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887" activeTab="2"/>
  </bookViews>
  <sheets>
    <sheet name="IDP 01 " sheetId="1" r:id="rId1"/>
    <sheet name="IDP 02" sheetId="2" r:id="rId2"/>
    <sheet name="IDP 05 " sheetId="3" r:id="rId3"/>
    <sheet name="IDP 06" sheetId="4" r:id="rId4"/>
    <sheet name="IDP 07" sheetId="5" r:id="rId5"/>
    <sheet name="IDP 08 " sheetId="6" r:id="rId6"/>
    <sheet name="IDP 09 " sheetId="7" r:id="rId7"/>
    <sheet name="IDP 10 " sheetId="8" r:id="rId8"/>
    <sheet name="Listas" sheetId="9" state="hidden" r:id="rId9"/>
  </sheets>
  <externalReferences>
    <externalReference r:id="rId12"/>
    <externalReference r:id="rId13"/>
  </externalReferences>
  <definedNames>
    <definedName name="_xlnm.Print_Area" localSheetId="0">'IDP 01 '!$A$1:$M$65</definedName>
    <definedName name="_xlnm.Print_Area" localSheetId="1">'IDP 02'!$A$1:$M$65</definedName>
    <definedName name="_xlnm.Print_Area" localSheetId="2">'IDP 05 '!$A$1:$M$65</definedName>
    <definedName name="_xlnm.Print_Area" localSheetId="3">'IDP 06'!$A$1:$M$65</definedName>
    <definedName name="_xlnm.Print_Area" localSheetId="4">'IDP 07'!$A$1:$M$65</definedName>
    <definedName name="_xlnm.Print_Area" localSheetId="5">'IDP 08 '!$A$1:$M$65</definedName>
    <definedName name="_xlnm.Print_Area" localSheetId="6">'IDP 09 '!$A$1:$M$65</definedName>
    <definedName name="_xlnm.Print_Area" localSheetId="7">'IDP 10 '!$A$1:$M$65</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Frecuencia">#REF!</definedName>
    <definedName name="h">#REF!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Herramienta">#REF!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Meses">#REF!</definedName>
    <definedName name="Proce">#REF!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Procesos">#REF!</definedName>
    <definedName name="Rojo">#REF!</definedName>
    <definedName name="S">#REF!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endencia">#REF!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 name="Tipo">#REF!</definedName>
  </definedNames>
  <calcPr fullCalcOnLoad="1"/>
</workbook>
</file>

<file path=xl/sharedStrings.xml><?xml version="1.0" encoding="utf-8"?>
<sst xmlns="http://schemas.openxmlformats.org/spreadsheetml/2006/main" count="1311" uniqueCount="214">
  <si>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</si>
  <si>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</si>
  <si>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</si>
  <si>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</si>
  <si>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</si>
  <si>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</si>
  <si>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</si>
  <si>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</si>
  <si>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</si>
  <si>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</si>
  <si>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</si>
  <si>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</si>
  <si>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</si>
  <si>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</si>
  <si>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</si>
  <si>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</si>
  <si>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</si>
  <si>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</si>
  <si>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</si>
  <si>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</si>
  <si>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</si>
  <si>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</si>
  <si>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</si>
  <si>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</si>
  <si>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</si>
  <si>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</si>
  <si>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</si>
  <si>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</si>
  <si>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</si>
  <si>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</si>
  <si>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</si>
  <si>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</si>
  <si>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</si>
  <si>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</si>
  <si>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</si>
  <si>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</si>
  <si>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</si>
  <si>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</si>
  <si>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</si>
  <si>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</si>
  <si>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</si>
  <si>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</si>
  <si>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</si>
  <si>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</si>
  <si>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</si>
  <si>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</si>
  <si>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</si>
  <si>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</si>
  <si>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</si>
  <si>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</si>
  <si>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</si>
  <si>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</si>
  <si>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</si>
  <si>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</si>
  <si>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</si>
  <si>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</si>
  <si>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</si>
  <si>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</si>
  <si>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</si>
  <si>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</si>
  <si>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</si>
  <si>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</si>
  <si>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</si>
  <si>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</si>
  <si>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</si>
  <si>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</si>
  <si>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</si>
  <si>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</si>
  <si>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</si>
  <si>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</si>
  <si>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</si>
  <si>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</si>
  <si>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</si>
  <si>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</si>
  <si>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</si>
  <si>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</si>
  <si>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</si>
  <si>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</si>
  <si>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</si>
  <si>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</si>
  <si>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</si>
  <si>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</si>
  <si>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</si>
  <si>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</si>
  <si>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</si>
  <si>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</si>
  <si>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</si>
  <si>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</si>
  <si>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</si>
  <si>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</si>
  <si>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</si>
  <si>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</si>
  <si>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</si>
  <si>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</si>
  <si>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</si>
  <si>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</si>
  <si>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</si>
  <si>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</si>
  <si>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</si>
  <si>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</si>
  <si>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</si>
  <si>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</si>
  <si>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</si>
  <si>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</si>
  <si>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</si>
  <si>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</si>
  <si>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</si>
  <si>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</si>
  <si>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</si>
  <si>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</si>
  <si>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</si>
  <si>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</si>
  <si>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</si>
  <si>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</si>
  <si>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</si>
  <si>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</si>
  <si>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</si>
  <si>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</si>
  <si>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</si>
  <si>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</si>
  <si>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</si>
  <si>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Diseñar e implementar estrategias y/o proyectos para el fortalecimiento de comunidades de saber, la transformación de prácticas pedagógicas en contextos escolares y la producción de conocimiento e información para aportar tanto a la política educativa distrital como a las prácticas pedagógicas.</t>
  </si>
  <si>
    <t>Medir el avance del SISPED</t>
  </si>
  <si>
    <t>Contratista enlace entre el área de planeación y misional de la oficina Asesora de Planeación</t>
  </si>
  <si>
    <t>Avance del sistema de seguimiento a la política educativa distrital en los contextos escolares - SISPED, ajustado e implementado</t>
  </si>
  <si>
    <t>SEGPLAN</t>
  </si>
  <si>
    <t>Medir el avance del programa de "Pensamiento Crítico" para la investigación e innovación</t>
  </si>
  <si>
    <t>Meta de avance para la vigencia</t>
  </si>
  <si>
    <t>IDP-01</t>
  </si>
  <si>
    <t>IDP-02</t>
  </si>
  <si>
    <t xml:space="preserve">Fuente verificable de información </t>
  </si>
  <si>
    <t>Línea base</t>
  </si>
  <si>
    <t>Cuatrienio</t>
  </si>
  <si>
    <t>Gestión de Recursos Físicos y Ambiental</t>
  </si>
  <si>
    <t>Índice</t>
  </si>
  <si>
    <t>2016-2018</t>
  </si>
  <si>
    <t>Numero</t>
  </si>
  <si>
    <t>2017-2018</t>
  </si>
  <si>
    <t>Avance del programa de Pensamiento Crítico para la investigación e innovación implementado</t>
  </si>
  <si>
    <t>(Avance de las actividades ejecutadas en el  trimestre del estudio / meta de avance para la vigencia)</t>
  </si>
  <si>
    <t>Se realiza teniendo en cuenta el  avance de las actividades ejecutadas en el estudio sobre la meta de avance para el año en vigencia del estudio</t>
  </si>
  <si>
    <t>Se realiza teniendo en cuenta el  avance de las actividades ejecutadas del estudio según la ficha del proyecto  por la meta de avance para el año en vigencia del estudio</t>
  </si>
  <si>
    <t xml:space="preserve"> Avance de las actividades del estudio  ejecutadas en el  trimestre</t>
  </si>
  <si>
    <t xml:space="preserve">Ficha del proyecto </t>
  </si>
  <si>
    <t>Avance  de las actividades programadas  en el estudio durante el trimestre</t>
  </si>
  <si>
    <t>(Avance de las actividades ejecutadas en el estudio durante el trimestre * meta de avance para la vigencia)</t>
  </si>
  <si>
    <r>
      <t xml:space="preserve">OBSERVACIONES: </t>
    </r>
    <r>
      <rPr>
        <sz val="10"/>
        <rFont val="Arial Narrow"/>
        <family val="2"/>
      </rPr>
      <t xml:space="preserve"> Para este indicador, los rangos  de gestión en cada trimestre son diferentes, teniendo en cuenta que el avance de ejecución de cada estudio es independiente y según las actividades definidas para el desarrollo del mismo.  
Para el primer trimestre los rangos  de gestion son:  0 a 0,15 deficiente,  de  0,16 a 0,30 aceptable y de 0,31 a 0,47 excelente. 
Para el segundo trimestre los rangos  de gestion son:  0 a 0,20 deficiente,  de  0,21 a 0,40 aceptable y de 0,41 a 0,53 excelente. 
</t>
    </r>
  </si>
  <si>
    <t>En el mes de enero de 2020 se avanzó en un 4% en las actividades programadas. En el mes de febrero el avance correspondió al 6% de actividades. Para marzo de 2020 se obtuvo un avance del 24% en las acciones según las actividades programadas en la ficha. El avance acumulado del trimestre fue del 0,034 respecto a la programación de 0,1 en 2020 para el estudio. El nivel de desempeño del indicador fue excelente para el trimestre I.</t>
  </si>
  <si>
    <t>X</t>
  </si>
  <si>
    <t xml:space="preserve">En el mes de enero de 2020 se avanzó en un 2% en las actividades programadas. En el mes de febrero el avance correspondió al 20% de actividades. Para marzo de 2020 se obtuvo un avance del 20% en las acciones según las actividades programadas en la ficha. El avance acumulado del trimestre fue del 0,42 respecto a la programación de 1 estudio en 2020. El nivel de desempeño del indicador fue excelente para el trimestre I. Sin embargo,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esto permitirá cumplir  en el siguiente trimestre con las metas propuestas. </t>
  </si>
  <si>
    <t xml:space="preserve">Se  cumplió con el 100% de la meta propuesta para el primer semestre de la vigencia 2020, cerrando así  las Metas del Plan de Desarrollo Distrital 2016-2020 "Bogotá mejor para todos" </t>
  </si>
  <si>
    <t>Se llevó a cabo la investigación evaluativa de la política educativa distrital de Bogotá Mejor para Todos 2016-2020, mediante la consulta a 20 actores educativos del nivel central, local e institucional. Además, se realizó la segunda fase de la aplicación de la MEI al estudio Sistema de Monitoreo al PSE 2012-2016. Para lo anterior, se realizaron siete (7) reuniones de socialización del SISPED y de los resultados, con directivos y profesionales de la Secretaría de Educación, se hicieron veinte (20) entrevistas y cuatro (4) grupos focales con actores educativos del nivel central, local e institucional en el marco del análisis evaluativo de la política educativa, se elaboraron dieciséis (16) entrevistas a profesionales del IDEP, investigadores, directivos docentes y docentes en el marco de la aplicación de la MEI. Finalmente, se elaboró el documento que da cuenta del proceso y los resultados del análisis evaluativo de la política educativa de Bogotá Mejor para Todos 2012-2016 y el documento que da cuenta del proceso, resultados y recomendaciones de la evaluación de impacto al estudio Sistema de Monitoreo al Plan Sectorial de Educación 2012-2016.</t>
  </si>
  <si>
    <t>Se ejecutó el Programa Fase 3 en tres ejes. Se acompañó la construcción de 30 herramientas pedagógicas con 70 maestros. En el eje de cualificación participaron 200 docentes. En el eje de visibilización se dinamizó de la red InnovaIdep que cuenta con 563 usuarios y 162 experiencias registradas; se realizó la actividad “Recorridos pedagógicos virtuales” y la divulgación de la caja de herramientas, dando a conocer herramientas construidas por los maestros y produciendo 10 videos de experiencias implementadas.
En el marco de “Estrategia para el desarrollo personal de los docentes” se construyó la propuesta metodológica virtual para el desarrollo de la Estrategia y se abrió la convocatoria a los docentes en la cual participaron 258 maestras y maestros. En el desarrollo de las sesiones de cualificación se contó con la participación de 137 docentes y se cuenta con el documento de “Sistematización de la experiencia vivida" en 2019 en la modalidad presencial.  
En el componente de cualificación de habilidades de pensamiento crítico, se realizaron 5 sesiones virtuales en las que participaron 63 docentes. 
Aula Virtual, como parte de la metodología implementada para el desarrollo de la cualificación en sus dos componentes, se dispusieron actividades asincrónicas como foros y material de apoyo para el fortalecimiento de los temas abordados en las sesiones sincrónicas promoviendo la dinamización de las comunidades de saber que se crean alrededor de esta práctica. 
Como estrategia de Movilidad académica se diseñó la actividad Recorridos Pedagógicos Virtuales en la que se dio a conocer a la comunidad educativa cuatro (4) experiencias pedagógicas lideradas por maestros de colegios públicos de la ciudad. Dando cumplimiento a los decretos distritales emitidos por la Alcaldía frente a la realización de eventos presenciales, el total de actividades se realizó de manera virtual, estrategia que fue bien recibida por los maestros participantes.</t>
  </si>
  <si>
    <r>
      <t xml:space="preserve">OBSERVACIONES: </t>
    </r>
    <r>
      <rPr>
        <sz val="10"/>
        <rFont val="Arial Narrow"/>
        <family val="2"/>
      </rPr>
      <t xml:space="preserve">Para este indicador, los rangos  de gestión en cada trimestre son diferentes, teniendo en cuenta que el avance de ejecución de cada estudio es independiente y según las actividades definidas para el desarrollo del mismo.  
Para el primer trimestre los rangos  de gestión son:  0 a 0,01 deficiente,  de  0,02 a 0,025 aceptable y de 0,026 a 0,03 excelente. 
Para el segundo trimestre los rangos  de gestión son:  0 a 0,01 deficiente,  de  0,02 a 0,04 aceptable y de 0,041 a 0,07 excelente. 
</t>
    </r>
  </si>
  <si>
    <t xml:space="preserve">Avance en las  investigaciones socioeducativas  en el marco del ODS 4 </t>
  </si>
  <si>
    <t>IDP-05</t>
  </si>
  <si>
    <t xml:space="preserve">Medir el avance  de las  investigaciones socioeducativas para contribuir al cumplimiento de las metas sectoriales de cierre de brechas y de transformación pedagógica en el marco del ODS 4 </t>
  </si>
  <si>
    <t>Meta PDD 107.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</si>
  <si>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106.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</si>
  <si>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Avance en las investigaciones para optimizar la gestión de la información y el conocimiento de los procesos de seguimiento a la política sectorial</t>
  </si>
  <si>
    <t>IDP-06</t>
  </si>
  <si>
    <t>Medir el avance  de las investigaciones para optimizar la gestión de la información y el conocimiento producido a través de los procesos de seguimiento a la política sectorial para su uso y apropiación por parte de los grupos de interés</t>
  </si>
  <si>
    <t xml:space="preserve">Avance en la estrategia para aumentar el nivel de transferencia del conocimiento producido por el IDEP </t>
  </si>
  <si>
    <t>IDP-07</t>
  </si>
  <si>
    <t>Se tiene en cuenta el avance en la ejecución de las actividades en el trimestre reportado en el PMR por los referentes versus el avance en el total de las actividades programadas en la vigencia para cumplir la meta programada</t>
  </si>
  <si>
    <t>(Avance en la ejecución de las actividades en el trimestre * Meta programada en la vigencia)</t>
  </si>
  <si>
    <t>Avance en la ejecución de las actividades en el trimestre</t>
  </si>
  <si>
    <t xml:space="preserve">PMR mensual reportado por los referentes técnicos de cada proyecto </t>
  </si>
  <si>
    <t>Meta programada en la vigencia</t>
  </si>
  <si>
    <t>N/A</t>
  </si>
  <si>
    <t xml:space="preserve">Medir el avance  en el desarrollo de la estrategia articulada de promoción y apoyo a colectivos, redes, y docentes investigadores e innovadores de los colegios públicos de Bogotá, para promover las innovaciones educativas producto de los proyectos institucionales o locales como alternativa para el mejoramiento de la práctica pedagógica.
</t>
  </si>
  <si>
    <t>IDP-08</t>
  </si>
  <si>
    <t xml:space="preserve">Avance en la estrategia de promoción y apoyo a colectivos, redes, y docentes investigadores e innovadores de los colegios públicos de Bogotá
</t>
  </si>
  <si>
    <t>Avance en la estrategia de desarrollo pedagógico permanente  y situada, para la investigación, la innovación y la sistematización de las prácticas con  enfoque territorial</t>
  </si>
  <si>
    <t>IDP-09</t>
  </si>
  <si>
    <t xml:space="preserve">Medir el avance  en el desarrollo de la estrategia de desarrollo pedagógico permanente  y situada, para la investigación, la innovación y la sistematización de las prácticas con  enfoque territorial, mediante acompañamiento situado , docentes inspiradores, mentoría  y comunidades de practica. </t>
  </si>
  <si>
    <t xml:space="preserve">Cantidad de Docentes y agentes educativos  de  las  estrategias de desarrollo pedagógico permanente  y situada y la promoción y apoyo a colectivos, redes, y docentes investigadores e innovadores de los colegios públicos de Bogotá. </t>
  </si>
  <si>
    <t>IDP-10</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</si>
  <si>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</si>
  <si>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Se cuenta con el proyecto para el diseño de la estrategia: Agenda de investigaciones: Transformación pedagógica. Así mismo se cuenta con una matriz de revisión de fuentes bibliográficas sobre discusiones y temas vigentes en investigación educativa, con énfasis en transformación pedagógica. Se ha avanzado en la sistematización de productos de la estrategia profes en acción, y avances en la estrategia de grupos focales en esta experiencia.  Se continúa la alimentación teórica de la estrategia de gamificación, y se inician las acciones tendientes a la trazabilidad del proceso, y se entregan avances en la arquitectura de diseño de la gamificación</t>
  </si>
  <si>
    <t>x</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</si>
  <si>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</si>
  <si>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</si>
  <si>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Se cuenta con el proyecto del diseño de la estrategia: Hacia el reconocimiento en el sector y el campo con avances en la construcción de estado del arte, sobre redes de conocimiento y con una agenda metodológica para recoger información acerca de actores y escenarios de producción de conocimiento, y una revisión bibliográfica con una prelectura y tematización en torno a los temas de maestros investigadores, formación docente en investigación, e investigación formativa.  Se cuenta con una descripción del sistema nacional de ciencia y tecnología y la elaboración de una ruta de trabajo para la inserción del IDEP en el sistema que comprende protocolos para gestionar Institulac, Gruplac y Cvlac, además de la revisión de revistas indexadas y de requisitos para indexación en Scopus.
se presenta un avance de la estrategia metodológica e instrumental para desarrollar los análisis cuantitativos necesarios para aportar a la meta 108, para la construcción de la línea de base de las estrategias. Se desarrollaron jornadas de construcción en la propuesta técnica y metodológica de relacionamiento del arte la cultura y la educación, convenio con Idartes</t>
  </si>
  <si>
    <t>En 2020, la estrategia articulada de promoción y apoyo a colectivos, redes, y docentes investigadores e innovadores de los colegios públicos de Bogotá, tiene como objetivo atender 150 docentes  a través de 3 acciones: Premios: a la investigación a la innovación y otros reconocimientos; Movilidad académica y pedagógica: agendas que promueven la participación en eventos académicos, estancias pedagógicas para reconocer otras experiencias y ampliar capital cultural; y fomento y acompañamiento a las actividades propias de colectivos de docentes. Todo esto apoyado en el marco del paquete de estímulos, previsto en la iniciativa INCENTIVA.
Con corte a 30 de septiembre,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</si>
  <si>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Para el segundo semestre de 2020, se llevará a cabo un programa que tiene como objetivo contribuir al desarrollo pedagógico de los docentes para fortalecer sus competencias investigativas y su práctica pedagógica, desde un enfoque territorial. Este programa integrará la adopción de buenas prácticas de acompañamiento y mentoría con el saber pedagógico de los maestros y maestras que serán seleccionados mediante convocatoria, con el fin de generar mayores impactos en las comunidades educativas. Adicionalmente, se dará continuidad al seminario internacional de maestros y maestras que inspiran. 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t>
  </si>
  <si>
    <t xml:space="preserve">Subdirector Académico </t>
  </si>
  <si>
    <t>Con corte al 31 de agosto, se realizó la definición del alcance y obligaciones para la conformación del equipo de trabajo,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Adicionalmente, se realizó la cuarta sesión del seminario internacional la cual contó con la asistencia de 299 personas entre los cuales se encontraban 206 maestros y maestras de las IED de Bogotá.</t>
  </si>
  <si>
    <t>Se ha avanzado en la primera parte de la redacción del documento que da cuenta de la descripción preliminar de la Misión y de los docentes que están participando, así como en la formulación de la pregunta, la metodología y los instrumentos. Se validaron los instrumentos de entrevista con la Coordinación General, la Secretaria Técnica y el Grupo Focal de los docentes. Se hizo el primer grupo focal el 29/10/2020 en el que participaron 6 docentes para la MESC. Por otra parte, se realizó el mapeo de fuentes de información que alimentan las dimensiones del índice del Derecho a la Educación a escala de colegios; se identificó la fuente de la información por medio de encuestas del DANE e ICFES. Adicionalmente se avanzó en la fase de diseño de los instrumentos que permitan la recolección de la información y se realizó la conceptualización de las dimensiones del índice. Se hizo el último grupo focal de la MESC, 4 grupos focales del IDE, y 5 grupos focales de las notas de política: Organizaciones de la sociedad civil, maestros y autoridades académicas, actores políticos - concejales de Bogotá, Sindicatos y academia y se hizo la presentación oficial del índice del Derecho a la Educación. Se avanzó y se hizo entrega del análisis cualitativo de los grupos focales de la MESC, Se inició la recolección de información cuantitativa y se finalizó la recolección cualitativa del IDE iniciando el proceso de análisis de información.</t>
  </si>
  <si>
    <t>Se cuenta con avance en la implementación de una estrategia que tiene como objetivo aumentar el nivel de transferencia del conocimiento producido por el IDEP al campo educativo y del sector. A la fecha se cuenta con un avance de 1.00 dado el cumplimiento en sus 3 fases: la fase precontractual (0.05), la fase de diseño, formulación y planeación (0.6) y la fase de construcción de la línea base (0.35) así: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virilización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t>
  </si>
  <si>
    <t>A la fecha se cuenta con un avance de 0.90 apoyado en el marco del paquete de estímulos, previsto en la iniciativa INCENTIVA. A la fecha la estrategia cuenta con 123 maestros (beneficiarios de incentiva (70) y/o participan en el curso IDEP-VARKEY (3), Lideres SEI participantes en el  2° Enc- Distrital de SEI (23), eventos de promoción de investigación e innovación liderados por RCM (27),  los cuales hacen parte de los 250 docentes a beneficiar a través de 3 acciones: 1 Premio a la investigación-innovación y otros reconocimientos; 2 Movilidad académica-pedagógica: agendas que promueven participación en eventos académicos, estancias pedagógicas para reconocer otras experiencias y ampliar capital cultural; y 3 fomento y acompañamiento a las actividades propias de colectivos de docentes. Todo esto apoyado en el marco del paquete de estímulos, previsto en el programa INCENTIVA. En relación con el premio se cuenta con las piezas comunicativas, 225 proyectos postulados, de los cuales 151 fueron habilitados, acompañados y evaluados, la lista de finalistas se dará a conocer el 2 de dic. Se encuentra en marcha el curso de fundamentos investigación pedagógica IDEP-Varkey, en el que participan 11 docentes de IED. Se apoyó y acompañó 10 actividades lideradas por 6 RCM; participación en: lanzamiento del libro Semillero JUPI, mesas de trabajo con SEI y con RCDI en las que se estructuraron el 2° Enc- Distrital de SEI realizado el pasado 29 y 30 de oct. y el 3er Enc. Enredando a realizarse en el mes de feb. Se cuenta con el rastreo de estrategias regionales enfocados al mejoramiento de la profesión docente; caracterización de RCM y SEI. En el programa INCENTIVA fueron definidas: las modalidades, el total de incentivos, grupos poblacionales a beneficiar y la metodología para la entrega de beneficios, se identificó el incentivo de interés de los 70 docentes que serán beneficiarios y se avanza en la adquisición y entrega de los mismos. Finalmente, se avanza en la adquisición de 2000 membrecías para la Biblioteca Digital del Magisterio de las cuales 100 se entregarán a maestros investigadores e innovadores.</t>
  </si>
  <si>
    <t>Para la implementación de una estrategia articulada de promoción y apoyo a colectivos, redes, y docentes investigadores e innovadores de los colegios públicos de Bogotá. A la fecha se cuenta con un avance de 100% dado el cumplimiento en sus fases: la fase precontractual (0.01), la fase de realización de convocatorias (0.12), la fase de diseño, planeación y la fase de estructuración de actividades (0.48); La fase Ejecución o desarrollo (0,39) . Estas fases se ejecutaron en cumplimiento a las tres acciones planeadas: 1. El Premio a la investigación, a la innovación y otros reconocimientos; 2. La movilidad académica y pedagógica: agendas que promueven la participación en eventos académicos, estancias pedagógicas para reconocer otras experiencias y ampliar capital cultural; y 3. el fomento y acompañamiento a las actividades propias de colectivos de docentes. Todo esto apoyado en el marco del paquete de estímulos, previsto en la iniciativa INCENTIVA y en el convenio SED. A la fecha la estrategia cuenta con 305 maestros (beneficiarios de incentiva y premio a la investigación  (87) y/o participan en el curso IDEP-VARKEY (3), Lideres SEI participantes en el  2° Enc- Distrital de SEI (24), eventos de promoción de investigación e innovación liderados por RCM (18), membrecía biblioteca digital (173),  cumpliendo así con el total de maestros a beneficiar a través de las 3 acciones referidas y apoyadas  en el marco del paquete de estímulos, previsto en el programa INCENTIVA. En relación con el premio se cuenta con las piezas comunicativas, 225 proyectos postulados, de los cuales 151 fueron habilitados, acompañados y evaluados, la premiación se realizó el pasado 2 de dic.  Se llevo a cabo el curso de fundamentos investigación pedagógica IDEP-Varkey, en el que participaron 11 docentes de IED. Se apoyó y acompañó 11 actividades lideradas por 7 RCM en las que participaron 38 maestros; participación en: lanzamiento del libro Semillero JUPI, mesas de trabajo con SEI y con RCDI en las que se estructuraron el 2° Enc- Distrital de SEI realizado el pasado 29 y 30 de oct. y el 3er Enc. Enredando a realizarse en el mes de feb. Se cuenta con el rastreo de estrategias regionales enfocados al mejoramiento de la profesión docente; caracterización de RCM y SEI. En el programa INCENTIVA fueron definidas: las modalidades, el total de incentivos, grupos poblacionales a beneficiar y la metodología para la entrega de beneficios, se realizó la entrega de incentivas a los maestros beneficiaros. Finalmente, se realizó la adquisición de 2000 membrecías para la Biblioteca Digital del Magisterio de las cuales 173 se pertenecen a maestros investigadores e innovadores nuevos en proyectos del IDEP.</t>
  </si>
  <si>
    <t>Para la implementación de una estrategia de desarrollo pedagógico permanente y situado, para la investigación, la innovación y la sistematización de las prácticas con enfoque territorial.  A la fecha, la estrategia ha beneficiado a 463 docentes de colegios públicos de Bogotá,  así:  45 - participantes del programa Maestras y Maestros que inspiran,  68- Talleres de escritura, 98 -vinculados a comunidades de formación y 252 - que participaron en por lo menos 1 de las sesiones del Seminario. Dentro de las acciones realizadas se encuentra el programa Maestros y Maestras que inspiran el cual implementó prácticas de acompañamiento y mentoría con el saber pedagógico de los docentes participantes, con el fin de generar impactos en las comunidades educativas. (A corte del mes tal) se tienen los siguientes avances: definición de ejes temáticos y convocatoria a los docentes, se recibieron y evaluaron 115 inscripciones, se seleccionaron 45 docentes de 38 IED ubicadas en 12 localidades. Se caracterizaron las experiencias y los maestros participantes. Se hizo diagnóstico del perfil de los docentes y sus necesidades de formación, se realizó acompañamiento situado y se construyó un documento descriptivo del proceso en cada línea temática. Se diseñó un plan de incentivos a su participación, que incluyó un curso de fundamentos de investigación con el apoyo de la Fund. Varkey, acompañamiento en la escritura de un artículo publicable, realización de 7 talleres sobre temas para el fortalecimiento de la práctica docente e inclusión como beneficiarios del Programa INCENTIVA. Derivado del proceso se publicarán tres libros y se orientó la conformación de 31 comunidades de formación lideradas por los maestros del programa quienes vincularon a sus experiencias o trabajos pedagógicos a 98 docentes de IED de Bta, Se avanza en el diseño curricular por competencias del programa de acompañamiento y se llevó a cabo  la fase de pilotaje; se avanza en la construcción conceptual, pedagógica, académica y metodológica para el año 2021. Adicionalmente, se realizaron sesiones programadas para el seminario internacional, en las que participaron 419 personas, de las cuales 252 son docentes del distrito.</t>
  </si>
  <si>
    <t>Para la implementación de una estrategia de desarrollo pedagógico permanente y situado, para la investigación, la innovación y la sistematización de las prácticas con enfoque territorial. A la fecha se encuentra un avance de 99% dado el cumplimiento en las 6 fases programadas: 0. Actividades Precontractuales (0.1). Fase 1. Alistamiento para el proceso y conformación de equipo (0.15). Fase 2. Etapa de construcción de los programas y metodologías que constituyen la estrategia maestros y maestras que inspiran (0.15). Fase 3. Validación de los programas y metodologías construidas (0.29). Fase 4. Revisión y ajustes a los productos finales. 0.20 y la Fase 5. Desarrollo sesiones de visibilización (Seminario). 0.10.  A la fecha, la estrategia ha beneficiado a 469 docentes de colegios públicos de Bogotá,  así:  45 - participantes del programa Maestras y Maestros que inspiran,  73 Talleres de escritura, 98 -vinculados a comunidades de formación y 253 - que participaron en por lo menos 1 de las sesiones del Seminario. Dentro de las acciones realizadas se encuentra el programa Maestros y Maestras que inspiran el cual implementó prácticas de acompañamiento y mentoría con el saber pedagógico de los docentes participantes, con el fin de generar impactos en las comunidades educativas. A corte de 30 de diciembre se tienen los siguientes logros: definición de ejes temáticos y convocatoria a los docentes, se recibieron y evaluaron 115 inscripciones, se seleccionaron 45 docentes de 38 IED ubicadas en 12 localidades. Se caracterizaron las experiencias y los maestros participantes. Se hizo diagnóstico del perfil de los docentes y sus necesidades de formación, se realizó acompañamiento situado y se construyó un documento descriptivo del proceso en cada línea temática. Se diseñó un plan de incentivos a su participación, que incluyó un curso de fundamentos de investigación con el apoyo de la Fund. Varkey, acompañamiento en la escritura de un artículo publicable, realización de 7 talleres sobre temas para el fortalecimiento de la práctica docente e inclusión como beneficiarios del Programa INCENTIVA. Derivado del proceso se publicarán tres libros y se orientó la conformación de 31 comunidades de formación lideradas por los maestros del programa quienes vincularon a sus experiencias o trabajos pedagógicos a 98 docentes de IED de Bta, Se cuenta con en el diseño curricular por competencias del programa de acompañamiento y se llevó a cabo la fase de pilotaje, se realizó la propuesta de construcción conceptual, pedagógica, académica y metodológica para el año 2021, se realizó el evento cierre del programa en la que participaron los maestros y maestras inspiradores (internacionales y nacionales) con la presentación de sus experiencias y reflexiones por el paso por el programa. Adicionalmente, se realizaron las sesiones programadas del seminario internacional, en las que participaron 419 personas, de las cuales 253 son docentes del distrito. En el marco del convenio SED, en el desarrollo del acompañamiento a prácticas inclusivas innovadoras para atención educativa de estudiantes en discapacidad, y se inició el acompañamiento a las 9 propuestas seleccionadas. Por otro lado, se realizó los talleres de escritura de obras con fines de ascenso en el escalafón docente, con la participación de 25 docentes de colegios oficiales de Bogotá. Se realizaron los talleres de herramientas para la investigación con énfasis en gestores bibliográficos en la cual se contó con la participación de 46 docentes de colegios oficiales de Bogotá.  En cuanto a la estrategia pedagógica del Centro de innovación Escuelas InnoBog, se cuenta con la ruta metodológica para la implementación de la fase I; se el diseño conceptual y metodológico a implementarse en 2021. Se realizó la definición de la ruta para la confirmación de comunidades de práctica y aprendizaje y se realizó la planeación de los conversatorios en STEAM. (Reporte periodo 0.04, Acumulado 0.99)</t>
  </si>
  <si>
    <t>Para la vigencia 2020 se cuenta con:  1. investigación "Diseño de Agenda de investigaciones: Transformación pedagógica". Para lo cual se cuenta a la fecha con una revisión de programas de investigación educativa y de transformación pedagógica en diferentes niveles educativos,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continúa con la realización de grupos focales, se plantea una propuesta sobre gamificación, acciones para continuar la trazabilidad del proceso, y se entregan avances en la plataforma virtual y manual de uso de la gamificación. 
2. En el marco del convenio 1853801 del 11 de septiembre de 2020 con la SED, la investigación "Línea de base de condiciones de calidad de educación inicial con enfoque de Atención integral a la Primera Infancia 2020" se realizaron la siguientes fases: Alistamiento y conformación del equipo de trabajo, Construcción del Diseño Metodológico, protocolos e instrumentos, y se encuentra en desarrollo la fase de Pilotaje y ajuste de instrumentos. 
3. En el marco de este mismo convenio la investigación "Propuesta para la formulación de iniciativas para el mejoramiento de los entornos educativos 2020" se realizó el proceso contractual los cuales han trabajado en el establecimiento de la ruta de trabajo para los tres componentes colegios abiertos ,entornos educativos y la construcción del ecosistema de paz y reconciliación, igualmente, se establecieron las 2 iniciativas para el mejoramiento de entornos de instituciones educativas  en las  localidades de Kennedy y Bosa.</t>
  </si>
  <si>
    <t xml:space="preserve">Para la vigencia 2020 se cuenta con:  1. investigación "Diseño de Agenda de investigaciones: Transformación pedagógica". Para lo cual se cuenta a la fecha con una revisión de programas de investigación educativa y de transformación pedagógica en diferentes niveles educativos,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contó con la realización de grupos focales, se plantea una propuesta sobre gamificación, acciones para continuar la trazabilidad del proceso, y se entregan avances en la plataforma virtual y manual de uso de la gamificación. (Acumulado 1)
2.En el marco del convenio con la SED la investigación "Línea de base de condiciones de calidad de educación inicial con enfoque de Atención integral a la Primera Infancia 2020" se ha realizado la etapa de planificación mediante la definición de las personas a cargo y el plan operativo para su ejecución. Se elaboró y entregó el Producto 1 a la SED (Hoja de ruta). Se cuenta con el equipo de trabajo quienes han aportado en la elaboración de las rutas de trabajo y la construcción del diseño metodológico, protocolos e instrumentos cuantitativos y cualitativos. En el mes de diciembre, se llevó a cabo a cabo la tercera fase correspondiente a la realización del pilotaje de instrumentos con docentes, directos docentes y padres de familia. Los instrumentos cuantitativos consistieron en un formulario online, mientras que en los cualitativos se llevaron encuentros virtuales donde se usaron instrumentos catalogados como ronda de palabras, entrevistas grupales y mapa de actores. El anterior ejercicio arrojó las observaciones necesarias para los ajustes de los instrumentos para su versión final. (Acumulado 0.7)
3. En el marco de este mismo convenio la investigación "Propuesta para la formulación de iniciativas para el mejoramiento de los entornos educativos 2020" Se estableció la ruta metodológica para el desarrollo del estudio y un documento con la formulación de las iniciativas para el mejoramiento de los entornos de instituciones educativas en las localidades de Kennedy y Bosa asignada por la SED, un documento con la ruta metodológica y operativa para los procesos de apertura a la comunidad de las instituciones seleccionadas, el proceso de acompañamiento técnico a la formulación de los procesos de apertura a la comunidad y el avance de la estrategia de comunicación. Se Actualiza y ajusta el mapa de actores del Ecosistema de Paz y Reconciliación del Distrito, una vez seleccionadas se analizó su composición para finalmente seleccionar solo aquellas que tuvieran relación con el Ecosistema y por último revisan al 100% la batería de indicadores del Plan de desarrollo del Distrito de Bogotá 2020-2024 (550 en total) y los indicadores del Plan Marco de Implementación del acuerdo de paz (501 en total), para ver cuáles de ellos tienen relación con el Ecosistema de paz y con el proyecto ¨Entornos educativos protectores y confiables¨. (Reporte periodo 0.2, Acumulado 0.6)
4. En el marco del Convenio Interadministrativo IDEP - IDARTES No 2413 del 2020, se desarrolla la investigación "Cuerpo, arte, educación y decolonialidad". Durante este período de tiempo se han llevado a cabo la siguientes actividades: Alistamiento y conformación del equipo de trabajo; elaboración del diseño metodológico de las acciones de investigación y formación del convenio, realización del plan operativo y cronograma de actividades, así como un avance en la conceptualización de cada eje en el marco de la entrega de una hoja de ruta metodológica por eje. Los cinco ejes son: 1) Corporeidad y Educación. 2) Corporeidad y arte. 3) Masculinidades y arte. 4) Corporeidades </t>
  </si>
  <si>
    <t>Retrasos
La implementación del sistema financiero BogData en las entidades del Distrito generó atrasos no previsibles en el trámite precontractual del equipo técnico requerido para desarrollar las actividades programadas en los Convenios 1853801 de 2020 suscrito con la SED y 2413 de 2020 suscrito con IDARTES, en ese orden de ideas y con el fin de cumplir con los objetivos de los mismos y de responder a los tiempos y a los requerimientos técnicos y de diseño de los tres componentes asociados al convenio 1853801 de 2020 y de los dos componentes asociados al convenio 2413. Por lo que se hizo necesario suscribir una prórroga para cada convenio, la cual se extiende hasta febrero de 2021 para el caso del convenio 1853801 y hasta marzo de 2021 para el convenio 2413, con el fin de  dar cumplimiento a lo contemplado contractualmente en la investigaciones: Línea de base de condiciones de calidad de educación inicial con enfoque de Atención integral a la Primera Infancia 2020"  y  "Propuesta para la formulación de iniciativas para el mejoramiento de los entornos educativos 2020" del convenio con la SED y  Cuerpo, arte, educación y decolonialidad" del convenio con IDARTES.
Soluciones
Una vez incorporados lo recursos y realizada la etapa precontractual y contractual, se  tramitaron las prórrogas de cada convenio donde se ajustaron los cronogramas inicialmente programados para cumplir con los objetivos. A  la fecha el cumplimiento de actividades se esta realizando según lo programado.</t>
  </si>
  <si>
    <r>
      <t xml:space="preserve">OBSERVACIONES:
</t>
    </r>
    <r>
      <rPr>
        <sz val="10"/>
        <rFont val="Arial Narrow"/>
        <family val="2"/>
      </rPr>
      <t xml:space="preserve">Para el tercer trimestre los rangos  de gestión son:  0 a 100 deficiente,  de 101 a 200 aceptable y de 201 a 250 excelente. 
Para el cuarto trimestre los rangos  de gestión son:  0 a 300 deficiente,  de  301 a 600 aceptable y de 601 a 800 excelente. </t>
    </r>
  </si>
  <si>
    <t xml:space="preserve">A la fecha se cuenta 469 docentes de población  beneficiada  de las  estrategias de desarrollo pedagógico permanente  y situada de colegios públicos de Bogotá,  así:  45 - participantes del programa Maestras y Maestros que inspiran,  73 Talleres de escritura, 98 -vinculados a comunidades de formación y 253 - que participaron en por lo menos 1 de las sesiones del Seminario. Adicionalmente, se cuenta con 305 de población beneficiada de la estrategia de  promoción y apoyo a colectivos, redes, y docentes investigadores e innovadores de los colegios públicos de Bogotá. Distribuidos así  (87) y/o participan en el curso IDEP-VARKEY (3), Lideres SEI participantes en el  2° Enc- Distrital de SEI (24), eventos de promoción de investigación e innovación liderados por RCM (18), membrecía biblioteca digital (173),  cumpliendo así con el total de maestros a beneficiar a través de las 3 acciones referidas y apoyadas  en el marco del paquete de estímulos, previsto en el programa INCENTIVA. </t>
  </si>
  <si>
    <t>Retrasos:
En el marco del convenio suscrito con la SED se destinaron recursos para fomentar y visibilizar los procesos y experiencias de innovación pedagógica desarrolladas por maestras, maestros, y directivos docentes. Sin embargo, dada la necesidad de suscribir una prorroga para el convenio derivada de los atrasos en los procesos precontractuales por la implementación del sistema financiero BogData en las entidades del Distrito. El tercer y último desembolso a realizar por parte de la SED al IDEP se realizará en el mes de febrero, fecha a la cual se podrá realizar el Centro de innovación Escuelas InnoBog donde se espera contar con la participación de 40 maestros. 
Soluciones:
A la fecha ya está definida la ruta metodológica para la implementación de la actividad, los avances conceptuales y metodológicos a implementarse y la definición de los grupos de las IED con su metodologías de trabajo.</t>
  </si>
  <si>
    <t>Se realiza teniendo en cuenta la cantidad de población reportada en el indicador producto PMR acumulado de las estrategias de desarrollo pedagógico permanente  y situada y la promoción y apoyo a colectivos, redes, y docentes investigadores e innovadores de los colegios públicos de Bogotá</t>
  </si>
  <si>
    <t>Sumatoria  del numero de población  beneficiada  en las  estrategias de desarrollo pedagógico permanente  y situada y la estrategia de  promoción y apoyo a colectivos, redes, y docentes investigadores e innovadores de los colegios públicos de Bogotá</t>
  </si>
  <si>
    <t>Numero  de población  beneficiada  de las  estrategias de desarrollo pedagógico permanente  y situada</t>
  </si>
  <si>
    <t>Numero de población beneficiada de la estrategia de  promoción y apoyo a colectivos, redes, y docentes investigadores e innovadores de los colegios públicos de Bogotá</t>
  </si>
  <si>
    <r>
      <t xml:space="preserve">OBSERVACIONES:
</t>
    </r>
    <r>
      <rPr>
        <sz val="10"/>
        <rFont val="Arial Narrow"/>
        <family val="2"/>
      </rPr>
      <t xml:space="preserve">Para el tercer trimestre los rangos  de gestión son:  0 a 0,15 deficiente,  de  0,16 a 0,25 aceptable y de 0,26 a 0,35 excelente. 
Para el cuarto trimestre los rangos  de gestión son:  0 a 0,25 deficiente,  de  0,26 a 0,46 aceptable y de 0,47 a 0,65 excelente. </t>
    </r>
  </si>
  <si>
    <t xml:space="preserve">Retrasos:
En el marco del convenio suscrito con la SED se destinaron recursos para fomentar y visibilizar los procesos y experiencias de innovación pedagógica desarrolladas por maestras, maestros, y directivos docentes. Sin embargo, dada la necesidad de suscribir una prorroga para el convenio derivada de los atrasos en los procesos precontractuales por la implementación del sistema financiero BogData en las entidades del Distrito. El tercer y último desembolso a realizar por parte de la SED al IDEP se realizará en el mes de febrero, fecha a la cual se podrá realizar el Centro de innovación Escuelas InnoBog con la participación de los maestros a beneficiar. 
Soluciones:
A la fecha ya está definida la ruta metodológica para la implementación de la actividad, los avances conceptuales y metodológicos a implementarse y la definición de los grupos de las IED con su metodologías de trabajo.
</t>
  </si>
  <si>
    <r>
      <t>OBSERVACIONES:</t>
    </r>
    <r>
      <rPr>
        <sz val="10"/>
        <rFont val="Arial Narrow"/>
        <family val="2"/>
      </rPr>
      <t xml:space="preserve">
Para el tercer trimestre los rangos  de gestión son:    0 a 0,20 deficiente,  de  0,21 a 0,30 aceptable y de 0,31 a 0,40 excelente. 
Para el cuarto trimestre los rangos  de gestión son: 0 a 0,30 deficiente,  de  0,31 a 0,45 aceptable y de 0,46 a 0,60 excelente. </t>
    </r>
  </si>
  <si>
    <t xml:space="preserve">Medir el avance   en el desarrollo de la estrategia para aumentar el nivel de transferencia del conocimiento producido por el IDEP al campo educativo y del sector mediante actividades  de circulación y reconocimiento en la comunidad académica y científica - Hacia el reconocimiento en el sector-.
</t>
  </si>
  <si>
    <r>
      <t xml:space="preserve">OBSERVACIONES:
</t>
    </r>
    <r>
      <rPr>
        <sz val="10"/>
        <rFont val="Arial Narrow"/>
        <family val="2"/>
      </rPr>
      <t xml:space="preserve">Para el tercer trimestre los rangos  de gestión son:  0 a 0,20 deficiente,  de  0,21 a 0,31  aceptable y de 0,32 a 0,45 excelente. 
Para el cuarto trimestre los rangos  de gestión son:  0 a 0,20 deficiente,  de  0,21 a 0,40 aceptable y de 0,41 a 0,55 excelente. </t>
    </r>
  </si>
  <si>
    <t>Se cuenta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visilización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t>
  </si>
  <si>
    <t>Se conceptualizaron las categorías cuantitativas y cualitativas necesarias para la instrumentación de la investigación del Índice del Derecho a la Educación (IDE). Se elaboraron criterios de selección del sector público, un documento de roles para cada mesa, protocolos de coordinación y relatoría, revisión de instrumentos para elaboración de encuestas para la Misión de Educación y Sabiduría Ciudadana</t>
  </si>
  <si>
    <t>Para la implementación de la investigación "Seguimiento a la Política Educativa Distrital" a la fecha se cumplió con la totalidad de las  3 fases con un acumulado en la magnitud igual a 1, de la siguiente manera: 1- Procesos contractuales (0.1) Estructuración del equipo de investigación para el seguimiento a la Misión de Educación y Sabiduría Ciudadana, los referentes normativos y jurisprudenciales de la administración del servicio público en el marco del Derecho a la Educación para la construcción de una línea base en los colegios de la ciudad, llevando a cabo reuniones de inducción. 2- Desarrollo de procesos investigativos (0.75) Se ha avanzado en la primera parte de la redacción del documento que da cuenta de la descripción preliminar de la Misión y de los docentes participantes, así como en la formulación de la pregunta, la metodología y los instrumentos. Se validaron los instrumentos de entrevista con la Coordinación General, la Secretaria Técnica y el Grupo Focal de los docentes. Por otra parte, se realizó el mapeo de fuentes de información que alimentan las dimensiones del índice del Derecho a la Educación a escala de colegios; se identificó  la fuente de la información por medio de encuestas del DANE e ICFES. Adicionalmente se avanzó en la fase de diseño de los instrumentos que permitan la recolección de la información y se realizó la conceptualización de las dimensiones del índice. Se hizo el último grupo focal de la MESC, 4 grupos focales del IDE, y 5 grupos focales de las notas de política pública. 3- Elaboración y entrega de documentos finales consolidados (0.15).  Se avanzó y se hizo entrega del análisis cualitativo y cuantitativo de los grupos focales de la MESC, Se inició la recolección de información cuantitativa y se finalizó la recolección cualitativa del IDE y se realizó el análisis de información. La recolección cuantitativa para las dimensiones del IDE se culminaron obteniendo respuesta del 52% de los establecimientos educativos públicos en Bogotá, entregando el informe final del IDE. Se elaboró la nota de política No. 3 sobre el balance de las acciones en el sector educativo en el marco de la pandemia durante el 2020; se organizó y participó en el ciclo de 8 conferencias de "Educación al Derecho".</t>
  </si>
  <si>
    <r>
      <t>OBSERVACIONES:</t>
    </r>
    <r>
      <rPr>
        <sz val="10"/>
        <rFont val="Arial Narrow"/>
        <family val="2"/>
      </rPr>
      <t xml:space="preserve">
Para el tercer trimestre los rangos  de gestión son:  0 a 0,30 deficiente,  de  0,31 a 0,45 aceptable y de 0,46 a 0,60 excelente. 
Para el cuarto trimestre los rangos  de gestión son:  0 a 0,20 deficiente,  de  0,21 a 0,30 aceptable y de 0,31 a 0,40 excelente. </t>
    </r>
  </si>
  <si>
    <t xml:space="preserve">OBSERVACIONES:
Para el tercer trimestre los rangos  de gestión son:  0 a 0,20 deficiente,  de  0,21 a 0,31  aceptable y de 0,32 a 0,45 excelente.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</si>
</sst>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240A]dddd\,\ dd&quot; de &quot;mmmm&quot; de &quot;yyyy"/>
    <numFmt numFmtId="181" formatCode="[$-240A]h:mm:ss\ AM/PM"/>
    <numFmt numFmtId="182" formatCode="#,##0.0"/>
    <numFmt numFmtId="183" formatCode="#,##0.000"/>
    <numFmt numFmtId="184" formatCode="0.0"/>
    <numFmt numFmtId="185" formatCode="0.000"/>
    <numFmt numFmtId="186" formatCode="#,##0.0000"/>
    <numFmt numFmtId="187" formatCode="0.0000"/>
    <numFmt numFmtId="188" formatCode="0.00000000"/>
    <numFmt numFmtId="189" formatCode="0.0000000"/>
    <numFmt numFmtId="190" formatCode="0.000000"/>
    <numFmt numFmtId="191" formatCode="0.00000"/>
  </numFmts>
  <fonts count="54">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9"/>
      <name val="Arial"/>
      <family val="2"/>
    </font>
    <font>
      <sz val="10"/>
      <color indexed="8"/>
      <name val="Calibri"/>
      <family val="2"/>
    </font>
    <font>
      <sz val="5.45"/>
      <color indexed="8"/>
      <name val="Calibri"/>
      <family val="2"/>
    </font>
    <font>
      <sz val="6.5"/>
      <color indexed="8"/>
      <name val="Calibri"/>
      <family val="2"/>
    </font>
    <font>
      <sz val="5.9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medium"/>
      <right style="thin"/>
      <top style="thin"/>
      <bottom style="thin"/>
    </border>
    <border>
      <left style="medium"/>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top style="medium"/>
      <bottom style="thin"/>
    </border>
    <border>
      <left/>
      <right style="medium"/>
      <top/>
      <bottom/>
    </border>
    <border>
      <left/>
      <right/>
      <top style="medium"/>
      <bottom/>
    </border>
    <border>
      <left style="medium"/>
      <right style="medium"/>
      <top/>
      <bottom style="medium"/>
    </border>
    <border>
      <left style="thin"/>
      <right style="thin"/>
      <top style="medium"/>
      <bottom style="thin"/>
    </border>
    <border>
      <left style="thin"/>
      <right style="thin"/>
      <top style="thin"/>
      <bottom style="thin"/>
    </border>
    <border>
      <left style="thin"/>
      <right style="thin"/>
      <top/>
      <bottom style="thin"/>
    </border>
    <border>
      <left style="thin"/>
      <right style="thin"/>
      <top style="thin"/>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top style="medium"/>
      <bottom/>
    </border>
    <border>
      <left/>
      <right style="medium"/>
      <top style="medium"/>
      <bottom/>
    </border>
    <border>
      <left style="thin"/>
      <right style="thin"/>
      <top/>
      <bottom style="medium"/>
    </border>
    <border>
      <left style="thin"/>
      <right style="medium"/>
      <top style="thin"/>
      <bottom style="thin"/>
    </border>
    <border>
      <left style="thin"/>
      <right style="medium"/>
      <top style="thin"/>
      <bottom style="medium"/>
    </border>
    <border>
      <left style="medium"/>
      <right style="medium"/>
      <top style="medium"/>
      <bottom/>
    </border>
    <border>
      <left style="thin"/>
      <right style="medium"/>
      <top style="medium"/>
      <bottom style="thin"/>
    </border>
    <border>
      <left style="medium"/>
      <right/>
      <top/>
      <bottom style="medium"/>
    </border>
    <border>
      <left/>
      <right style="medium"/>
      <top/>
      <bottom style="medium"/>
    </border>
    <border>
      <left/>
      <right/>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31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2" xfId="58" applyNumberFormat="1" applyFont="1" applyBorder="1" applyAlignment="1">
      <alignment horizontal="center" vertical="center"/>
    </xf>
    <xf numFmtId="0" fontId="6" fillId="0" borderId="13" xfId="58" applyNumberFormat="1" applyFont="1" applyBorder="1" applyAlignment="1">
      <alignment horizontal="center" vertical="center"/>
    </xf>
    <xf numFmtId="0" fontId="7" fillId="0" borderId="13" xfId="58" applyNumberFormat="1" applyFont="1" applyBorder="1" applyAlignment="1">
      <alignment horizontal="center" vertical="center"/>
    </xf>
    <xf numFmtId="0" fontId="0" fillId="0" borderId="13" xfId="58" applyNumberFormat="1" applyFont="1" applyBorder="1" applyAlignment="1">
      <alignment horizontal="center" vertical="center" wrapText="1"/>
    </xf>
    <xf numFmtId="0" fontId="0" fillId="0" borderId="14"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36" borderId="5" xfId="0" applyFont="1" applyFill="1" applyBorder="1" applyAlignment="1" applyProtection="1">
      <alignment horizontal="center" vertical="center" wrapText="1"/>
      <protection hidden="1"/>
    </xf>
    <xf numFmtId="0" fontId="34" fillId="6" borderId="15" xfId="19" applyBorder="1" applyAlignment="1">
      <alignment vertical="center" wrapText="1"/>
    </xf>
    <xf numFmtId="0" fontId="0" fillId="34" borderId="5" xfId="0" applyFill="1" applyBorder="1" applyAlignment="1">
      <alignment vertical="center" wrapText="1"/>
    </xf>
    <xf numFmtId="0" fontId="50" fillId="6" borderId="16" xfId="19" applyFont="1" applyBorder="1" applyAlignment="1">
      <alignment horizontal="center" vertical="center"/>
    </xf>
    <xf numFmtId="0" fontId="50" fillId="6" borderId="17" xfId="19" applyFont="1" applyBorder="1" applyAlignment="1">
      <alignment horizontal="center" vertical="center"/>
    </xf>
    <xf numFmtId="3" fontId="34" fillId="6" borderId="18" xfId="19" applyNumberFormat="1" applyBorder="1" applyAlignment="1">
      <alignment vertical="center" wrapText="1"/>
    </xf>
    <xf numFmtId="0" fontId="52" fillId="37" borderId="19" xfId="19" applyFont="1" applyFill="1" applyBorder="1" applyAlignment="1">
      <alignment horizontal="center" vertical="center" wrapText="1"/>
    </xf>
    <xf numFmtId="0" fontId="52" fillId="37" borderId="20" xfId="19" applyFont="1" applyFill="1" applyBorder="1" applyAlignment="1">
      <alignment horizontal="center" vertical="center" wrapText="1"/>
    </xf>
    <xf numFmtId="9" fontId="52" fillId="37" borderId="21" xfId="19" applyNumberFormat="1" applyFont="1" applyFill="1" applyBorder="1" applyAlignment="1">
      <alignment horizontal="center" vertical="center" wrapText="1"/>
    </xf>
    <xf numFmtId="9" fontId="52" fillId="37" borderId="20" xfId="19" applyNumberFormat="1" applyFont="1" applyFill="1" applyBorder="1" applyAlignment="1">
      <alignment horizontal="center" vertical="center" wrapText="1"/>
    </xf>
    <xf numFmtId="0" fontId="50" fillId="6" borderId="22" xfId="19" applyFont="1" applyBorder="1" applyAlignment="1">
      <alignment horizontal="center" vertical="center"/>
    </xf>
    <xf numFmtId="0" fontId="34" fillId="6" borderId="23" xfId="19" applyBorder="1" applyAlignment="1">
      <alignment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8" borderId="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9" fontId="2" fillId="30" borderId="25" xfId="56" applyFont="1" applyFill="1" applyBorder="1" applyAlignment="1">
      <alignment horizontal="center" vertical="center" wrapText="1"/>
    </xf>
    <xf numFmtId="0" fontId="3" fillId="0" borderId="26" xfId="0" applyFont="1" applyFill="1" applyBorder="1" applyAlignment="1">
      <alignment vertical="center" wrapText="1"/>
    </xf>
    <xf numFmtId="0" fontId="3" fillId="0" borderId="5" xfId="0" applyFont="1" applyFill="1" applyBorder="1" applyAlignment="1">
      <alignment vertical="center" wrapText="1"/>
    </xf>
    <xf numFmtId="9" fontId="3" fillId="38" borderId="25"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2" fillId="34" borderId="0" xfId="0" applyFont="1" applyFill="1" applyBorder="1" applyAlignment="1">
      <alignment horizontal="center" vertical="center" wrapText="1"/>
    </xf>
    <xf numFmtId="0" fontId="2" fillId="34" borderId="14" xfId="0" applyFont="1" applyFill="1" applyBorder="1" applyAlignment="1">
      <alignment horizontal="center" vertical="center" wrapText="1"/>
    </xf>
    <xf numFmtId="2" fontId="34" fillId="6" borderId="27" xfId="19" applyNumberFormat="1" applyBorder="1" applyAlignment="1">
      <alignment horizontal="center" vertical="center"/>
    </xf>
    <xf numFmtId="2" fontId="2" fillId="30" borderId="5" xfId="56"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0" fillId="34" borderId="13" xfId="0" applyFill="1" applyBorder="1" applyAlignment="1">
      <alignment vertical="center" wrapText="1"/>
    </xf>
    <xf numFmtId="1" fontId="3" fillId="0" borderId="12" xfId="0" applyNumberFormat="1" applyFont="1" applyFill="1" applyBorder="1" applyAlignment="1">
      <alignment horizontal="center" vertical="center" wrapText="1"/>
    </xf>
    <xf numFmtId="2" fontId="34" fillId="6" borderId="28" xfId="56" applyNumberFormat="1" applyFont="1" applyFill="1" applyBorder="1" applyAlignment="1">
      <alignment horizontal="center" vertical="center" wrapText="1"/>
    </xf>
    <xf numFmtId="2" fontId="34" fillId="6" borderId="29" xfId="56" applyNumberFormat="1" applyFont="1" applyFill="1" applyBorder="1" applyAlignment="1">
      <alignment horizontal="center" vertical="center"/>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center" vertical="center" wrapText="1"/>
    </xf>
    <xf numFmtId="0" fontId="2" fillId="34" borderId="0" xfId="0" applyFont="1" applyFill="1" applyBorder="1" applyAlignment="1">
      <alignment horizontal="center" vertical="center" wrapText="1"/>
    </xf>
    <xf numFmtId="0" fontId="0" fillId="0" borderId="0" xfId="54" applyFont="1" applyBorder="1" applyAlignment="1">
      <alignment horizontal="center" vertical="center" wrapText="1"/>
      <protection/>
    </xf>
    <xf numFmtId="1" fontId="34" fillId="6" borderId="27" xfId="19" applyNumberFormat="1" applyBorder="1" applyAlignment="1">
      <alignment horizontal="center" vertical="center" wrapText="1"/>
    </xf>
    <xf numFmtId="0" fontId="34" fillId="6" borderId="28" xfId="19" applyBorder="1" applyAlignment="1">
      <alignment horizontal="center" vertical="center" wrapText="1"/>
    </xf>
    <xf numFmtId="3" fontId="34" fillId="6" borderId="30" xfId="19" applyNumberFormat="1" applyBorder="1" applyAlignment="1">
      <alignment horizontal="center" vertical="center" wrapText="1"/>
    </xf>
    <xf numFmtId="0" fontId="34" fillId="6" borderId="23" xfId="19" applyBorder="1" applyAlignment="1">
      <alignment horizontal="center" vertical="center" wrapText="1"/>
    </xf>
    <xf numFmtId="0" fontId="34" fillId="6" borderId="15" xfId="19" applyBorder="1" applyAlignment="1">
      <alignment horizontal="center" vertical="center" wrapText="1"/>
    </xf>
    <xf numFmtId="3" fontId="34" fillId="6" borderId="18" xfId="19" applyNumberFormat="1" applyBorder="1" applyAlignment="1">
      <alignment horizontal="center" vertical="center" wrapText="1"/>
    </xf>
    <xf numFmtId="0" fontId="2" fillId="34" borderId="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50" fillId="6" borderId="16" xfId="19" applyFont="1" applyBorder="1" applyAlignment="1">
      <alignment horizontal="center" vertical="center" wrapText="1"/>
    </xf>
    <xf numFmtId="0" fontId="52" fillId="37" borderId="31" xfId="19" applyFont="1" applyFill="1" applyBorder="1" applyAlignment="1">
      <alignment horizontal="center" vertical="center" wrapText="1"/>
    </xf>
    <xf numFmtId="0" fontId="52" fillId="37" borderId="32" xfId="19" applyFont="1" applyFill="1" applyBorder="1" applyAlignment="1">
      <alignment horizontal="center" vertical="center" wrapText="1"/>
    </xf>
    <xf numFmtId="9" fontId="52" fillId="37" borderId="31" xfId="19" applyNumberFormat="1" applyFont="1" applyFill="1" applyBorder="1" applyAlignment="1">
      <alignment horizontal="center" vertical="center" wrapText="1"/>
    </xf>
    <xf numFmtId="9" fontId="52" fillId="37" borderId="33" xfId="19" applyNumberFormat="1" applyFont="1" applyFill="1" applyBorder="1" applyAlignment="1">
      <alignment horizontal="center" vertical="center" wrapText="1"/>
    </xf>
    <xf numFmtId="2" fontId="34" fillId="6" borderId="30" xfId="19" applyNumberFormat="1" applyBorder="1" applyAlignment="1">
      <alignment horizontal="center" vertical="center"/>
    </xf>
    <xf numFmtId="2" fontId="34" fillId="0" borderId="34" xfId="56" applyNumberFormat="1" applyFont="1" applyFill="1" applyBorder="1" applyAlignment="1">
      <alignment horizontal="center" vertical="center" wrapText="1"/>
    </xf>
    <xf numFmtId="2" fontId="34" fillId="0" borderId="35" xfId="56" applyNumberFormat="1" applyFont="1" applyFill="1" applyBorder="1" applyAlignment="1">
      <alignment horizontal="center" vertical="center" wrapText="1"/>
    </xf>
    <xf numFmtId="2" fontId="34" fillId="0" borderId="36" xfId="56" applyNumberFormat="1" applyFont="1" applyFill="1" applyBorder="1" applyAlignment="1">
      <alignment horizontal="center" vertical="center" wrapText="1"/>
    </xf>
    <xf numFmtId="2" fontId="2" fillId="39" borderId="37" xfId="56" applyNumberFormat="1" applyFont="1" applyFill="1" applyBorder="1" applyAlignment="1">
      <alignment horizontal="center" vertical="center" wrapText="1"/>
    </xf>
    <xf numFmtId="2" fontId="2" fillId="39" borderId="25" xfId="0" applyNumberFormat="1" applyFont="1" applyFill="1" applyBorder="1" applyAlignment="1" applyProtection="1">
      <alignment horizontal="center" vertical="center" wrapText="1"/>
      <protection hidden="1"/>
    </xf>
    <xf numFmtId="2" fontId="2" fillId="39" borderId="38" xfId="56" applyNumberFormat="1" applyFont="1" applyFill="1" applyBorder="1" applyAlignment="1">
      <alignment horizontal="center" vertical="center" wrapText="1"/>
    </xf>
    <xf numFmtId="2" fontId="2" fillId="40" borderId="37" xfId="56" applyNumberFormat="1" applyFont="1" applyFill="1" applyBorder="1" applyAlignment="1">
      <alignment horizontal="center" vertical="center" wrapText="1"/>
    </xf>
    <xf numFmtId="2" fontId="2" fillId="40" borderId="25" xfId="56" applyNumberFormat="1" applyFont="1" applyFill="1" applyBorder="1" applyAlignment="1" applyProtection="1">
      <alignment horizontal="center" vertical="center" wrapText="1"/>
      <protection hidden="1"/>
    </xf>
    <xf numFmtId="2" fontId="2" fillId="40" borderId="38" xfId="56" applyNumberFormat="1" applyFont="1" applyFill="1" applyBorder="1" applyAlignment="1">
      <alignment horizontal="center" vertical="center" wrapText="1"/>
    </xf>
    <xf numFmtId="2" fontId="2" fillId="41" borderId="12" xfId="56" applyNumberFormat="1" applyFont="1" applyFill="1" applyBorder="1" applyAlignment="1">
      <alignment horizontal="center" vertical="center" wrapText="1"/>
    </xf>
    <xf numFmtId="2" fontId="2" fillId="41" borderId="13" xfId="56" applyNumberFormat="1" applyFont="1" applyFill="1" applyBorder="1" applyAlignment="1" applyProtection="1">
      <alignment horizontal="center" vertical="center" wrapText="1"/>
      <protection hidden="1"/>
    </xf>
    <xf numFmtId="2" fontId="2" fillId="41" borderId="14" xfId="56" applyNumberFormat="1" applyFont="1" applyFill="1" applyBorder="1" applyAlignment="1">
      <alignment horizontal="center" vertical="center" wrapText="1"/>
    </xf>
    <xf numFmtId="2" fontId="34" fillId="0" borderId="29" xfId="56" applyNumberFormat="1" applyFont="1" applyFill="1" applyBorder="1" applyAlignment="1">
      <alignment horizontal="center" vertical="center" wrapText="1"/>
    </xf>
    <xf numFmtId="2" fontId="34" fillId="6" borderId="39" xfId="56" applyNumberFormat="1" applyFont="1" applyFill="1" applyBorder="1" applyAlignment="1">
      <alignment horizontal="center" vertical="center" wrapText="1"/>
    </xf>
    <xf numFmtId="2" fontId="34" fillId="0" borderId="27" xfId="56" applyNumberFormat="1" applyFont="1" applyFill="1" applyBorder="1" applyAlignment="1">
      <alignment horizontal="center" vertical="center" wrapText="1"/>
    </xf>
    <xf numFmtId="2" fontId="34" fillId="0" borderId="39" xfId="56" applyNumberFormat="1" applyFont="1" applyFill="1" applyBorder="1" applyAlignment="1">
      <alignment horizontal="center" vertical="center" wrapText="1"/>
    </xf>
    <xf numFmtId="2" fontId="34" fillId="0" borderId="40" xfId="56" applyNumberFormat="1" applyFont="1" applyFill="1" applyBorder="1" applyAlignment="1">
      <alignment horizontal="center" vertical="center" wrapText="1"/>
    </xf>
    <xf numFmtId="2" fontId="34" fillId="0" borderId="41" xfId="56" applyNumberFormat="1" applyFont="1" applyFill="1" applyBorder="1" applyAlignment="1">
      <alignment horizontal="center" vertical="center" wrapText="1"/>
    </xf>
    <xf numFmtId="0" fontId="50" fillId="6" borderId="17" xfId="19" applyFont="1" applyBorder="1" applyAlignment="1">
      <alignment horizontal="center" vertical="center" wrapText="1"/>
    </xf>
    <xf numFmtId="2" fontId="2" fillId="34" borderId="0" xfId="0" applyNumberFormat="1" applyFont="1" applyFill="1" applyAlignment="1">
      <alignment horizontal="center" vertical="center" wrapText="1"/>
    </xf>
    <xf numFmtId="2" fontId="2" fillId="34" borderId="0" xfId="0" applyNumberFormat="1" applyFont="1" applyFill="1" applyBorder="1" applyAlignment="1">
      <alignment horizontal="center" vertical="center" wrapText="1"/>
    </xf>
    <xf numFmtId="1" fontId="34" fillId="6" borderId="31" xfId="56" applyNumberFormat="1" applyFont="1" applyFill="1" applyBorder="1" applyAlignment="1">
      <alignment horizontal="center" vertical="center" wrapText="1"/>
    </xf>
    <xf numFmtId="1" fontId="34" fillId="6" borderId="28" xfId="56" applyNumberFormat="1" applyFont="1" applyFill="1" applyBorder="1" applyAlignment="1">
      <alignment horizontal="center" vertical="center" wrapText="1"/>
    </xf>
    <xf numFmtId="1" fontId="34" fillId="6" borderId="30" xfId="56" applyNumberFormat="1" applyFont="1" applyFill="1" applyBorder="1" applyAlignment="1">
      <alignment horizontal="center" vertical="center" wrapText="1"/>
    </xf>
    <xf numFmtId="0" fontId="3" fillId="30" borderId="42" xfId="0" applyFont="1" applyFill="1" applyBorder="1" applyAlignment="1">
      <alignment horizontal="center" vertical="center" wrapText="1"/>
    </xf>
    <xf numFmtId="0" fontId="0" fillId="34" borderId="42" xfId="0" applyFill="1" applyBorder="1" applyAlignment="1">
      <alignment horizontal="center" vertical="center" wrapText="1"/>
    </xf>
    <xf numFmtId="2" fontId="34" fillId="6" borderId="27" xfId="56" applyNumberFormat="1" applyFont="1" applyFill="1" applyBorder="1" applyAlignment="1">
      <alignment horizontal="center" vertical="center" wrapText="1"/>
    </xf>
    <xf numFmtId="2" fontId="34" fillId="6" borderId="28" xfId="19" applyNumberFormat="1" applyBorder="1" applyAlignment="1">
      <alignment horizontal="center" vertical="center"/>
    </xf>
    <xf numFmtId="2" fontId="34" fillId="6" borderId="30" xfId="56" applyNumberFormat="1" applyFont="1" applyFill="1" applyBorder="1" applyAlignment="1">
      <alignment horizontal="center" vertical="center" wrapText="1"/>
    </xf>
    <xf numFmtId="2" fontId="34" fillId="0" borderId="22" xfId="56" applyNumberFormat="1" applyFont="1" applyFill="1" applyBorder="1" applyAlignment="1">
      <alignment vertical="center" wrapText="1"/>
    </xf>
    <xf numFmtId="2" fontId="34" fillId="0" borderId="16" xfId="56" applyNumberFormat="1" applyFont="1" applyFill="1" applyBorder="1" applyAlignment="1">
      <alignment vertical="center" wrapText="1"/>
    </xf>
    <xf numFmtId="2" fontId="34" fillId="0" borderId="17" xfId="56" applyNumberFormat="1" applyFont="1" applyFill="1" applyBorder="1" applyAlignment="1">
      <alignment vertical="center" wrapText="1"/>
    </xf>
    <xf numFmtId="2" fontId="34" fillId="0" borderId="43" xfId="56" applyNumberFormat="1"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37" xfId="0" applyFill="1" applyBorder="1" applyAlignment="1">
      <alignment horizontal="center" vertical="center" wrapText="1"/>
    </xf>
    <xf numFmtId="185" fontId="34" fillId="6" borderId="27" xfId="19" applyNumberFormat="1" applyBorder="1" applyAlignment="1">
      <alignment horizontal="center" vertical="center"/>
    </xf>
    <xf numFmtId="185" fontId="2" fillId="40" borderId="38" xfId="56" applyNumberFormat="1" applyFont="1" applyFill="1" applyBorder="1" applyAlignment="1">
      <alignment horizontal="center" vertical="center" wrapText="1"/>
    </xf>
    <xf numFmtId="185" fontId="2" fillId="39" borderId="37" xfId="56" applyNumberFormat="1" applyFont="1" applyFill="1" applyBorder="1" applyAlignment="1">
      <alignment horizontal="center" vertical="center" wrapText="1"/>
    </xf>
    <xf numFmtId="0" fontId="0" fillId="34" borderId="14" xfId="0" applyFill="1" applyBorder="1" applyAlignment="1">
      <alignment vertical="center" wrapText="1"/>
    </xf>
    <xf numFmtId="0" fontId="0" fillId="34" borderId="13" xfId="0"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3" fillId="30" borderId="0" xfId="0" applyFont="1" applyFill="1" applyAlignment="1">
      <alignment horizontal="left" vertical="center" wrapText="1"/>
    </xf>
    <xf numFmtId="0" fontId="3" fillId="30" borderId="0" xfId="0" applyFont="1" applyFill="1" applyAlignment="1">
      <alignment horizontal="center" vertical="center" wrapText="1"/>
    </xf>
    <xf numFmtId="0" fontId="3" fillId="34" borderId="0" xfId="0" applyFont="1" applyFill="1" applyAlignment="1">
      <alignment horizontal="center" vertical="center" wrapText="1"/>
    </xf>
    <xf numFmtId="1" fontId="3" fillId="0" borderId="12" xfId="0" applyNumberFormat="1" applyFont="1" applyBorder="1" applyAlignment="1">
      <alignment horizontal="center" vertical="center" wrapText="1"/>
    </xf>
    <xf numFmtId="0" fontId="0" fillId="0" borderId="0" xfId="54" applyAlignment="1">
      <alignment horizontal="center" vertical="center" wrapText="1"/>
      <protection/>
    </xf>
    <xf numFmtId="2" fontId="3" fillId="0" borderId="1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5" xfId="0" applyFont="1" applyBorder="1" applyAlignment="1">
      <alignment horizontal="center" vertical="center" wrapText="1"/>
    </xf>
    <xf numFmtId="0" fontId="0" fillId="0" borderId="0" xfId="54" applyFont="1" applyAlignment="1">
      <alignment horizontal="center" vertical="center" wrapText="1"/>
      <protection/>
    </xf>
    <xf numFmtId="2" fontId="34" fillId="0" borderId="27" xfId="56" applyNumberFormat="1" applyFont="1" applyFill="1" applyBorder="1" applyAlignment="1">
      <alignment vertical="center" wrapText="1"/>
    </xf>
    <xf numFmtId="2" fontId="34" fillId="6" borderId="29" xfId="19" applyNumberFormat="1" applyBorder="1" applyAlignment="1">
      <alignment horizontal="center" vertical="center"/>
    </xf>
    <xf numFmtId="2" fontId="34" fillId="0" borderId="28" xfId="56" applyNumberFormat="1" applyFont="1" applyFill="1" applyBorder="1" applyAlignment="1">
      <alignment vertical="center" wrapText="1"/>
    </xf>
    <xf numFmtId="2" fontId="34" fillId="6" borderId="39" xfId="19" applyNumberFormat="1" applyBorder="1" applyAlignment="1">
      <alignment horizontal="center" vertical="center"/>
    </xf>
    <xf numFmtId="2" fontId="34" fillId="0" borderId="30" xfId="56" applyNumberFormat="1" applyFont="1" applyFill="1" applyBorder="1" applyAlignment="1">
      <alignment vertical="center" wrapText="1"/>
    </xf>
    <xf numFmtId="0" fontId="4" fillId="0" borderId="0" xfId="0" applyFont="1" applyAlignment="1">
      <alignment horizontal="center" vertical="center" wrapText="1"/>
    </xf>
    <xf numFmtId="0" fontId="35" fillId="0" borderId="0" xfId="0" applyFont="1" applyAlignment="1">
      <alignment horizontal="center" vertical="center" wrapText="1"/>
    </xf>
    <xf numFmtId="1" fontId="3" fillId="34" borderId="12" xfId="0" applyNumberFormat="1" applyFont="1" applyFill="1" applyBorder="1" applyAlignment="1">
      <alignment horizontal="center" vertical="center" wrapText="1"/>
    </xf>
    <xf numFmtId="1" fontId="34" fillId="6" borderId="29" xfId="19" applyNumberFormat="1" applyBorder="1" applyAlignment="1">
      <alignment horizontal="center" vertical="center"/>
    </xf>
    <xf numFmtId="1" fontId="34" fillId="6" borderId="28" xfId="19" applyNumberFormat="1" applyBorder="1" applyAlignment="1">
      <alignment horizontal="center" vertical="center"/>
    </xf>
    <xf numFmtId="1" fontId="34" fillId="6" borderId="39" xfId="19" applyNumberFormat="1" applyBorder="1" applyAlignment="1">
      <alignment horizontal="center" vertical="center"/>
    </xf>
    <xf numFmtId="0" fontId="0" fillId="34" borderId="13" xfId="0"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0" xfId="0" applyFont="1" applyFill="1" applyAlignment="1">
      <alignment horizontal="center" vertical="center" wrapText="1"/>
    </xf>
    <xf numFmtId="1" fontId="2" fillId="39" borderId="37" xfId="56" applyNumberFormat="1" applyFont="1" applyFill="1" applyBorder="1" applyAlignment="1">
      <alignment horizontal="center" vertical="center" wrapText="1"/>
    </xf>
    <xf numFmtId="1" fontId="2" fillId="39" borderId="25" xfId="0" applyNumberFormat="1" applyFont="1" applyFill="1" applyBorder="1" applyAlignment="1" applyProtection="1">
      <alignment horizontal="center" vertical="center" wrapText="1"/>
      <protection hidden="1"/>
    </xf>
    <xf numFmtId="1" fontId="2" fillId="39" borderId="38" xfId="56" applyNumberFormat="1" applyFont="1" applyFill="1" applyBorder="1" applyAlignment="1">
      <alignment horizontal="center" vertical="center" wrapText="1"/>
    </xf>
    <xf numFmtId="1" fontId="2" fillId="40" borderId="37" xfId="56" applyNumberFormat="1" applyFont="1" applyFill="1" applyBorder="1" applyAlignment="1">
      <alignment horizontal="center" vertical="center" wrapText="1"/>
    </xf>
    <xf numFmtId="1" fontId="2" fillId="40" borderId="25" xfId="56" applyNumberFormat="1" applyFont="1" applyFill="1" applyBorder="1" applyAlignment="1" applyProtection="1">
      <alignment horizontal="center" vertical="center" wrapText="1"/>
      <protection hidden="1"/>
    </xf>
    <xf numFmtId="1" fontId="2" fillId="40" borderId="38" xfId="56" applyNumberFormat="1" applyFont="1" applyFill="1" applyBorder="1" applyAlignment="1">
      <alignment horizontal="center" vertical="center" wrapText="1"/>
    </xf>
    <xf numFmtId="1" fontId="2" fillId="41" borderId="12" xfId="56" applyNumberFormat="1" applyFont="1" applyFill="1" applyBorder="1" applyAlignment="1">
      <alignment horizontal="center" vertical="center" wrapText="1"/>
    </xf>
    <xf numFmtId="1" fontId="2" fillId="41" borderId="13" xfId="56" applyNumberFormat="1" applyFont="1" applyFill="1" applyBorder="1" applyAlignment="1" applyProtection="1">
      <alignment horizontal="center" vertical="center" wrapText="1"/>
      <protection hidden="1"/>
    </xf>
    <xf numFmtId="1" fontId="2" fillId="41" borderId="14" xfId="56" applyNumberFormat="1"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3" fillId="42" borderId="12" xfId="0" applyFont="1" applyFill="1" applyBorder="1" applyAlignment="1">
      <alignment horizontal="center" vertical="center" wrapText="1"/>
    </xf>
    <xf numFmtId="0" fontId="53" fillId="42" borderId="13" xfId="0" applyFont="1" applyFill="1" applyBorder="1" applyAlignment="1">
      <alignment horizontal="center" vertical="center" wrapText="1"/>
    </xf>
    <xf numFmtId="0" fontId="53" fillId="42" borderId="14"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3" fillId="35" borderId="13"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44" xfId="0" applyFont="1" applyFill="1" applyBorder="1" applyAlignment="1">
      <alignment horizontal="center" vertical="center" wrapText="1"/>
    </xf>
    <xf numFmtId="0" fontId="3" fillId="30" borderId="4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0" borderId="45"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3" fillId="38"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2" fillId="39" borderId="37" xfId="0" applyFont="1" applyFill="1" applyBorder="1" applyAlignment="1">
      <alignment horizontal="center" vertical="center" wrapText="1"/>
    </xf>
    <xf numFmtId="0" fontId="2" fillId="39" borderId="38" xfId="0" applyFont="1" applyFill="1" applyBorder="1" applyAlignment="1">
      <alignment horizontal="center" vertical="center" wrapText="1"/>
    </xf>
    <xf numFmtId="0" fontId="2" fillId="40" borderId="37" xfId="0" applyFont="1" applyFill="1" applyBorder="1" applyAlignment="1">
      <alignment horizontal="center" vertical="center" wrapText="1"/>
    </xf>
    <xf numFmtId="0" fontId="2" fillId="40" borderId="38"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4" borderId="37" xfId="0" applyFont="1" applyFill="1" applyBorder="1" applyAlignment="1">
      <alignment horizontal="left" vertical="center" wrapText="1"/>
    </xf>
    <xf numFmtId="0" fontId="3" fillId="34" borderId="25"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4"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3" fillId="34" borderId="45" xfId="0" applyFont="1" applyFill="1" applyBorder="1" applyAlignment="1">
      <alignment horizontal="left" vertical="center" wrapText="1"/>
    </xf>
    <xf numFmtId="0" fontId="3" fillId="35" borderId="42"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37" xfId="0" applyFill="1" applyBorder="1" applyAlignment="1">
      <alignment horizontal="justify" vertical="center" wrapText="1"/>
    </xf>
    <xf numFmtId="0" fontId="0" fillId="34" borderId="25" xfId="0" applyFill="1" applyBorder="1" applyAlignment="1">
      <alignment horizontal="justify" vertical="center" wrapText="1"/>
    </xf>
    <xf numFmtId="0" fontId="0" fillId="34" borderId="38" xfId="0" applyFill="1" applyBorder="1" applyAlignment="1">
      <alignment horizontal="justify" vertical="center" wrapText="1"/>
    </xf>
    <xf numFmtId="0" fontId="0" fillId="34" borderId="37"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7" xfId="0" applyFill="1" applyBorder="1" applyAlignment="1">
      <alignment horizontal="justify" vertical="top" wrapText="1"/>
    </xf>
    <xf numFmtId="0" fontId="0" fillId="34" borderId="25" xfId="0" applyFill="1" applyBorder="1" applyAlignment="1">
      <alignment horizontal="justify" vertical="top" wrapText="1"/>
    </xf>
    <xf numFmtId="0" fontId="0" fillId="34" borderId="38" xfId="0" applyFill="1" applyBorder="1" applyAlignment="1">
      <alignment horizontal="justify" vertical="top" wrapText="1"/>
    </xf>
    <xf numFmtId="0" fontId="3" fillId="34" borderId="37" xfId="0" applyFont="1" applyFill="1" applyBorder="1" applyAlignment="1">
      <alignment horizontal="left" vertical="top" wrapText="1"/>
    </xf>
    <xf numFmtId="0" fontId="3" fillId="34" borderId="25" xfId="0" applyFont="1" applyFill="1" applyBorder="1" applyAlignment="1">
      <alignment horizontal="left" vertical="top" wrapText="1"/>
    </xf>
    <xf numFmtId="0" fontId="3" fillId="34" borderId="38"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24" xfId="0" applyFont="1" applyFill="1" applyBorder="1" applyAlignment="1">
      <alignment horizontal="left" vertical="top" wrapText="1"/>
    </xf>
    <xf numFmtId="0" fontId="3" fillId="34" borderId="44" xfId="0" applyFont="1" applyFill="1" applyBorder="1" applyAlignment="1">
      <alignment horizontal="left" vertical="top" wrapText="1"/>
    </xf>
    <xf numFmtId="0" fontId="3" fillId="34" borderId="46" xfId="0" applyFont="1" applyFill="1" applyBorder="1" applyAlignment="1">
      <alignment horizontal="left" vertical="top" wrapText="1"/>
    </xf>
    <xf numFmtId="0" fontId="3" fillId="34" borderId="45" xfId="0" applyFont="1" applyFill="1" applyBorder="1" applyAlignment="1">
      <alignment horizontal="left" vertical="top" wrapText="1"/>
    </xf>
    <xf numFmtId="1" fontId="3" fillId="0" borderId="12" xfId="0" applyNumberFormat="1" applyFont="1" applyFill="1" applyBorder="1" applyAlignment="1">
      <alignment horizontal="center" vertical="center" wrapText="1"/>
    </xf>
    <xf numFmtId="0" fontId="0" fillId="0" borderId="5" xfId="58" applyNumberForma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6" xfId="0" applyFont="1" applyBorder="1" applyAlignment="1">
      <alignment horizontal="center" vertical="center" wrapText="1"/>
    </xf>
    <xf numFmtId="2" fontId="3" fillId="0" borderId="12" xfId="0" applyNumberFormat="1" applyFont="1" applyBorder="1" applyAlignment="1">
      <alignment horizontal="center" vertical="center" wrapText="1"/>
    </xf>
    <xf numFmtId="0" fontId="3" fillId="35" borderId="0" xfId="0" applyFont="1" applyFill="1" applyAlignment="1">
      <alignment horizontal="center"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38"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24" xfId="0" applyFont="1" applyBorder="1" applyAlignment="1">
      <alignment horizontal="left" vertical="center" wrapText="1"/>
    </xf>
    <xf numFmtId="0" fontId="3" fillId="0" borderId="44" xfId="0" applyFont="1" applyBorder="1" applyAlignment="1">
      <alignment horizontal="left" vertical="center" wrapText="1"/>
    </xf>
    <xf numFmtId="0" fontId="3" fillId="0" borderId="46" xfId="0" applyFont="1" applyBorder="1" applyAlignment="1">
      <alignment horizontal="left" vertical="center" wrapText="1"/>
    </xf>
    <xf numFmtId="0" fontId="3" fillId="0" borderId="45" xfId="0" applyFont="1" applyBorder="1" applyAlignment="1">
      <alignment horizontal="left" vertical="center" wrapText="1"/>
    </xf>
    <xf numFmtId="0" fontId="5" fillId="30" borderId="0" xfId="0" applyFont="1" applyFill="1" applyAlignment="1">
      <alignment horizontal="center" vertical="center" wrapText="1"/>
    </xf>
    <xf numFmtId="0" fontId="2" fillId="34" borderId="0" xfId="0" applyFont="1" applyFill="1" applyAlignment="1">
      <alignment horizontal="center" vertical="center" wrapText="1"/>
    </xf>
    <xf numFmtId="0" fontId="29" fillId="34" borderId="12" xfId="0" applyFont="1" applyFill="1" applyBorder="1" applyAlignment="1">
      <alignment horizontal="justify" vertical="center" wrapText="1"/>
    </xf>
    <xf numFmtId="0" fontId="29" fillId="34" borderId="13" xfId="0" applyFont="1" applyFill="1" applyBorder="1" applyAlignment="1">
      <alignment horizontal="justify" vertical="center" wrapText="1"/>
    </xf>
    <xf numFmtId="0" fontId="29" fillId="34" borderId="14" xfId="0" applyFont="1" applyFill="1" applyBorder="1" applyAlignment="1">
      <alignment horizontal="justify" vertical="center" wrapText="1"/>
    </xf>
    <xf numFmtId="1" fontId="34" fillId="6" borderId="30" xfId="19" applyNumberFormat="1" applyBorder="1" applyAlignment="1">
      <alignment horizontal="center" vertical="center"/>
    </xf>
    <xf numFmtId="2" fontId="3" fillId="0" borderId="5"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0" fontId="0" fillId="34" borderId="12" xfId="0" applyFill="1" applyBorder="1" applyAlignment="1">
      <alignment horizontal="justify" vertical="justify" wrapText="1"/>
    </xf>
    <xf numFmtId="0" fontId="0" fillId="34" borderId="13" xfId="0" applyFill="1" applyBorder="1" applyAlignment="1">
      <alignment horizontal="justify" vertical="justify" wrapText="1"/>
    </xf>
    <xf numFmtId="0" fontId="0" fillId="34" borderId="14" xfId="0" applyFill="1" applyBorder="1" applyAlignment="1">
      <alignment horizontal="justify" vertical="justify" wrapText="1"/>
    </xf>
    <xf numFmtId="1" fontId="34" fillId="0" borderId="28" xfId="56" applyNumberFormat="1" applyFont="1" applyFill="1" applyBorder="1" applyAlignment="1">
      <alignment vertical="center" wrapText="1"/>
    </xf>
    <xf numFmtId="1" fontId="34" fillId="0" borderId="35" xfId="56" applyNumberFormat="1" applyFont="1" applyFill="1" applyBorder="1" applyAlignment="1">
      <alignment horizontal="center" vertical="center" wrapText="1"/>
    </xf>
    <xf numFmtId="0" fontId="3" fillId="0" borderId="26" xfId="0" applyFont="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7475"/>
          <c:h val="0.91725"/>
        </c:manualLayout>
      </c:layout>
      <c:bar3DChart>
        <c:barDir val="col"/>
        <c:grouping val="clustered"/>
        <c:varyColors val="0"/>
        <c:ser>
          <c:idx val="2"/>
          <c:order val="0"/>
          <c:tx>
            <c:strRef>
              <c:f>'IDP 01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01 '!$B$36:$B$39</c:f>
              <c:strCache/>
            </c:strRef>
          </c:cat>
          <c:val>
            <c:numRef>
              <c:f>'IDP 01 '!$C$36:$C$39</c:f>
              <c:numCache/>
            </c:numRef>
          </c:val>
          <c:shape val="cylinder"/>
        </c:ser>
        <c:ser>
          <c:idx val="0"/>
          <c:order val="1"/>
          <c:tx>
            <c:strRef>
              <c:f>'IDP 01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01 '!$B$36:$B$39</c:f>
              <c:strCache/>
            </c:strRef>
          </c:cat>
          <c:val>
            <c:numRef>
              <c:f>'IDP 01 '!$H$36:$H$39</c:f>
              <c:numCache/>
            </c:numRef>
          </c:val>
          <c:shape val="cylinder"/>
        </c:ser>
        <c:shape val="cylinder"/>
        <c:axId val="10950107"/>
        <c:axId val="31442100"/>
      </c:bar3DChart>
      <c:catAx>
        <c:axId val="10950107"/>
        <c:scaling>
          <c:orientation val="minMax"/>
        </c:scaling>
        <c:axPos val="b"/>
        <c:delete val="0"/>
        <c:numFmt formatCode="General" sourceLinked="1"/>
        <c:majorTickMark val="none"/>
        <c:minorTickMark val="none"/>
        <c:tickLblPos val="nextTo"/>
        <c:spPr>
          <a:ln w="3175">
            <a:solidFill>
              <a:srgbClr val="808080"/>
            </a:solidFill>
          </a:ln>
        </c:spPr>
        <c:crossAx val="31442100"/>
        <c:crosses val="autoZero"/>
        <c:auto val="1"/>
        <c:lblOffset val="100"/>
        <c:tickLblSkip val="1"/>
        <c:noMultiLvlLbl val="0"/>
      </c:catAx>
      <c:valAx>
        <c:axId val="31442100"/>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0950107"/>
        <c:crossesAt val="1"/>
        <c:crossBetween val="between"/>
        <c:dispUnits/>
        <c:majorUnit val="0.05000000000000001"/>
      </c:valAx>
      <c:spPr>
        <a:noFill/>
        <a:ln>
          <a:noFill/>
        </a:ln>
      </c:spPr>
    </c:plotArea>
    <c:legend>
      <c:legendPos val="r"/>
      <c:layout>
        <c:manualLayout>
          <c:xMode val="edge"/>
          <c:yMode val="edge"/>
          <c:x val="0.813"/>
          <c:y val="0.42675"/>
          <c:w val="0.1805"/>
          <c:h val="0.13"/>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0085"/>
          <c:w val="0.8365"/>
          <c:h val="0.975"/>
        </c:manualLayout>
      </c:layout>
      <c:bar3DChart>
        <c:barDir val="col"/>
        <c:grouping val="clustered"/>
        <c:varyColors val="0"/>
        <c:ser>
          <c:idx val="2"/>
          <c:order val="0"/>
          <c:tx>
            <c:strRef>
              <c:f>'IDP 02'!$C$35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'IDP 02'!$C$36:$C$39</c:f>
              <c:numCache/>
            </c:numRef>
          </c:val>
          <c:shape val="cylinder"/>
        </c:ser>
        <c:ser>
          <c:idx val="0"/>
          <c:order val="1"/>
          <c:tx>
            <c:strRef>
              <c:f>'IDP 02'!$H$35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02'!$B$36:$B$39</c:f>
              <c:strCache/>
            </c:strRef>
          </c:cat>
          <c:val>
            <c:numRef>
              <c:f>'IDP 02'!$H$36:$H$39</c:f>
              <c:numCache/>
            </c:numRef>
          </c:val>
          <c:shape val="cylinder"/>
        </c:ser>
        <c:shape val="cylinder"/>
        <c:axId val="14543445"/>
        <c:axId val="63782142"/>
      </c:bar3DChart>
      <c:catAx>
        <c:axId val="14543445"/>
        <c:scaling>
          <c:orientation val="minMax"/>
        </c:scaling>
        <c:axPos val="b"/>
        <c:delete val="0"/>
        <c:numFmt formatCode="General" sourceLinked="1"/>
        <c:majorTickMark val="none"/>
        <c:minorTickMark val="none"/>
        <c:tickLblPos val="nextTo"/>
        <c:spPr>
          <a:ln w="3175">
            <a:solidFill>
              <a:srgbClr val="808080"/>
            </a:solidFill>
          </a:ln>
        </c:spPr>
        <c:crossAx val="63782142"/>
        <c:crosses val="autoZero"/>
        <c:auto val="1"/>
        <c:lblOffset val="100"/>
        <c:tickLblSkip val="1"/>
        <c:noMultiLvlLbl val="0"/>
      </c:catAx>
      <c:valAx>
        <c:axId val="6378214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4543445"/>
        <c:crossesAt val="1"/>
        <c:crossBetween val="between"/>
        <c:dispUnits/>
        <c:majorUnit val="0.5"/>
      </c:valAx>
      <c:spPr>
        <a:noFill/>
        <a:ln>
          <a:noFill/>
        </a:ln>
      </c:spPr>
    </c:plotArea>
    <c:legend>
      <c:legendPos val="r"/>
      <c:layout>
        <c:manualLayout>
          <c:xMode val="edge"/>
          <c:yMode val="edge"/>
          <c:x val="0.7265"/>
          <c:y val="0.32125"/>
          <c:w val="0.16"/>
          <c:h val="0.2007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5925"/>
          <c:h val="0.91725"/>
        </c:manualLayout>
      </c:layout>
      <c:bar3DChart>
        <c:barDir val="col"/>
        <c:grouping val="clustered"/>
        <c:varyColors val="0"/>
        <c:ser>
          <c:idx val="2"/>
          <c:order val="0"/>
          <c:tx>
            <c:strRef>
              <c:f>'IDP 05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05 '!$B$36:$B$39</c:f>
              <c:strCache/>
            </c:strRef>
          </c:cat>
          <c:val>
            <c:numRef>
              <c:f>'IDP 05 '!$C$36:$C$39</c:f>
              <c:numCache/>
            </c:numRef>
          </c:val>
          <c:shape val="cylinder"/>
        </c:ser>
        <c:ser>
          <c:idx val="0"/>
          <c:order val="1"/>
          <c:tx>
            <c:strRef>
              <c:f>'IDP 05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05 '!$B$36:$B$39</c:f>
              <c:strCache/>
            </c:strRef>
          </c:cat>
          <c:val>
            <c:numRef>
              <c:f>'IDP 05 '!$H$36:$H$39</c:f>
              <c:numCache/>
            </c:numRef>
          </c:val>
          <c:shape val="cylinder"/>
        </c:ser>
        <c:shape val="cylinder"/>
        <c:axId val="37168367"/>
        <c:axId val="66079848"/>
      </c:bar3DChart>
      <c:catAx>
        <c:axId val="37168367"/>
        <c:scaling>
          <c:orientation val="minMax"/>
        </c:scaling>
        <c:axPos val="b"/>
        <c:delete val="0"/>
        <c:numFmt formatCode="General" sourceLinked="1"/>
        <c:majorTickMark val="none"/>
        <c:minorTickMark val="none"/>
        <c:tickLblPos val="nextTo"/>
        <c:spPr>
          <a:ln w="3175">
            <a:solidFill>
              <a:srgbClr val="808080"/>
            </a:solidFill>
          </a:ln>
        </c:spPr>
        <c:crossAx val="66079848"/>
        <c:crosses val="autoZero"/>
        <c:auto val="1"/>
        <c:lblOffset val="100"/>
        <c:tickLblSkip val="1"/>
        <c:noMultiLvlLbl val="0"/>
      </c:catAx>
      <c:valAx>
        <c:axId val="66079848"/>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7168367"/>
        <c:crossesAt val="1"/>
        <c:crossBetween val="between"/>
        <c:dispUnits/>
        <c:majorUnit val="0.05000000000000001"/>
      </c:valAx>
      <c:spPr>
        <a:noFill/>
        <a:ln>
          <a:noFill/>
        </a:ln>
      </c:spPr>
    </c:plotArea>
    <c:legend>
      <c:legendPos val="r"/>
      <c:layout>
        <c:manualLayout>
          <c:xMode val="edge"/>
          <c:yMode val="edge"/>
          <c:x val="0.79675"/>
          <c:y val="0.4245"/>
          <c:w val="0.1935"/>
          <c:h val="0.142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675"/>
          <c:w val="0.74275"/>
          <c:h val="0.92225"/>
        </c:manualLayout>
      </c:layout>
      <c:bar3DChart>
        <c:barDir val="col"/>
        <c:grouping val="clustered"/>
        <c:varyColors val="0"/>
        <c:ser>
          <c:idx val="2"/>
          <c:order val="0"/>
          <c:tx>
            <c:strRef>
              <c:f>'IDP 06'!$C$35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06'!$B$36:$B$39</c:f>
              <c:strCache/>
            </c:strRef>
          </c:cat>
          <c:val>
            <c:numRef>
              <c:f>'IDP 06'!$C$36:$C$39</c:f>
              <c:numCache/>
            </c:numRef>
          </c:val>
          <c:shape val="cylinder"/>
        </c:ser>
        <c:ser>
          <c:idx val="0"/>
          <c:order val="1"/>
          <c:tx>
            <c:strRef>
              <c:f>'IDP 06'!$H$35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06'!$B$36:$B$39</c:f>
              <c:strCache/>
            </c:strRef>
          </c:cat>
          <c:val>
            <c:numRef>
              <c:f>'IDP 06'!$H$36:$H$39</c:f>
              <c:numCache/>
            </c:numRef>
          </c:val>
          <c:shape val="cylinder"/>
        </c:ser>
        <c:shape val="cylinder"/>
        <c:axId val="57847721"/>
        <c:axId val="50867442"/>
      </c:bar3DChart>
      <c:catAx>
        <c:axId val="57847721"/>
        <c:scaling>
          <c:orientation val="minMax"/>
        </c:scaling>
        <c:axPos val="b"/>
        <c:delete val="0"/>
        <c:numFmt formatCode="General" sourceLinked="1"/>
        <c:majorTickMark val="none"/>
        <c:minorTickMark val="none"/>
        <c:tickLblPos val="nextTo"/>
        <c:spPr>
          <a:ln w="3175">
            <a:solidFill>
              <a:srgbClr val="808080"/>
            </a:solidFill>
          </a:ln>
        </c:spPr>
        <c:crossAx val="50867442"/>
        <c:crosses val="autoZero"/>
        <c:auto val="1"/>
        <c:lblOffset val="100"/>
        <c:tickLblSkip val="1"/>
        <c:noMultiLvlLbl val="0"/>
      </c:catAx>
      <c:valAx>
        <c:axId val="50867442"/>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7847721"/>
        <c:crossesAt val="1"/>
        <c:crossBetween val="between"/>
        <c:dispUnits/>
        <c:majorUnit val="0.05000000000000001"/>
      </c:valAx>
      <c:spPr>
        <a:noFill/>
        <a:ln>
          <a:noFill/>
        </a:ln>
      </c:spPr>
    </c:plotArea>
    <c:legend>
      <c:legendPos val="r"/>
      <c:layout>
        <c:manualLayout>
          <c:xMode val="edge"/>
          <c:yMode val="edge"/>
          <c:x val="0.782"/>
          <c:y val="0.4275"/>
          <c:w val="0.20975"/>
          <c:h val="0.133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275"/>
          <c:w val="0.744"/>
          <c:h val="0.93025"/>
        </c:manualLayout>
      </c:layout>
      <c:bar3DChart>
        <c:barDir val="col"/>
        <c:grouping val="clustered"/>
        <c:varyColors val="0"/>
        <c:ser>
          <c:idx val="2"/>
          <c:order val="0"/>
          <c:tx>
            <c:strRef>
              <c:f>'IDP 07'!$C$35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07'!$B$36:$B$39</c:f>
              <c:strCache/>
            </c:strRef>
          </c:cat>
          <c:val>
            <c:numRef>
              <c:f>'IDP 07'!$C$36:$C$39</c:f>
              <c:numCache/>
            </c:numRef>
          </c:val>
          <c:shape val="cylinder"/>
        </c:ser>
        <c:ser>
          <c:idx val="0"/>
          <c:order val="1"/>
          <c:tx>
            <c:strRef>
              <c:f>'IDP 07'!$H$35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07'!$B$36:$B$39</c:f>
              <c:strCache/>
            </c:strRef>
          </c:cat>
          <c:val>
            <c:numRef>
              <c:f>'IDP 07'!$H$36:$H$39</c:f>
              <c:numCache/>
            </c:numRef>
          </c:val>
          <c:shape val="cylinder"/>
        </c:ser>
        <c:shape val="cylinder"/>
        <c:axId val="55153795"/>
        <c:axId val="26622108"/>
      </c:bar3DChart>
      <c:catAx>
        <c:axId val="55153795"/>
        <c:scaling>
          <c:orientation val="minMax"/>
        </c:scaling>
        <c:axPos val="b"/>
        <c:delete val="0"/>
        <c:numFmt formatCode="General" sourceLinked="1"/>
        <c:majorTickMark val="none"/>
        <c:minorTickMark val="none"/>
        <c:tickLblPos val="nextTo"/>
        <c:spPr>
          <a:ln w="3175">
            <a:solidFill>
              <a:srgbClr val="808080"/>
            </a:solidFill>
          </a:ln>
        </c:spPr>
        <c:crossAx val="26622108"/>
        <c:crosses val="autoZero"/>
        <c:auto val="1"/>
        <c:lblOffset val="100"/>
        <c:tickLblSkip val="1"/>
        <c:noMultiLvlLbl val="0"/>
      </c:catAx>
      <c:valAx>
        <c:axId val="26622108"/>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5153795"/>
        <c:crossesAt val="1"/>
        <c:crossBetween val="between"/>
        <c:dispUnits/>
        <c:majorUnit val="0.05000000000000001"/>
      </c:valAx>
      <c:spPr>
        <a:noFill/>
        <a:ln>
          <a:noFill/>
        </a:ln>
      </c:spPr>
    </c:plotArea>
    <c:legend>
      <c:legendPos val="r"/>
      <c:layout>
        <c:manualLayout>
          <c:xMode val="edge"/>
          <c:yMode val="edge"/>
          <c:x val="0.78325"/>
          <c:y val="0.4335"/>
          <c:w val="0.20875"/>
          <c:h val="0.119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4275"/>
          <c:h val="0.91725"/>
        </c:manualLayout>
      </c:layout>
      <c:bar3DChart>
        <c:barDir val="col"/>
        <c:grouping val="clustered"/>
        <c:varyColors val="0"/>
        <c:ser>
          <c:idx val="2"/>
          <c:order val="0"/>
          <c:tx>
            <c:strRef>
              <c:f>'IDP 08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08 '!$B$36:$B$39</c:f>
              <c:strCache/>
            </c:strRef>
          </c:cat>
          <c:val>
            <c:numRef>
              <c:f>'IDP 08 '!$C$36:$C$39</c:f>
              <c:numCache/>
            </c:numRef>
          </c:val>
          <c:shape val="cylinder"/>
        </c:ser>
        <c:ser>
          <c:idx val="0"/>
          <c:order val="1"/>
          <c:tx>
            <c:strRef>
              <c:f>'IDP 08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08 '!$B$36:$B$39</c:f>
              <c:strCache/>
            </c:strRef>
          </c:cat>
          <c:val>
            <c:numRef>
              <c:f>'IDP 08 '!$H$36:$H$39</c:f>
              <c:numCache/>
            </c:numRef>
          </c:val>
          <c:shape val="cylinder"/>
        </c:ser>
        <c:shape val="cylinder"/>
        <c:axId val="38272381"/>
        <c:axId val="8907110"/>
      </c:bar3DChart>
      <c:catAx>
        <c:axId val="38272381"/>
        <c:scaling>
          <c:orientation val="minMax"/>
        </c:scaling>
        <c:axPos val="b"/>
        <c:delete val="0"/>
        <c:numFmt formatCode="General" sourceLinked="1"/>
        <c:majorTickMark val="none"/>
        <c:minorTickMark val="none"/>
        <c:tickLblPos val="nextTo"/>
        <c:spPr>
          <a:ln w="3175">
            <a:solidFill>
              <a:srgbClr val="808080"/>
            </a:solidFill>
          </a:ln>
        </c:spPr>
        <c:crossAx val="8907110"/>
        <c:crosses val="autoZero"/>
        <c:auto val="1"/>
        <c:lblOffset val="100"/>
        <c:tickLblSkip val="1"/>
        <c:noMultiLvlLbl val="0"/>
      </c:catAx>
      <c:valAx>
        <c:axId val="8907110"/>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8272381"/>
        <c:crossesAt val="1"/>
        <c:crossBetween val="between"/>
        <c:dispUnits/>
        <c:majorUnit val="0.05000000000000001"/>
      </c:valAx>
      <c:spPr>
        <a:noFill/>
        <a:ln>
          <a:noFill/>
        </a:ln>
      </c:spPr>
    </c:plotArea>
    <c:legend>
      <c:legendPos val="r"/>
      <c:layout>
        <c:manualLayout>
          <c:xMode val="edge"/>
          <c:yMode val="edge"/>
          <c:x val="0.782"/>
          <c:y val="0.4205"/>
          <c:w val="0.20975"/>
          <c:h val="0.1427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4275"/>
          <c:h val="0.91725"/>
        </c:manualLayout>
      </c:layout>
      <c:bar3DChart>
        <c:barDir val="col"/>
        <c:grouping val="clustered"/>
        <c:varyColors val="0"/>
        <c:ser>
          <c:idx val="2"/>
          <c:order val="0"/>
          <c:tx>
            <c:strRef>
              <c:f>'IDP 09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09 '!$B$36:$B$39</c:f>
              <c:strCache/>
            </c:strRef>
          </c:cat>
          <c:val>
            <c:numRef>
              <c:f>'IDP 09 '!$C$36:$C$39</c:f>
              <c:numCache/>
            </c:numRef>
          </c:val>
          <c:shape val="cylinder"/>
        </c:ser>
        <c:ser>
          <c:idx val="0"/>
          <c:order val="1"/>
          <c:tx>
            <c:strRef>
              <c:f>'IDP 09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09 '!$B$36:$B$39</c:f>
              <c:strCache/>
            </c:strRef>
          </c:cat>
          <c:val>
            <c:numRef>
              <c:f>'IDP 09 '!$H$36:$H$39</c:f>
              <c:numCache/>
            </c:numRef>
          </c:val>
          <c:shape val="cylinder"/>
        </c:ser>
        <c:shape val="cylinder"/>
        <c:axId val="13055127"/>
        <c:axId val="50387280"/>
      </c:bar3DChart>
      <c:catAx>
        <c:axId val="13055127"/>
        <c:scaling>
          <c:orientation val="minMax"/>
        </c:scaling>
        <c:axPos val="b"/>
        <c:delete val="0"/>
        <c:numFmt formatCode="General" sourceLinked="1"/>
        <c:majorTickMark val="none"/>
        <c:minorTickMark val="none"/>
        <c:tickLblPos val="nextTo"/>
        <c:spPr>
          <a:ln w="3175">
            <a:solidFill>
              <a:srgbClr val="808080"/>
            </a:solidFill>
          </a:ln>
        </c:spPr>
        <c:crossAx val="50387280"/>
        <c:crosses val="autoZero"/>
        <c:auto val="1"/>
        <c:lblOffset val="100"/>
        <c:tickLblSkip val="1"/>
        <c:noMultiLvlLbl val="0"/>
      </c:catAx>
      <c:valAx>
        <c:axId val="50387280"/>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3055127"/>
        <c:crossesAt val="1"/>
        <c:crossBetween val="between"/>
        <c:dispUnits/>
        <c:majorUnit val="0.05000000000000001"/>
      </c:valAx>
      <c:spPr>
        <a:noFill/>
        <a:ln>
          <a:noFill/>
        </a:ln>
      </c:spPr>
    </c:plotArea>
    <c:legend>
      <c:legendPos val="r"/>
      <c:layout>
        <c:manualLayout>
          <c:xMode val="edge"/>
          <c:yMode val="edge"/>
          <c:x val="0.782"/>
          <c:y val="0.4205"/>
          <c:w val="0.20975"/>
          <c:h val="0.1427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4275"/>
          <c:h val="0.91725"/>
        </c:manualLayout>
      </c:layout>
      <c:bar3DChart>
        <c:barDir val="col"/>
        <c:grouping val="clustered"/>
        <c:varyColors val="0"/>
        <c:ser>
          <c:idx val="2"/>
          <c:order val="0"/>
          <c:tx>
            <c:strRef>
              <c:f>'IDP 10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10 '!$B$36:$B$39</c:f>
              <c:strCache/>
            </c:strRef>
          </c:cat>
          <c:val>
            <c:numRef>
              <c:f>'IDP 10 '!$C$36:$C$39</c:f>
              <c:numCache/>
            </c:numRef>
          </c:val>
          <c:shape val="cylinder"/>
        </c:ser>
        <c:ser>
          <c:idx val="0"/>
          <c:order val="1"/>
          <c:tx>
            <c:strRef>
              <c:f>'IDP 10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10 '!$B$36:$B$39</c:f>
              <c:strCache/>
            </c:strRef>
          </c:cat>
          <c:val>
            <c:numRef>
              <c:f>'IDP 10 '!$H$36:$H$39</c:f>
              <c:numCache/>
            </c:numRef>
          </c:val>
          <c:shape val="cylinder"/>
        </c:ser>
        <c:shape val="cylinder"/>
        <c:axId val="50832337"/>
        <c:axId val="54837850"/>
      </c:bar3DChart>
      <c:catAx>
        <c:axId val="50832337"/>
        <c:scaling>
          <c:orientation val="minMax"/>
        </c:scaling>
        <c:axPos val="b"/>
        <c:delete val="0"/>
        <c:numFmt formatCode="General" sourceLinked="1"/>
        <c:majorTickMark val="none"/>
        <c:minorTickMark val="none"/>
        <c:tickLblPos val="nextTo"/>
        <c:spPr>
          <a:ln w="3175">
            <a:solidFill>
              <a:srgbClr val="808080"/>
            </a:solidFill>
          </a:ln>
        </c:spPr>
        <c:crossAx val="54837850"/>
        <c:crosses val="autoZero"/>
        <c:auto val="1"/>
        <c:lblOffset val="100"/>
        <c:tickLblSkip val="1"/>
        <c:noMultiLvlLbl val="0"/>
      </c:catAx>
      <c:valAx>
        <c:axId val="54837850"/>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0832337"/>
        <c:crossesAt val="1"/>
        <c:crossBetween val="between"/>
        <c:dispUnits/>
        <c:majorUnit val="0.05000000000000001"/>
      </c:valAx>
      <c:spPr>
        <a:noFill/>
        <a:ln>
          <a:noFill/>
        </a:ln>
      </c:spPr>
    </c:plotArea>
    <c:legend>
      <c:legendPos val="r"/>
      <c:layout>
        <c:manualLayout>
          <c:xMode val="edge"/>
          <c:yMode val="edge"/>
          <c:x val="0.782"/>
          <c:y val="0.42275"/>
          <c:w val="0.20975"/>
          <c:h val="0.1422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106650"/>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41</xdr:row>
      <xdr:rowOff>123825</xdr:rowOff>
    </xdr:from>
    <xdr:to>
      <xdr:col>7</xdr:col>
      <xdr:colOff>1152525</xdr:colOff>
      <xdr:row>51</xdr:row>
      <xdr:rowOff>85725</xdr:rowOff>
    </xdr:to>
    <xdr:graphicFrame>
      <xdr:nvGraphicFramePr>
        <xdr:cNvPr id="1" name="3 Gráfico"/>
        <xdr:cNvGraphicFramePr/>
      </xdr:nvGraphicFramePr>
      <xdr:xfrm>
        <a:off x="2847975" y="14773275"/>
        <a:ext cx="6438900" cy="26860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542925</xdr:colOff>
      <xdr:row>0</xdr:row>
      <xdr:rowOff>57150</xdr:rowOff>
    </xdr:from>
    <xdr:to>
      <xdr:col>1</xdr:col>
      <xdr:colOff>381000</xdr:colOff>
      <xdr:row>2</xdr:row>
      <xdr:rowOff>104775</xdr:rowOff>
    </xdr:to>
    <xdr:pic>
      <xdr:nvPicPr>
        <xdr:cNvPr id="2" name="3 Imagen" descr="Logo Alta Definición.jpg"/>
        <xdr:cNvPicPr preferRelativeResize="1">
          <a:picLocks noChangeAspect="1"/>
        </xdr:cNvPicPr>
      </xdr:nvPicPr>
      <xdr:blipFill>
        <a:blip r:embed="rId2"/>
        <a:stretch>
          <a:fillRect/>
        </a:stretch>
      </xdr:blipFill>
      <xdr:spPr>
        <a:xfrm>
          <a:off x="542925" y="57150"/>
          <a:ext cx="10001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411450"/>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7068800"/>
        <a:ext cx="5962650" cy="2533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3086100" y="18192750"/>
        <a:ext cx="5962650" cy="28575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763875"/>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630525"/>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6306800"/>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the\Documents\Dianita\Agosto%20IDEP\2020\Indicadores\INDICADORES_IDP_2020%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the\Downloads\INDICADORES_IDP_2020%20III%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P 05"/>
      <sheetName val="IDP 06"/>
      <sheetName val="IDP 07"/>
      <sheetName val="IDP 08 "/>
      <sheetName val="IDP 09 "/>
      <sheetName val="IDP 10 "/>
      <sheetName val="Listas"/>
      <sheetName val="FT- MIC-03-05_5"/>
      <sheetName val="FT- MIC-03-05_6"/>
      <sheetName val="FT- MIC-03-05_7"/>
      <sheetName val="FT- MIC-03-05_8"/>
      <sheetName val="FT- MIC-03-05_9"/>
      <sheetName val="FT- MIC-03-05_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DP 01 "/>
      <sheetName val="IDP 02"/>
      <sheetName val="IDP 05"/>
      <sheetName val="IDP 06"/>
      <sheetName val="IDP 07"/>
      <sheetName val="IDP 08 "/>
      <sheetName val="IDP 09 "/>
      <sheetName val="IDP 10 "/>
      <sheetName val="Listas"/>
    </sheetNames>
    <sheetDataSet>
      <sheetData sheetId="2">
        <row r="35">
          <cell r="C35" t="str">
            <v>META</v>
          </cell>
          <cell r="H35" t="str">
            <v>RESULTADO  GESTIÓN PERÍODO</v>
          </cell>
        </row>
        <row r="36">
          <cell r="B36" t="str">
            <v>Primer Trimestre</v>
          </cell>
          <cell r="H36">
            <v>0</v>
          </cell>
        </row>
        <row r="37">
          <cell r="B37" t="str">
            <v>Segundo Trimestre</v>
          </cell>
          <cell r="H37">
            <v>0</v>
          </cell>
        </row>
        <row r="38">
          <cell r="B38" t="str">
            <v>Tercer Trimestre</v>
          </cell>
          <cell r="C38">
            <v>0.45</v>
          </cell>
          <cell r="H38">
            <v>0.45</v>
          </cell>
        </row>
        <row r="39">
          <cell r="B39" t="str">
            <v>Cuarto Trimestre</v>
          </cell>
          <cell r="C39">
            <v>3.55</v>
          </cell>
          <cell r="H39">
            <v>2.15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80" zoomScaleNormal="80" zoomScaleSheetLayoutView="80" zoomScalePageLayoutView="0" workbookViewId="0" topLeftCell="A28">
      <selection activeCell="C38" sqref="C38"/>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180" t="s">
        <v>116</v>
      </c>
      <c r="L2" s="180"/>
      <c r="M2" s="180"/>
      <c r="O2" s="20" t="s">
        <v>71</v>
      </c>
    </row>
    <row r="3" spans="1:15" ht="25.5" customHeight="1" thickBot="1">
      <c r="A3" s="177"/>
      <c r="B3" s="177"/>
      <c r="C3" s="178"/>
      <c r="D3" s="178"/>
      <c r="E3" s="178"/>
      <c r="F3" s="178"/>
      <c r="G3" s="178"/>
      <c r="H3" s="178"/>
      <c r="I3" s="178"/>
      <c r="J3" s="178"/>
      <c r="K3" s="180" t="s">
        <v>117</v>
      </c>
      <c r="L3" s="180"/>
      <c r="M3" s="180"/>
      <c r="O3" s="56" t="s">
        <v>6</v>
      </c>
    </row>
    <row r="4" spans="1:15" ht="14.25" customHeight="1" thickBot="1">
      <c r="A4" s="12"/>
      <c r="B4" s="13"/>
      <c r="C4" s="14"/>
      <c r="D4" s="14"/>
      <c r="E4" s="14"/>
      <c r="F4" s="14"/>
      <c r="G4" s="14"/>
      <c r="H4" s="14"/>
      <c r="I4" s="14"/>
      <c r="J4" s="14"/>
      <c r="K4" s="15"/>
      <c r="L4" s="15"/>
      <c r="M4" s="16"/>
      <c r="O4" s="56" t="s">
        <v>8</v>
      </c>
    </row>
    <row r="5" spans="1:15" ht="13.5" thickBot="1">
      <c r="A5" s="181" t="s">
        <v>60</v>
      </c>
      <c r="B5" s="182"/>
      <c r="C5" s="182"/>
      <c r="D5" s="182"/>
      <c r="E5" s="182"/>
      <c r="F5" s="182"/>
      <c r="G5" s="182"/>
      <c r="H5" s="182"/>
      <c r="I5" s="182"/>
      <c r="J5" s="182"/>
      <c r="K5" s="182"/>
      <c r="L5" s="182"/>
      <c r="M5" s="183"/>
      <c r="O5" s="56" t="s">
        <v>10</v>
      </c>
    </row>
    <row r="6" spans="1:15" ht="13.5" thickBot="1">
      <c r="A6" s="36"/>
      <c r="B6" s="5"/>
      <c r="C6" s="5"/>
      <c r="D6" s="5"/>
      <c r="E6" s="5"/>
      <c r="F6" s="5"/>
      <c r="G6" s="5"/>
      <c r="H6" s="5"/>
      <c r="I6" s="5"/>
      <c r="J6" s="5"/>
      <c r="K6" s="5"/>
      <c r="L6" s="5"/>
      <c r="M6" s="37"/>
      <c r="O6" s="20" t="s">
        <v>72</v>
      </c>
    </row>
    <row r="7" spans="1:15" ht="30" customHeight="1" thickBot="1">
      <c r="A7" s="184" t="s">
        <v>1</v>
      </c>
      <c r="B7" s="185"/>
      <c r="C7" s="186" t="s">
        <v>62</v>
      </c>
      <c r="D7" s="187"/>
      <c r="E7" s="187"/>
      <c r="F7" s="187"/>
      <c r="G7" s="187"/>
      <c r="H7" s="188"/>
      <c r="I7" s="184" t="s">
        <v>2</v>
      </c>
      <c r="J7" s="189"/>
      <c r="K7" s="185"/>
      <c r="L7" s="190" t="s">
        <v>28</v>
      </c>
      <c r="M7" s="191"/>
      <c r="O7" s="56" t="s">
        <v>13</v>
      </c>
    </row>
    <row r="8" spans="1:15" ht="38.25" customHeight="1" thickBot="1">
      <c r="A8" s="184" t="s">
        <v>4</v>
      </c>
      <c r="B8" s="185"/>
      <c r="C8" s="186" t="s">
        <v>121</v>
      </c>
      <c r="D8" s="187"/>
      <c r="E8" s="187"/>
      <c r="F8" s="187"/>
      <c r="G8" s="187"/>
      <c r="H8" s="187"/>
      <c r="I8" s="187"/>
      <c r="J8" s="187"/>
      <c r="K8" s="187"/>
      <c r="L8" s="187"/>
      <c r="M8" s="188"/>
      <c r="O8" s="56" t="s">
        <v>18</v>
      </c>
    </row>
    <row r="9" spans="1:16" ht="30" customHeight="1" thickBot="1">
      <c r="A9" s="184" t="s">
        <v>5</v>
      </c>
      <c r="B9" s="185"/>
      <c r="C9" s="192" t="s">
        <v>67</v>
      </c>
      <c r="D9" s="193"/>
      <c r="E9" s="193"/>
      <c r="F9" s="193"/>
      <c r="G9" s="193"/>
      <c r="H9" s="193"/>
      <c r="I9" s="193"/>
      <c r="J9" s="193"/>
      <c r="K9" s="193"/>
      <c r="L9" s="193"/>
      <c r="M9" s="194"/>
      <c r="O9" s="56" t="s">
        <v>20</v>
      </c>
      <c r="P9" s="17"/>
    </row>
    <row r="10" spans="1:15" ht="13.5" thickBot="1">
      <c r="A10" s="2"/>
      <c r="B10" s="56"/>
      <c r="C10" s="56"/>
      <c r="D10" s="56"/>
      <c r="E10" s="56"/>
      <c r="F10" s="56"/>
      <c r="G10" s="56"/>
      <c r="H10" s="56"/>
      <c r="I10" s="71"/>
      <c r="J10" s="56"/>
      <c r="K10" s="56"/>
      <c r="L10" s="56"/>
      <c r="M10" s="38"/>
      <c r="O10" s="20" t="s">
        <v>74</v>
      </c>
    </row>
    <row r="11" spans="1:15" ht="30" customHeight="1" thickBot="1">
      <c r="A11" s="184" t="s">
        <v>7</v>
      </c>
      <c r="B11" s="185"/>
      <c r="C11" s="195" t="s">
        <v>124</v>
      </c>
      <c r="D11" s="196"/>
      <c r="E11" s="196"/>
      <c r="F11" s="196"/>
      <c r="G11" s="196"/>
      <c r="H11" s="196"/>
      <c r="I11" s="196"/>
      <c r="J11" s="196"/>
      <c r="K11" s="22" t="s">
        <v>82</v>
      </c>
      <c r="L11" s="197" t="s">
        <v>128</v>
      </c>
      <c r="M11" s="198"/>
      <c r="O11" s="56" t="s">
        <v>21</v>
      </c>
    </row>
    <row r="12" spans="1:15" ht="30" customHeight="1" thickBot="1">
      <c r="A12" s="184" t="s">
        <v>9</v>
      </c>
      <c r="B12" s="185"/>
      <c r="C12" s="186" t="s">
        <v>122</v>
      </c>
      <c r="D12" s="187"/>
      <c r="E12" s="187"/>
      <c r="F12" s="187"/>
      <c r="G12" s="187"/>
      <c r="H12" s="187"/>
      <c r="I12" s="187"/>
      <c r="J12" s="187"/>
      <c r="K12" s="187"/>
      <c r="L12" s="187"/>
      <c r="M12" s="188"/>
      <c r="O12" s="56" t="s">
        <v>0</v>
      </c>
    </row>
    <row r="13" spans="1:15" ht="45.75" customHeight="1" thickBot="1">
      <c r="A13" s="184" t="s">
        <v>95</v>
      </c>
      <c r="B13" s="185"/>
      <c r="C13" s="186" t="s">
        <v>141</v>
      </c>
      <c r="D13" s="187"/>
      <c r="E13" s="187"/>
      <c r="F13" s="187"/>
      <c r="G13" s="187"/>
      <c r="H13" s="187"/>
      <c r="I13" s="187"/>
      <c r="J13" s="187"/>
      <c r="K13" s="187"/>
      <c r="L13" s="187"/>
      <c r="M13" s="188"/>
      <c r="O13" s="1" t="s">
        <v>118</v>
      </c>
    </row>
    <row r="14" spans="1:15" ht="30" customHeight="1" thickBot="1">
      <c r="A14" s="184" t="s">
        <v>105</v>
      </c>
      <c r="B14" s="185"/>
      <c r="C14" s="186" t="s">
        <v>108</v>
      </c>
      <c r="D14" s="187"/>
      <c r="E14" s="187"/>
      <c r="F14" s="187"/>
      <c r="G14" s="187"/>
      <c r="H14" s="187"/>
      <c r="I14" s="187"/>
      <c r="J14" s="187"/>
      <c r="K14" s="187"/>
      <c r="L14" s="187"/>
      <c r="M14" s="188"/>
      <c r="O14" s="1" t="s">
        <v>119</v>
      </c>
    </row>
    <row r="15" spans="1:15" ht="30" customHeight="1" thickBot="1">
      <c r="A15" s="184" t="s">
        <v>111</v>
      </c>
      <c r="B15" s="185"/>
      <c r="C15" s="186" t="s">
        <v>123</v>
      </c>
      <c r="D15" s="187"/>
      <c r="E15" s="187"/>
      <c r="F15" s="187"/>
      <c r="G15" s="187"/>
      <c r="H15" s="187"/>
      <c r="I15" s="187"/>
      <c r="J15" s="187"/>
      <c r="K15" s="187"/>
      <c r="L15" s="187"/>
      <c r="M15" s="188"/>
      <c r="O15" s="56" t="s">
        <v>24</v>
      </c>
    </row>
    <row r="16" spans="1:15" ht="13.5" thickBot="1">
      <c r="A16" s="2"/>
      <c r="B16" s="56"/>
      <c r="C16" s="56"/>
      <c r="D16" s="56"/>
      <c r="E16" s="56"/>
      <c r="F16" s="56"/>
      <c r="G16" s="56"/>
      <c r="H16" s="56"/>
      <c r="I16" s="71"/>
      <c r="J16" s="56"/>
      <c r="K16" s="56"/>
      <c r="L16" s="56"/>
      <c r="M16" s="38"/>
      <c r="O16" s="56" t="s">
        <v>25</v>
      </c>
    </row>
    <row r="17" spans="1:15" ht="17.25" customHeight="1" thickBot="1">
      <c r="A17" s="199" t="s">
        <v>11</v>
      </c>
      <c r="B17" s="200"/>
      <c r="C17" s="199" t="s">
        <v>76</v>
      </c>
      <c r="D17" s="200"/>
      <c r="E17" s="199" t="s">
        <v>12</v>
      </c>
      <c r="F17" s="203"/>
      <c r="G17" s="203"/>
      <c r="H17" s="203"/>
      <c r="I17" s="203"/>
      <c r="J17" s="203"/>
      <c r="K17" s="203"/>
      <c r="L17" s="203"/>
      <c r="M17" s="200"/>
      <c r="O17" s="20" t="s">
        <v>83</v>
      </c>
    </row>
    <row r="18" spans="1:15" ht="53.25" customHeight="1" thickBot="1">
      <c r="A18" s="201"/>
      <c r="B18" s="202"/>
      <c r="C18" s="201"/>
      <c r="D18" s="202"/>
      <c r="E18" s="6" t="s">
        <v>14</v>
      </c>
      <c r="F18" s="184" t="s">
        <v>15</v>
      </c>
      <c r="G18" s="189"/>
      <c r="H18" s="185"/>
      <c r="I18" s="35" t="s">
        <v>16</v>
      </c>
      <c r="J18" s="184" t="s">
        <v>130</v>
      </c>
      <c r="K18" s="189"/>
      <c r="L18" s="185"/>
      <c r="M18" s="6" t="s">
        <v>17</v>
      </c>
      <c r="O18" s="56" t="s">
        <v>27</v>
      </c>
    </row>
    <row r="19" spans="1:15" ht="30" customHeight="1" thickBot="1">
      <c r="A19" s="204" t="s">
        <v>145</v>
      </c>
      <c r="B19" s="205"/>
      <c r="C19" s="210" t="s">
        <v>86</v>
      </c>
      <c r="D19" s="211"/>
      <c r="E19" s="4">
        <v>1</v>
      </c>
      <c r="F19" s="216" t="s">
        <v>144</v>
      </c>
      <c r="G19" s="217"/>
      <c r="H19" s="218"/>
      <c r="I19" s="70" t="s">
        <v>136</v>
      </c>
      <c r="J19" s="219" t="s">
        <v>143</v>
      </c>
      <c r="K19" s="220"/>
      <c r="L19" s="221"/>
      <c r="M19" s="7" t="s">
        <v>118</v>
      </c>
      <c r="O19" s="56" t="s">
        <v>28</v>
      </c>
    </row>
    <row r="20" spans="1:15" ht="30" customHeight="1" thickBot="1">
      <c r="A20" s="206"/>
      <c r="B20" s="207"/>
      <c r="C20" s="212"/>
      <c r="D20" s="213"/>
      <c r="E20" s="4">
        <v>2</v>
      </c>
      <c r="F20" s="216" t="s">
        <v>127</v>
      </c>
      <c r="G20" s="217"/>
      <c r="H20" s="218"/>
      <c r="I20" s="70" t="s">
        <v>136</v>
      </c>
      <c r="J20" s="219" t="s">
        <v>125</v>
      </c>
      <c r="K20" s="220"/>
      <c r="L20" s="221"/>
      <c r="M20" s="7" t="s">
        <v>118</v>
      </c>
      <c r="O20" s="56" t="s">
        <v>3</v>
      </c>
    </row>
    <row r="21" spans="1:15" ht="30" customHeight="1" thickBot="1">
      <c r="A21" s="206"/>
      <c r="B21" s="207"/>
      <c r="C21" s="212"/>
      <c r="D21" s="213"/>
      <c r="E21" s="4">
        <v>3</v>
      </c>
      <c r="F21" s="216"/>
      <c r="G21" s="217"/>
      <c r="H21" s="218"/>
      <c r="I21" s="70"/>
      <c r="M21" s="7"/>
      <c r="O21" s="56" t="s">
        <v>29</v>
      </c>
    </row>
    <row r="22" spans="1:15" ht="30" customHeight="1" thickBot="1">
      <c r="A22" s="208"/>
      <c r="B22" s="209"/>
      <c r="C22" s="214"/>
      <c r="D22" s="215"/>
      <c r="E22" s="4">
        <v>4</v>
      </c>
      <c r="F22" s="85"/>
      <c r="G22" s="86"/>
      <c r="H22" s="87"/>
      <c r="I22" s="70"/>
      <c r="J22" s="219"/>
      <c r="K22" s="220"/>
      <c r="L22" s="221"/>
      <c r="M22" s="7"/>
      <c r="O22" s="56"/>
    </row>
    <row r="23" spans="1:40" ht="13.5" thickBot="1">
      <c r="A23" s="2"/>
      <c r="B23" s="56"/>
      <c r="C23" s="56"/>
      <c r="D23" s="56"/>
      <c r="E23" s="56"/>
      <c r="F23" s="56"/>
      <c r="G23" s="56"/>
      <c r="H23" s="56"/>
      <c r="I23" s="71"/>
      <c r="J23" s="56"/>
      <c r="K23" s="56"/>
      <c r="L23" s="56"/>
      <c r="M23" s="38"/>
      <c r="O23" s="20" t="s">
        <v>70</v>
      </c>
      <c r="AN23" s="1">
        <v>2002</v>
      </c>
    </row>
    <row r="24" spans="1:40" ht="45.75" customHeight="1" thickBot="1">
      <c r="A24" s="6" t="s">
        <v>22</v>
      </c>
      <c r="B24" s="55" t="s">
        <v>6</v>
      </c>
      <c r="C24" s="34" t="s">
        <v>73</v>
      </c>
      <c r="D24" s="55" t="s">
        <v>13</v>
      </c>
      <c r="E24" s="6" t="s">
        <v>23</v>
      </c>
      <c r="F24" s="64">
        <v>0.1</v>
      </c>
      <c r="G24" s="6" t="s">
        <v>131</v>
      </c>
      <c r="H24" s="65">
        <v>0.9</v>
      </c>
      <c r="I24" s="6" t="s">
        <v>103</v>
      </c>
      <c r="J24" s="39" t="s">
        <v>135</v>
      </c>
      <c r="K24" s="6" t="s">
        <v>104</v>
      </c>
      <c r="L24" s="224" t="s">
        <v>125</v>
      </c>
      <c r="M24" s="225"/>
      <c r="O24" s="59" t="s">
        <v>48</v>
      </c>
      <c r="AN24" s="1">
        <f>AN23+1</f>
        <v>2003</v>
      </c>
    </row>
    <row r="25" spans="1:15" ht="16.5" customHeight="1" thickBot="1">
      <c r="A25" s="246" t="s">
        <v>26</v>
      </c>
      <c r="B25" s="248" t="s">
        <v>118</v>
      </c>
      <c r="C25" s="246" t="s">
        <v>75</v>
      </c>
      <c r="D25" s="248" t="s">
        <v>118</v>
      </c>
      <c r="E25" s="246" t="s">
        <v>112</v>
      </c>
      <c r="F25" s="49" t="s">
        <v>115</v>
      </c>
      <c r="G25" s="42">
        <v>2016</v>
      </c>
      <c r="H25" s="42">
        <v>2017</v>
      </c>
      <c r="I25" s="42">
        <v>2018</v>
      </c>
      <c r="J25" s="42">
        <v>2019</v>
      </c>
      <c r="K25" s="42">
        <v>2020</v>
      </c>
      <c r="L25" s="222" t="s">
        <v>132</v>
      </c>
      <c r="M25" s="223"/>
      <c r="O25" s="59" t="s">
        <v>49</v>
      </c>
    </row>
    <row r="26" spans="1:15" ht="30" customHeight="1" thickBot="1">
      <c r="A26" s="247"/>
      <c r="B26" s="249"/>
      <c r="C26" s="247"/>
      <c r="D26" s="249"/>
      <c r="E26" s="250"/>
      <c r="F26" s="46" t="s">
        <v>113</v>
      </c>
      <c r="G26" s="48">
        <v>0.1</v>
      </c>
      <c r="H26" s="65">
        <v>0.25</v>
      </c>
      <c r="I26" s="65">
        <v>0.25</v>
      </c>
      <c r="J26" s="65">
        <v>0.3</v>
      </c>
      <c r="K26" s="65">
        <v>0.1</v>
      </c>
      <c r="L26" s="224">
        <f>SUM(G26:K26)</f>
        <v>0.9999999999999999</v>
      </c>
      <c r="M26" s="225"/>
      <c r="O26" s="59" t="s">
        <v>61</v>
      </c>
    </row>
    <row r="27" spans="1:15" ht="30" customHeight="1" thickBot="1">
      <c r="A27" s="53"/>
      <c r="B27" s="51"/>
      <c r="C27" s="50"/>
      <c r="D27" s="50"/>
      <c r="E27" s="247"/>
      <c r="F27" s="52" t="s">
        <v>114</v>
      </c>
      <c r="G27" s="47">
        <v>0.1</v>
      </c>
      <c r="H27" s="65">
        <v>0.25</v>
      </c>
      <c r="I27" s="65">
        <v>0.25</v>
      </c>
      <c r="J27" s="65">
        <v>0.3</v>
      </c>
      <c r="K27" s="65">
        <v>0.1</v>
      </c>
      <c r="L27" s="226">
        <f>+G27+H27+I27+J27+K27</f>
        <v>0.9999999999999999</v>
      </c>
      <c r="M27" s="225"/>
      <c r="O27" s="60" t="s">
        <v>62</v>
      </c>
    </row>
    <row r="28" spans="1:40" ht="13.5" thickBot="1">
      <c r="A28" s="2"/>
      <c r="B28" s="56"/>
      <c r="C28" s="56"/>
      <c r="D28" s="56"/>
      <c r="E28" s="56"/>
      <c r="F28" s="56"/>
      <c r="G28" s="56"/>
      <c r="H28" s="56"/>
      <c r="I28" s="71"/>
      <c r="J28" s="56"/>
      <c r="K28" s="56"/>
      <c r="L28" s="56"/>
      <c r="M28" s="38"/>
      <c r="O28" s="59" t="s">
        <v>50</v>
      </c>
      <c r="AN28" s="1" t="e">
        <f>#REF!+1</f>
        <v>#REF!</v>
      </c>
    </row>
    <row r="29" spans="1:40" ht="26.25" customHeight="1" thickBot="1">
      <c r="A29" s="199" t="s">
        <v>93</v>
      </c>
      <c r="B29" s="203"/>
      <c r="C29" s="200"/>
      <c r="D29" s="231" t="s">
        <v>77</v>
      </c>
      <c r="E29" s="232"/>
      <c r="F29" s="131">
        <v>0.041</v>
      </c>
      <c r="G29" s="98" t="s">
        <v>87</v>
      </c>
      <c r="H29" s="99">
        <v>0.07</v>
      </c>
      <c r="I29" s="237" t="s">
        <v>153</v>
      </c>
      <c r="J29" s="238"/>
      <c r="K29" s="238"/>
      <c r="L29" s="238"/>
      <c r="M29" s="239"/>
      <c r="O29" s="59" t="s">
        <v>51</v>
      </c>
      <c r="AN29" s="1" t="e">
        <f>AN28+1</f>
        <v>#REF!</v>
      </c>
    </row>
    <row r="30" spans="1:40" ht="42" customHeight="1" thickBot="1">
      <c r="A30" s="227"/>
      <c r="B30" s="228"/>
      <c r="C30" s="229"/>
      <c r="D30" s="233" t="s">
        <v>78</v>
      </c>
      <c r="E30" s="234"/>
      <c r="F30" s="100">
        <v>0.02</v>
      </c>
      <c r="G30" s="101" t="s">
        <v>87</v>
      </c>
      <c r="H30" s="130">
        <v>0.04</v>
      </c>
      <c r="I30" s="240"/>
      <c r="J30" s="241"/>
      <c r="K30" s="241"/>
      <c r="L30" s="241"/>
      <c r="M30" s="242"/>
      <c r="O30" s="59" t="s">
        <v>52</v>
      </c>
      <c r="AN30" s="1" t="e">
        <f>#REF!+1</f>
        <v>#REF!</v>
      </c>
    </row>
    <row r="31" spans="1:40" ht="51" customHeight="1" thickBot="1">
      <c r="A31" s="201"/>
      <c r="B31" s="230"/>
      <c r="C31" s="202"/>
      <c r="D31" s="235" t="s">
        <v>79</v>
      </c>
      <c r="E31" s="236"/>
      <c r="F31" s="103">
        <v>0</v>
      </c>
      <c r="G31" s="104" t="s">
        <v>87</v>
      </c>
      <c r="H31" s="105">
        <v>0.01</v>
      </c>
      <c r="I31" s="243"/>
      <c r="J31" s="244"/>
      <c r="K31" s="244"/>
      <c r="L31" s="244"/>
      <c r="M31" s="245"/>
      <c r="O31" s="77" t="s">
        <v>133</v>
      </c>
      <c r="AN31" s="1" t="e">
        <f>#REF!+1</f>
        <v>#REF!</v>
      </c>
    </row>
    <row r="32" spans="1:40" ht="13.5" thickBot="1">
      <c r="A32" s="2"/>
      <c r="B32" s="56"/>
      <c r="C32" s="56"/>
      <c r="D32" s="56"/>
      <c r="E32" s="56"/>
      <c r="F32" s="56"/>
      <c r="G32" s="56"/>
      <c r="H32" s="56"/>
      <c r="I32" s="71"/>
      <c r="J32" s="56"/>
      <c r="K32" s="56"/>
      <c r="L32" s="56"/>
      <c r="M32" s="38"/>
      <c r="O32" s="59" t="s">
        <v>64</v>
      </c>
      <c r="AN32" s="1" t="e">
        <f>#REF!+1</f>
        <v>#REF!</v>
      </c>
    </row>
    <row r="33" spans="1:40" ht="13.5" customHeight="1" thickBot="1">
      <c r="A33" s="181" t="s">
        <v>30</v>
      </c>
      <c r="B33" s="182"/>
      <c r="C33" s="182"/>
      <c r="D33" s="182"/>
      <c r="E33" s="182"/>
      <c r="F33" s="182"/>
      <c r="G33" s="182"/>
      <c r="H33" s="182"/>
      <c r="I33" s="182"/>
      <c r="J33" s="182"/>
      <c r="K33" s="182"/>
      <c r="L33" s="182"/>
      <c r="M33" s="183"/>
      <c r="O33" s="59" t="s">
        <v>54</v>
      </c>
      <c r="AN33" s="1" t="e">
        <f>AN32+1</f>
        <v>#REF!</v>
      </c>
    </row>
    <row r="34" spans="1:40" ht="13.5" thickBot="1">
      <c r="A34" s="2"/>
      <c r="B34" s="56"/>
      <c r="C34" s="56"/>
      <c r="D34" s="56"/>
      <c r="E34" s="56"/>
      <c r="F34" s="56"/>
      <c r="G34" s="56"/>
      <c r="H34" s="56"/>
      <c r="I34" s="71"/>
      <c r="J34" s="56"/>
      <c r="K34" s="56"/>
      <c r="L34" s="56"/>
      <c r="M34" s="38"/>
      <c r="O34" s="59" t="s">
        <v>55</v>
      </c>
      <c r="AN34" s="1" t="e">
        <f>AN33+1</f>
        <v>#REF!</v>
      </c>
    </row>
    <row r="35" spans="1:38" ht="93.75" customHeight="1" thickBot="1">
      <c r="A35" s="58"/>
      <c r="B35" s="90" t="s">
        <v>31</v>
      </c>
      <c r="C35" s="89" t="s">
        <v>32</v>
      </c>
      <c r="D35" s="89" t="str">
        <f>F19</f>
        <v>Avance  de las actividades programadas  en el estudio durante el trimestre</v>
      </c>
      <c r="E35" s="89" t="str">
        <f>+F20</f>
        <v>Meta de avance para la vigencia</v>
      </c>
      <c r="F35" s="89">
        <f>+F21</f>
        <v>0</v>
      </c>
      <c r="G35" s="89">
        <f>+F21</f>
        <v>0</v>
      </c>
      <c r="H35" s="91" t="s">
        <v>88</v>
      </c>
      <c r="I35" s="92" t="s">
        <v>92</v>
      </c>
      <c r="J35" s="56"/>
      <c r="K35" s="113"/>
      <c r="L35" s="56"/>
      <c r="M35" s="57"/>
      <c r="O35" s="59" t="s">
        <v>53</v>
      </c>
      <c r="AI35"/>
      <c r="AL35" s="1"/>
    </row>
    <row r="36" spans="1:38" ht="36.75" customHeight="1">
      <c r="A36" s="58"/>
      <c r="B36" s="32" t="s">
        <v>33</v>
      </c>
      <c r="C36" s="63">
        <v>0.034</v>
      </c>
      <c r="D36" s="129">
        <v>0.34</v>
      </c>
      <c r="E36" s="63">
        <v>0.1</v>
      </c>
      <c r="F36" s="120"/>
      <c r="G36" s="33"/>
      <c r="H36" s="123">
        <f>+D36*E36</f>
        <v>0.034</v>
      </c>
      <c r="I36" s="126">
        <f>+H36</f>
        <v>0.034</v>
      </c>
      <c r="J36" s="56"/>
      <c r="K36" s="56"/>
      <c r="L36" s="56"/>
      <c r="M36" s="57"/>
      <c r="O36" s="59" t="s">
        <v>65</v>
      </c>
      <c r="AI36"/>
      <c r="AL36" s="1"/>
    </row>
    <row r="37" spans="1:38" ht="36.75" customHeight="1">
      <c r="A37" s="58"/>
      <c r="B37" s="88" t="s">
        <v>34</v>
      </c>
      <c r="C37" s="121">
        <v>0.066</v>
      </c>
      <c r="D37" s="121">
        <v>0.66</v>
      </c>
      <c r="E37" s="121">
        <v>0.1</v>
      </c>
      <c r="F37" s="68"/>
      <c r="G37" s="23"/>
      <c r="H37" s="124">
        <f>+D37*E37</f>
        <v>0.066</v>
      </c>
      <c r="I37" s="110">
        <f>+H37+H36</f>
        <v>0.1</v>
      </c>
      <c r="J37" s="56"/>
      <c r="K37" s="56"/>
      <c r="L37" s="56"/>
      <c r="M37" s="57"/>
      <c r="O37" s="59" t="s">
        <v>66</v>
      </c>
      <c r="AI37"/>
      <c r="AL37" s="1"/>
    </row>
    <row r="38" spans="1:38" ht="36.75" customHeight="1">
      <c r="A38" s="58"/>
      <c r="B38" s="25" t="s">
        <v>35</v>
      </c>
      <c r="C38" s="121">
        <v>0</v>
      </c>
      <c r="D38" s="121"/>
      <c r="E38" s="121"/>
      <c r="F38" s="68"/>
      <c r="G38" s="23"/>
      <c r="H38" s="124">
        <f>+D38*E38</f>
        <v>0</v>
      </c>
      <c r="I38" s="110">
        <f>+I37+H38</f>
        <v>0.1</v>
      </c>
      <c r="J38" s="56"/>
      <c r="K38" s="56"/>
      <c r="L38" s="56"/>
      <c r="M38" s="57"/>
      <c r="O38" s="20" t="s">
        <v>69</v>
      </c>
      <c r="AI38"/>
      <c r="AL38" s="1"/>
    </row>
    <row r="39" spans="1:38" ht="36.75" customHeight="1" thickBot="1">
      <c r="A39" s="58"/>
      <c r="B39" s="26" t="s">
        <v>36</v>
      </c>
      <c r="C39" s="93">
        <v>0</v>
      </c>
      <c r="D39" s="93"/>
      <c r="E39" s="93"/>
      <c r="F39" s="122"/>
      <c r="G39" s="27"/>
      <c r="H39" s="125">
        <f>+D39*E39</f>
        <v>0</v>
      </c>
      <c r="I39" s="111">
        <f>+I38+H39</f>
        <v>0.1</v>
      </c>
      <c r="J39" s="56"/>
      <c r="K39" s="114"/>
      <c r="L39" s="56"/>
      <c r="M39" s="57"/>
      <c r="O39" s="8" t="s">
        <v>67</v>
      </c>
      <c r="AI39"/>
      <c r="AL39" s="1"/>
    </row>
    <row r="40" spans="1:16" ht="12.75">
      <c r="A40" s="2"/>
      <c r="B40" s="56"/>
      <c r="C40" s="56"/>
      <c r="D40" s="56"/>
      <c r="E40" s="84"/>
      <c r="F40" s="56"/>
      <c r="G40" s="56"/>
      <c r="H40" s="56"/>
      <c r="I40" s="71"/>
      <c r="J40" s="56"/>
      <c r="K40" s="56"/>
      <c r="L40" s="56"/>
      <c r="M40" s="38"/>
      <c r="N40" s="56"/>
      <c r="O40" s="8" t="s">
        <v>68</v>
      </c>
      <c r="P40" s="56"/>
    </row>
    <row r="41" spans="1:40" ht="12.75">
      <c r="A41" s="2"/>
      <c r="B41" s="56"/>
      <c r="C41" s="56"/>
      <c r="D41" s="56"/>
      <c r="E41" s="56"/>
      <c r="F41" s="56"/>
      <c r="G41" s="56"/>
      <c r="H41" s="56"/>
      <c r="I41" s="71"/>
      <c r="J41" s="56"/>
      <c r="K41" s="56"/>
      <c r="L41" s="56"/>
      <c r="M41" s="38"/>
      <c r="O41" s="8" t="s">
        <v>56</v>
      </c>
      <c r="AN41" s="1" t="e">
        <f>#REF!+1</f>
        <v>#REF!</v>
      </c>
    </row>
    <row r="42" spans="1:15" ht="12.75">
      <c r="A42" s="2"/>
      <c r="B42" s="56"/>
      <c r="C42" s="56"/>
      <c r="D42" s="56"/>
      <c r="E42" s="56"/>
      <c r="F42" s="56"/>
      <c r="G42" s="56"/>
      <c r="H42" s="56"/>
      <c r="I42" s="71"/>
      <c r="J42" s="56"/>
      <c r="K42" s="56"/>
      <c r="L42" s="56"/>
      <c r="M42" s="38"/>
      <c r="O42" s="8" t="s">
        <v>46</v>
      </c>
    </row>
    <row r="43" spans="1:15" ht="12.75">
      <c r="A43" s="2"/>
      <c r="B43" s="56"/>
      <c r="C43" s="56"/>
      <c r="D43" s="56"/>
      <c r="E43" s="56"/>
      <c r="F43" s="56"/>
      <c r="G43" s="56"/>
      <c r="H43" s="56"/>
      <c r="I43" s="71"/>
      <c r="J43" s="56"/>
      <c r="K43" s="56"/>
      <c r="L43" s="56"/>
      <c r="M43" s="38"/>
      <c r="O43" s="56" t="s">
        <v>47</v>
      </c>
    </row>
    <row r="44" spans="1:15" ht="12.75">
      <c r="A44" s="2"/>
      <c r="B44" s="56"/>
      <c r="C44" s="56"/>
      <c r="D44" s="56"/>
      <c r="E44" s="56"/>
      <c r="F44" s="56"/>
      <c r="G44" s="56"/>
      <c r="H44" s="56"/>
      <c r="I44" s="71"/>
      <c r="J44" s="56"/>
      <c r="K44" s="56"/>
      <c r="L44" s="56"/>
      <c r="M44" s="38"/>
      <c r="O44" s="56" t="s">
        <v>81</v>
      </c>
    </row>
    <row r="45" spans="1:15" ht="12.75">
      <c r="A45" s="2"/>
      <c r="B45" s="56"/>
      <c r="C45" s="56"/>
      <c r="D45" s="56"/>
      <c r="E45" s="56"/>
      <c r="F45" s="56"/>
      <c r="G45" s="56"/>
      <c r="H45" s="56"/>
      <c r="I45" s="71"/>
      <c r="J45" s="56"/>
      <c r="K45" s="56"/>
      <c r="L45" s="56"/>
      <c r="M45" s="38"/>
      <c r="O45" s="20" t="s">
        <v>84</v>
      </c>
    </row>
    <row r="46" spans="1:15" ht="12.75">
      <c r="A46" s="2"/>
      <c r="B46" s="56"/>
      <c r="C46" s="56"/>
      <c r="D46" s="56"/>
      <c r="E46" s="56"/>
      <c r="F46" s="56"/>
      <c r="G46" s="56"/>
      <c r="H46" s="56"/>
      <c r="I46" s="71"/>
      <c r="J46" s="56"/>
      <c r="K46" s="56"/>
      <c r="L46" s="56"/>
      <c r="M46" s="38"/>
      <c r="O46" s="56" t="s">
        <v>86</v>
      </c>
    </row>
    <row r="47" spans="1:15" ht="12.75">
      <c r="A47" s="2"/>
      <c r="B47" s="56"/>
      <c r="C47" s="56"/>
      <c r="D47" s="56"/>
      <c r="E47" s="56"/>
      <c r="F47" s="56"/>
      <c r="G47" s="56"/>
      <c r="H47" s="56"/>
      <c r="I47" s="71"/>
      <c r="J47" s="56"/>
      <c r="K47" s="56"/>
      <c r="L47" s="56"/>
      <c r="M47" s="38"/>
      <c r="O47" s="56" t="s">
        <v>94</v>
      </c>
    </row>
    <row r="48" spans="1:15" ht="12.75">
      <c r="A48" s="2"/>
      <c r="B48" s="56"/>
      <c r="C48" s="56"/>
      <c r="D48" s="56"/>
      <c r="E48" s="56"/>
      <c r="F48" s="56"/>
      <c r="G48" s="56"/>
      <c r="H48" s="56"/>
      <c r="I48" s="71"/>
      <c r="J48" s="56"/>
      <c r="K48" s="56"/>
      <c r="L48" s="56"/>
      <c r="M48" s="38"/>
      <c r="O48" s="56" t="s">
        <v>85</v>
      </c>
    </row>
    <row r="49" spans="1:15" ht="12.75">
      <c r="A49" s="2"/>
      <c r="B49" s="56"/>
      <c r="C49" s="56"/>
      <c r="D49" s="56"/>
      <c r="E49" s="56"/>
      <c r="F49" s="56"/>
      <c r="G49" s="56"/>
      <c r="H49" s="56"/>
      <c r="I49" s="71"/>
      <c r="J49" s="56"/>
      <c r="K49" s="56"/>
      <c r="L49" s="56"/>
      <c r="M49" s="38"/>
      <c r="O49" s="56" t="s">
        <v>96</v>
      </c>
    </row>
    <row r="50" spans="1:40" ht="28.5" customHeight="1">
      <c r="A50" s="2"/>
      <c r="B50" s="56"/>
      <c r="C50" s="56"/>
      <c r="D50" s="56"/>
      <c r="E50" s="56"/>
      <c r="F50" s="56"/>
      <c r="G50" s="56"/>
      <c r="H50" s="56"/>
      <c r="I50" s="71"/>
      <c r="J50" s="56"/>
      <c r="K50" s="56"/>
      <c r="L50" s="56"/>
      <c r="M50" s="38"/>
      <c r="O50" s="56" t="s">
        <v>97</v>
      </c>
      <c r="AN50" s="1" t="e">
        <f>AN41+1</f>
        <v>#REF!</v>
      </c>
    </row>
    <row r="51" spans="1:40" ht="19.5" customHeight="1">
      <c r="A51" s="2"/>
      <c r="B51" s="56"/>
      <c r="C51" s="56"/>
      <c r="D51" s="56"/>
      <c r="E51" s="56"/>
      <c r="F51" s="56"/>
      <c r="G51" s="56"/>
      <c r="H51" s="56"/>
      <c r="I51" s="71"/>
      <c r="J51" s="56"/>
      <c r="K51" s="56"/>
      <c r="L51" s="56"/>
      <c r="M51" s="38"/>
      <c r="O51" s="56" t="s">
        <v>98</v>
      </c>
      <c r="AN51" s="1" t="e">
        <f aca="true" t="shared" si="0" ref="AN51:AN68">AN50+1</f>
        <v>#REF!</v>
      </c>
    </row>
    <row r="52" spans="1:40" ht="12.75">
      <c r="A52" s="2"/>
      <c r="B52" s="56"/>
      <c r="C52" s="56"/>
      <c r="D52" s="56"/>
      <c r="E52" s="56"/>
      <c r="F52" s="56"/>
      <c r="G52" s="56"/>
      <c r="H52" s="56"/>
      <c r="I52" s="71"/>
      <c r="J52" s="56"/>
      <c r="K52" s="56"/>
      <c r="L52" s="56"/>
      <c r="M52" s="38"/>
      <c r="O52" s="56" t="s">
        <v>99</v>
      </c>
      <c r="AN52" s="1" t="e">
        <f t="shared" si="0"/>
        <v>#REF!</v>
      </c>
    </row>
    <row r="53" spans="1:40" ht="12.75">
      <c r="A53" s="2"/>
      <c r="B53" s="56"/>
      <c r="C53" s="56"/>
      <c r="D53" s="56"/>
      <c r="E53" s="56"/>
      <c r="F53" s="56"/>
      <c r="G53" s="56"/>
      <c r="H53" s="56"/>
      <c r="I53" s="71"/>
      <c r="J53" s="56"/>
      <c r="K53" s="56"/>
      <c r="L53" s="56"/>
      <c r="M53" s="38"/>
      <c r="O53" s="74" t="s">
        <v>134</v>
      </c>
      <c r="AN53" s="1" t="e">
        <f t="shared" si="0"/>
        <v>#REF!</v>
      </c>
    </row>
    <row r="54" spans="1:40" ht="12.75">
      <c r="A54" s="2"/>
      <c r="B54" s="56"/>
      <c r="C54" s="56"/>
      <c r="D54" s="56"/>
      <c r="E54" s="56"/>
      <c r="F54" s="56"/>
      <c r="G54" s="56"/>
      <c r="H54" s="56"/>
      <c r="I54" s="71"/>
      <c r="J54" s="56"/>
      <c r="K54" s="56"/>
      <c r="L54" s="56"/>
      <c r="M54" s="38"/>
      <c r="O54" s="56" t="s">
        <v>102</v>
      </c>
      <c r="AN54" s="1" t="e">
        <f t="shared" si="0"/>
        <v>#REF!</v>
      </c>
    </row>
    <row r="55" spans="1:40" ht="12.75">
      <c r="A55" s="2"/>
      <c r="B55" s="56"/>
      <c r="C55" s="56"/>
      <c r="D55" s="56"/>
      <c r="E55" s="56"/>
      <c r="F55" s="56"/>
      <c r="G55" s="56"/>
      <c r="H55" s="56"/>
      <c r="I55" s="71"/>
      <c r="J55" s="56"/>
      <c r="K55" s="56"/>
      <c r="L55" s="56"/>
      <c r="M55" s="38"/>
      <c r="O55" s="56" t="s">
        <v>101</v>
      </c>
      <c r="AN55" s="1" t="e">
        <f t="shared" si="0"/>
        <v>#REF!</v>
      </c>
    </row>
    <row r="56" spans="1:40" ht="16.5" customHeight="1" thickBot="1">
      <c r="A56" s="2"/>
      <c r="B56" s="56"/>
      <c r="C56" s="56"/>
      <c r="D56" s="56"/>
      <c r="E56" s="56"/>
      <c r="F56" s="56"/>
      <c r="G56" s="56"/>
      <c r="H56" s="56"/>
      <c r="I56" s="71"/>
      <c r="J56" s="56"/>
      <c r="K56" s="56"/>
      <c r="L56" s="56"/>
      <c r="M56" s="38"/>
      <c r="O56" s="20" t="s">
        <v>106</v>
      </c>
      <c r="AN56" s="1" t="e">
        <f t="shared" si="0"/>
        <v>#REF!</v>
      </c>
    </row>
    <row r="57" spans="1:40" ht="13.5" customHeight="1" thickBot="1">
      <c r="A57" s="181" t="s">
        <v>37</v>
      </c>
      <c r="B57" s="182"/>
      <c r="C57" s="182"/>
      <c r="D57" s="182"/>
      <c r="E57" s="182"/>
      <c r="F57" s="182"/>
      <c r="G57" s="182"/>
      <c r="H57" s="182"/>
      <c r="I57" s="182"/>
      <c r="J57" s="182"/>
      <c r="K57" s="182"/>
      <c r="L57" s="182"/>
      <c r="M57" s="183"/>
      <c r="O57" s="56" t="s">
        <v>108</v>
      </c>
      <c r="AN57" s="1" t="e">
        <f>#REF!+1</f>
        <v>#REF!</v>
      </c>
    </row>
    <row r="58" spans="1:40" ht="13.5" thickBot="1">
      <c r="A58" s="2"/>
      <c r="B58" s="56"/>
      <c r="C58" s="56"/>
      <c r="D58" s="56"/>
      <c r="E58" s="56"/>
      <c r="F58" s="56"/>
      <c r="G58" s="56"/>
      <c r="H58" s="56"/>
      <c r="I58" s="71"/>
      <c r="J58" s="56"/>
      <c r="K58" s="56"/>
      <c r="L58" s="56"/>
      <c r="M58" s="38"/>
      <c r="O58" s="56" t="s">
        <v>109</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120</v>
      </c>
      <c r="AN59" s="1" t="e">
        <f t="shared" si="0"/>
        <v>#REF!</v>
      </c>
    </row>
    <row r="60" spans="1:15" ht="25.5" customHeight="1" thickBot="1">
      <c r="A60" s="247"/>
      <c r="B60" s="201"/>
      <c r="C60" s="230"/>
      <c r="D60" s="230"/>
      <c r="E60" s="230"/>
      <c r="F60" s="230"/>
      <c r="G60" s="202"/>
      <c r="H60" s="6" t="s">
        <v>90</v>
      </c>
      <c r="I60" s="35" t="s">
        <v>91</v>
      </c>
      <c r="J60" s="230"/>
      <c r="K60" s="230"/>
      <c r="L60" s="230"/>
      <c r="M60" s="202"/>
      <c r="O60" s="1" t="s">
        <v>110</v>
      </c>
    </row>
    <row r="61" spans="1:40" ht="66" customHeight="1" thickBot="1">
      <c r="A61" s="9" t="s">
        <v>33</v>
      </c>
      <c r="B61" s="251" t="s">
        <v>147</v>
      </c>
      <c r="C61" s="252"/>
      <c r="D61" s="252"/>
      <c r="E61" s="252"/>
      <c r="F61" s="252"/>
      <c r="G61" s="253"/>
      <c r="H61" s="24"/>
      <c r="I61" s="127" t="s">
        <v>148</v>
      </c>
      <c r="J61" s="254"/>
      <c r="K61" s="255"/>
      <c r="L61" s="255"/>
      <c r="M61" s="256"/>
      <c r="AN61" s="1" t="e">
        <f>AN59+1</f>
        <v>#REF!</v>
      </c>
    </row>
    <row r="62" spans="1:40" ht="276" customHeight="1" thickBot="1">
      <c r="A62" s="9" t="s">
        <v>34</v>
      </c>
      <c r="B62" s="257" t="s">
        <v>152</v>
      </c>
      <c r="C62" s="258"/>
      <c r="D62" s="258"/>
      <c r="E62" s="258"/>
      <c r="F62" s="258"/>
      <c r="G62" s="259"/>
      <c r="H62" s="24"/>
      <c r="I62" s="72" t="s">
        <v>148</v>
      </c>
      <c r="J62" s="254"/>
      <c r="K62" s="255"/>
      <c r="L62" s="255"/>
      <c r="M62" s="256"/>
      <c r="AN62" s="1" t="e">
        <f t="shared" si="0"/>
        <v>#REF!</v>
      </c>
    </row>
    <row r="63" spans="1:40" ht="30.75" customHeight="1" thickBot="1">
      <c r="A63" s="9" t="s">
        <v>41</v>
      </c>
      <c r="B63" s="257"/>
      <c r="C63" s="258"/>
      <c r="D63" s="258"/>
      <c r="E63" s="258"/>
      <c r="F63" s="258"/>
      <c r="G63" s="259"/>
      <c r="H63" s="24"/>
      <c r="I63" s="75"/>
      <c r="J63" s="254"/>
      <c r="K63" s="255"/>
      <c r="L63" s="255"/>
      <c r="M63" s="256"/>
      <c r="AN63" s="1" t="e">
        <f>#REF!+1</f>
        <v>#REF!</v>
      </c>
    </row>
    <row r="64" spans="1:40" ht="31.5" customHeight="1" thickBot="1">
      <c r="A64" s="9" t="s">
        <v>36</v>
      </c>
      <c r="B64" s="257"/>
      <c r="C64" s="258"/>
      <c r="D64" s="258"/>
      <c r="E64" s="258"/>
      <c r="F64" s="258"/>
      <c r="G64" s="259"/>
      <c r="H64" s="24"/>
      <c r="I64" s="72"/>
      <c r="J64" s="254"/>
      <c r="K64" s="255"/>
      <c r="L64" s="255"/>
      <c r="M64" s="256"/>
      <c r="AN64" s="1" t="e">
        <f t="shared" si="0"/>
        <v>#REF!</v>
      </c>
    </row>
    <row r="65" spans="1:40" ht="34.5" customHeight="1" thickBot="1">
      <c r="A65" s="9" t="s">
        <v>42</v>
      </c>
      <c r="B65" s="254" t="s">
        <v>150</v>
      </c>
      <c r="C65" s="255"/>
      <c r="D65" s="255"/>
      <c r="E65" s="255"/>
      <c r="F65" s="255"/>
      <c r="G65" s="256"/>
      <c r="H65" s="132"/>
      <c r="I65" s="72"/>
      <c r="J65" s="254"/>
      <c r="K65" s="255"/>
      <c r="L65" s="255"/>
      <c r="M65" s="256"/>
      <c r="AN65" s="1" t="e">
        <f>#REF!+1</f>
        <v>#REF!</v>
      </c>
    </row>
    <row r="66" spans="1:40" ht="24.75" customHeight="1">
      <c r="A66" s="56"/>
      <c r="B66" s="260"/>
      <c r="C66" s="260"/>
      <c r="D66" s="260"/>
      <c r="E66" s="260"/>
      <c r="F66" s="260"/>
      <c r="G66" s="260"/>
      <c r="H66" s="260"/>
      <c r="I66" s="260"/>
      <c r="J66" s="260"/>
      <c r="K66" s="260"/>
      <c r="L66" s="260"/>
      <c r="M66" s="260"/>
      <c r="AN66" s="1" t="e">
        <f t="shared" si="0"/>
        <v>#REF!</v>
      </c>
    </row>
    <row r="67" spans="1:40" ht="24.75" customHeight="1" hidden="1">
      <c r="A67" s="56"/>
      <c r="B67" s="260"/>
      <c r="C67" s="260"/>
      <c r="D67" s="260"/>
      <c r="E67" s="260"/>
      <c r="F67" s="260"/>
      <c r="G67" s="260"/>
      <c r="H67" s="260"/>
      <c r="I67" s="260"/>
      <c r="J67" s="260"/>
      <c r="K67" s="260"/>
      <c r="L67" s="260"/>
      <c r="M67" s="260"/>
      <c r="AN67" s="1" t="e">
        <f t="shared" si="0"/>
        <v>#REF!</v>
      </c>
    </row>
    <row r="68" spans="1:40" ht="24.75" customHeight="1" hidden="1">
      <c r="A68" s="56"/>
      <c r="B68" s="260"/>
      <c r="C68" s="260"/>
      <c r="D68" s="260"/>
      <c r="E68" s="260"/>
      <c r="F68" s="260"/>
      <c r="G68" s="260"/>
      <c r="H68" s="260"/>
      <c r="I68" s="260"/>
      <c r="J68" s="260"/>
      <c r="K68" s="260"/>
      <c r="L68" s="260"/>
      <c r="M68" s="260"/>
      <c r="AN68" s="1" t="e">
        <f t="shared" si="0"/>
        <v>#REF!</v>
      </c>
    </row>
    <row r="69" spans="1:13" ht="24.75" customHeight="1" hidden="1">
      <c r="A69" s="56"/>
      <c r="B69" s="260"/>
      <c r="C69" s="260"/>
      <c r="D69" s="260"/>
      <c r="E69" s="260"/>
      <c r="F69" s="260"/>
      <c r="G69" s="260"/>
      <c r="H69" s="260"/>
      <c r="I69" s="260"/>
      <c r="J69" s="260"/>
      <c r="K69" s="260"/>
      <c r="L69" s="260"/>
      <c r="M69" s="260"/>
    </row>
    <row r="70" spans="1:13" ht="24.75" customHeight="1" hidden="1">
      <c r="A70" s="56"/>
      <c r="B70" s="260"/>
      <c r="C70" s="260"/>
      <c r="D70" s="260"/>
      <c r="E70" s="260"/>
      <c r="F70" s="260"/>
      <c r="G70" s="260"/>
      <c r="H70" s="260"/>
      <c r="I70" s="260"/>
      <c r="J70" s="260"/>
      <c r="K70" s="260"/>
      <c r="L70" s="260"/>
      <c r="M70" s="260"/>
    </row>
    <row r="71" spans="1:13" ht="12.75" hidden="1">
      <c r="A71" s="56"/>
      <c r="B71" s="56"/>
      <c r="C71" s="56"/>
      <c r="D71" s="56"/>
      <c r="E71" s="56"/>
      <c r="F71" s="56"/>
      <c r="G71" s="56"/>
      <c r="H71" s="56"/>
      <c r="I71" s="71"/>
      <c r="J71" s="56"/>
      <c r="K71" s="56"/>
      <c r="L71" s="56"/>
      <c r="M71" s="56"/>
    </row>
    <row r="86" spans="2:11" ht="15" hidden="1">
      <c r="B86" s="56"/>
      <c r="C86" s="56"/>
      <c r="D86" s="56"/>
      <c r="E86" s="56"/>
      <c r="F86" s="261"/>
      <c r="G86" s="261"/>
      <c r="H86" s="261"/>
      <c r="I86" s="10" t="s">
        <v>43</v>
      </c>
      <c r="K86" s="11"/>
    </row>
    <row r="87" spans="2:11" ht="15" hidden="1">
      <c r="B87" s="56"/>
      <c r="C87" s="56"/>
      <c r="D87" s="56"/>
      <c r="E87" s="56"/>
      <c r="F87" s="261"/>
      <c r="G87" s="261"/>
      <c r="H87" s="261"/>
      <c r="I87" s="10" t="s">
        <v>44</v>
      </c>
      <c r="K87" s="11"/>
    </row>
    <row r="88" spans="2:11" ht="15" hidden="1">
      <c r="B88" s="56"/>
      <c r="C88" s="56"/>
      <c r="D88" s="56"/>
      <c r="E88" s="56"/>
      <c r="F88" s="261"/>
      <c r="G88" s="261"/>
      <c r="H88" s="261"/>
      <c r="I88" s="10" t="s">
        <v>45</v>
      </c>
      <c r="K88" s="11"/>
    </row>
    <row r="89" spans="2:11" ht="15" hidden="1">
      <c r="B89" s="56"/>
      <c r="C89" s="56"/>
      <c r="D89" s="56"/>
      <c r="E89" s="56"/>
      <c r="F89" s="261"/>
      <c r="G89" s="261"/>
      <c r="H89" s="261"/>
      <c r="K89" s="11"/>
    </row>
    <row r="90" spans="2:11" ht="15" hidden="1">
      <c r="B90" s="56"/>
      <c r="C90" s="56"/>
      <c r="D90" s="56"/>
      <c r="E90" s="56"/>
      <c r="F90" s="261"/>
      <c r="G90" s="261"/>
      <c r="H90" s="261"/>
      <c r="K90" s="11"/>
    </row>
    <row r="91" spans="2:11" ht="15" hidden="1">
      <c r="B91" s="56"/>
      <c r="C91" s="56"/>
      <c r="D91" s="56"/>
      <c r="E91" s="56"/>
      <c r="K91" s="11"/>
    </row>
    <row r="92" spans="2:11" ht="15" hidden="1">
      <c r="B92" s="56"/>
      <c r="C92" s="56"/>
      <c r="D92" s="56"/>
      <c r="E92" s="56"/>
      <c r="K92" s="11"/>
    </row>
    <row r="93" spans="2:11" ht="15" hidden="1">
      <c r="B93" s="56"/>
      <c r="C93" s="56"/>
      <c r="D93" s="56"/>
      <c r="E93" s="56"/>
      <c r="K93" s="11"/>
    </row>
    <row r="94" spans="2:11" ht="15" hidden="1">
      <c r="B94" s="56"/>
      <c r="C94" s="56"/>
      <c r="D94" s="56"/>
      <c r="E94" s="56"/>
      <c r="K94" s="11"/>
    </row>
    <row r="95" spans="2:11" ht="15" hidden="1">
      <c r="B95" s="56"/>
      <c r="C95" s="56"/>
      <c r="D95" s="56"/>
      <c r="E95" s="56"/>
      <c r="K95" s="11"/>
    </row>
    <row r="96" spans="2:11" ht="15" hidden="1">
      <c r="B96" s="56"/>
      <c r="C96" s="56"/>
      <c r="D96" s="56"/>
      <c r="E96" s="56"/>
      <c r="K96" s="11"/>
    </row>
    <row r="97" spans="2:11" ht="15" hidden="1">
      <c r="B97" s="56"/>
      <c r="C97" s="56"/>
      <c r="D97" s="56"/>
      <c r="E97" s="56"/>
      <c r="K97" s="11"/>
    </row>
    <row r="98" spans="2:11" ht="15" hidden="1">
      <c r="B98" s="56"/>
      <c r="C98" s="56"/>
      <c r="D98" s="56"/>
      <c r="E98" s="56"/>
      <c r="K98" s="11"/>
    </row>
    <row r="99" spans="2:11" ht="15" hidden="1">
      <c r="B99" s="56"/>
      <c r="C99" s="56"/>
      <c r="D99" s="56"/>
      <c r="E99" s="56"/>
      <c r="K99" s="11"/>
    </row>
    <row r="100" spans="2:11" ht="15" hidden="1">
      <c r="B100" s="56"/>
      <c r="C100" s="56"/>
      <c r="D100" s="56"/>
      <c r="E100" s="56"/>
      <c r="K100" s="11"/>
    </row>
    <row r="101" spans="2:11" ht="15" hidden="1">
      <c r="B101" s="56"/>
      <c r="C101" s="56"/>
      <c r="D101" s="56"/>
      <c r="E101" s="56"/>
      <c r="K101" s="11"/>
    </row>
    <row r="102" spans="2:11" ht="15" hidden="1">
      <c r="B102" s="56"/>
      <c r="C102" s="56"/>
      <c r="D102" s="56"/>
      <c r="E102" s="56"/>
      <c r="K102" s="11"/>
    </row>
    <row r="103" spans="2:11" ht="15" hidden="1">
      <c r="B103" s="56"/>
      <c r="C103" s="56"/>
      <c r="D103" s="56"/>
      <c r="E103" s="56"/>
      <c r="K103" s="11"/>
    </row>
    <row r="104" spans="2:11" ht="15" hidden="1">
      <c r="B104" s="56"/>
      <c r="C104" s="56"/>
      <c r="D104" s="56"/>
      <c r="E104" s="56"/>
      <c r="K104" s="11"/>
    </row>
    <row r="105" spans="2:11" ht="15" hidden="1">
      <c r="B105" s="56"/>
      <c r="C105" s="56"/>
      <c r="D105" s="56"/>
      <c r="E105" s="56"/>
      <c r="K105" s="11"/>
    </row>
    <row r="106" spans="2:11" ht="15" hidden="1">
      <c r="B106" s="56"/>
      <c r="C106" s="56"/>
      <c r="D106" s="56"/>
      <c r="E106" s="56"/>
      <c r="K106" s="11"/>
    </row>
    <row r="107" spans="2:11" ht="15" hidden="1">
      <c r="B107" s="56"/>
      <c r="C107" s="56"/>
      <c r="D107" s="56"/>
      <c r="E107" s="56"/>
      <c r="K107" s="11"/>
    </row>
    <row r="108" spans="2:11" ht="15" hidden="1">
      <c r="B108" s="56"/>
      <c r="C108" s="56"/>
      <c r="D108" s="56"/>
      <c r="E108" s="56"/>
      <c r="K108" s="11"/>
    </row>
    <row r="109" spans="2:11" ht="15" hidden="1">
      <c r="B109" s="56"/>
      <c r="C109" s="56"/>
      <c r="D109" s="56"/>
      <c r="E109" s="56"/>
      <c r="K109" s="11"/>
    </row>
    <row r="110" spans="2:11" ht="15" hidden="1">
      <c r="B110" s="56"/>
      <c r="C110" s="56"/>
      <c r="D110" s="56"/>
      <c r="E110" s="56"/>
      <c r="K110" s="11"/>
    </row>
    <row r="111" spans="2:11" ht="15" hidden="1">
      <c r="B111" s="56"/>
      <c r="C111" s="56"/>
      <c r="D111" s="56"/>
      <c r="E111" s="56"/>
      <c r="K111" s="11"/>
    </row>
    <row r="112" spans="2:11" ht="15" hidden="1">
      <c r="B112" s="56"/>
      <c r="C112" s="56"/>
      <c r="D112" s="56"/>
      <c r="E112" s="56"/>
      <c r="K112" s="11"/>
    </row>
    <row r="113" spans="2:11" ht="15" hidden="1">
      <c r="B113" s="56"/>
      <c r="C113" s="56"/>
      <c r="D113" s="56"/>
      <c r="E113" s="56"/>
      <c r="K113" s="11"/>
    </row>
    <row r="114" spans="2:11" ht="15" hidden="1">
      <c r="B114" s="56"/>
      <c r="C114" s="56"/>
      <c r="D114" s="56"/>
      <c r="E114" s="56"/>
      <c r="K114" s="11"/>
    </row>
    <row r="115" spans="2:11" ht="15" hidden="1">
      <c r="B115" s="56"/>
      <c r="C115" s="56"/>
      <c r="D115" s="56"/>
      <c r="E115" s="56"/>
      <c r="K115" s="11"/>
    </row>
    <row r="116" spans="2:11" ht="15" hidden="1">
      <c r="B116" s="56"/>
      <c r="C116" s="56"/>
      <c r="D116" s="56"/>
      <c r="E116" s="56"/>
      <c r="K116" s="11"/>
    </row>
    <row r="117" spans="2:11" ht="15" hidden="1">
      <c r="B117" s="56"/>
      <c r="C117" s="56"/>
      <c r="D117" s="56"/>
      <c r="E117" s="56"/>
      <c r="K117" s="11"/>
    </row>
    <row r="118" spans="2:11" ht="15" hidden="1">
      <c r="B118" s="56"/>
      <c r="C118" s="56"/>
      <c r="D118" s="56"/>
      <c r="E118" s="56"/>
      <c r="K118" s="11"/>
    </row>
    <row r="119" spans="2:11" ht="15" hidden="1">
      <c r="B119" s="56"/>
      <c r="C119" s="56"/>
      <c r="D119" s="56"/>
      <c r="E119" s="56"/>
      <c r="K119" s="11"/>
    </row>
    <row r="120" spans="2:11" ht="15" hidden="1">
      <c r="B120" s="56"/>
      <c r="C120" s="56"/>
      <c r="D120" s="56"/>
      <c r="E120" s="56"/>
      <c r="K120" s="11"/>
    </row>
    <row r="121" spans="2:11" ht="15" hidden="1">
      <c r="B121" s="56"/>
      <c r="C121" s="56"/>
      <c r="D121" s="56"/>
      <c r="E121" s="56"/>
      <c r="K121" s="11"/>
    </row>
    <row r="122" spans="2:11" ht="15" hidden="1">
      <c r="B122" s="56"/>
      <c r="C122" s="56"/>
      <c r="D122" s="56"/>
      <c r="E122" s="56"/>
      <c r="K122" s="11"/>
    </row>
    <row r="123" spans="2:11" ht="15" hidden="1">
      <c r="B123" s="56"/>
      <c r="C123" s="56"/>
      <c r="D123" s="56"/>
      <c r="E123" s="56"/>
      <c r="K123" s="11"/>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A29:C31"/>
    <mergeCell ref="D29:E29"/>
    <mergeCell ref="D30:E30"/>
    <mergeCell ref="D31:E31"/>
    <mergeCell ref="I29:M31"/>
    <mergeCell ref="A25:A26"/>
    <mergeCell ref="B25:B26"/>
    <mergeCell ref="C25:C26"/>
    <mergeCell ref="D25:D26"/>
    <mergeCell ref="E25:E27"/>
    <mergeCell ref="L25:M25"/>
    <mergeCell ref="L26:M26"/>
    <mergeCell ref="L27:M27"/>
    <mergeCell ref="F20:H20"/>
    <mergeCell ref="J20:L20"/>
    <mergeCell ref="J22:L22"/>
    <mergeCell ref="L24:M24"/>
    <mergeCell ref="F21:H21"/>
    <mergeCell ref="A17:B18"/>
    <mergeCell ref="C17:D18"/>
    <mergeCell ref="E17:M17"/>
    <mergeCell ref="F18:H18"/>
    <mergeCell ref="J18:L18"/>
    <mergeCell ref="A19:B22"/>
    <mergeCell ref="C19:D22"/>
    <mergeCell ref="F19:H19"/>
    <mergeCell ref="J19:L19"/>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70" zoomScaleNormal="80" zoomScaleSheetLayoutView="70" zoomScalePageLayoutView="0" workbookViewId="0" topLeftCell="A10">
      <selection activeCell="E21" sqref="E2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180" t="s">
        <v>116</v>
      </c>
      <c r="L2" s="180"/>
      <c r="M2" s="180"/>
      <c r="O2" s="20" t="s">
        <v>71</v>
      </c>
    </row>
    <row r="3" spans="1:15" ht="25.5" customHeight="1" thickBot="1">
      <c r="A3" s="177"/>
      <c r="B3" s="177"/>
      <c r="C3" s="178"/>
      <c r="D3" s="178"/>
      <c r="E3" s="178"/>
      <c r="F3" s="178"/>
      <c r="G3" s="178"/>
      <c r="H3" s="178"/>
      <c r="I3" s="178"/>
      <c r="J3" s="178"/>
      <c r="K3" s="180" t="s">
        <v>117</v>
      </c>
      <c r="L3" s="180"/>
      <c r="M3" s="180"/>
      <c r="O3" s="41" t="s">
        <v>6</v>
      </c>
    </row>
    <row r="4" spans="1:15" ht="14.25" customHeight="1" thickBot="1">
      <c r="A4" s="12"/>
      <c r="B4" s="13"/>
      <c r="C4" s="14"/>
      <c r="D4" s="14"/>
      <c r="E4" s="14"/>
      <c r="F4" s="14"/>
      <c r="G4" s="14"/>
      <c r="H4" s="14"/>
      <c r="I4" s="14"/>
      <c r="J4" s="14"/>
      <c r="K4" s="15"/>
      <c r="L4" s="15"/>
      <c r="M4" s="16"/>
      <c r="O4" s="41" t="s">
        <v>8</v>
      </c>
    </row>
    <row r="5" spans="1:15" ht="13.5" thickBot="1">
      <c r="A5" s="181" t="s">
        <v>60</v>
      </c>
      <c r="B5" s="182"/>
      <c r="C5" s="182"/>
      <c r="D5" s="182"/>
      <c r="E5" s="182"/>
      <c r="F5" s="182"/>
      <c r="G5" s="182"/>
      <c r="H5" s="182"/>
      <c r="I5" s="182"/>
      <c r="J5" s="182"/>
      <c r="K5" s="182"/>
      <c r="L5" s="182"/>
      <c r="M5" s="183"/>
      <c r="O5" s="41" t="s">
        <v>10</v>
      </c>
    </row>
    <row r="6" spans="1:15" ht="13.5" thickBot="1">
      <c r="A6" s="36"/>
      <c r="B6" s="5"/>
      <c r="C6" s="5"/>
      <c r="D6" s="5"/>
      <c r="E6" s="5"/>
      <c r="F6" s="5"/>
      <c r="G6" s="5"/>
      <c r="H6" s="5"/>
      <c r="I6" s="5"/>
      <c r="J6" s="5"/>
      <c r="K6" s="5"/>
      <c r="L6" s="5"/>
      <c r="M6" s="37"/>
      <c r="O6" s="20" t="s">
        <v>72</v>
      </c>
    </row>
    <row r="7" spans="1:15" ht="30" customHeight="1" thickBot="1">
      <c r="A7" s="184" t="s">
        <v>1</v>
      </c>
      <c r="B7" s="185"/>
      <c r="C7" s="186" t="s">
        <v>62</v>
      </c>
      <c r="D7" s="187"/>
      <c r="E7" s="187"/>
      <c r="F7" s="187"/>
      <c r="G7" s="187"/>
      <c r="H7" s="188"/>
      <c r="I7" s="184" t="s">
        <v>2</v>
      </c>
      <c r="J7" s="189"/>
      <c r="K7" s="185"/>
      <c r="L7" s="190" t="s">
        <v>28</v>
      </c>
      <c r="M7" s="191"/>
      <c r="O7" s="41" t="s">
        <v>13</v>
      </c>
    </row>
    <row r="8" spans="1:15" ht="53.25" customHeight="1" thickBot="1">
      <c r="A8" s="184" t="s">
        <v>4</v>
      </c>
      <c r="B8" s="185"/>
      <c r="C8" s="186" t="s">
        <v>121</v>
      </c>
      <c r="D8" s="187"/>
      <c r="E8" s="187"/>
      <c r="F8" s="187"/>
      <c r="G8" s="187"/>
      <c r="H8" s="187"/>
      <c r="I8" s="187"/>
      <c r="J8" s="187"/>
      <c r="K8" s="187"/>
      <c r="L8" s="187"/>
      <c r="M8" s="188"/>
      <c r="O8" s="41" t="s">
        <v>18</v>
      </c>
    </row>
    <row r="9" spans="1:16" ht="30" customHeight="1" thickBot="1">
      <c r="A9" s="184" t="s">
        <v>5</v>
      </c>
      <c r="B9" s="185"/>
      <c r="C9" s="192" t="s">
        <v>67</v>
      </c>
      <c r="D9" s="193"/>
      <c r="E9" s="193"/>
      <c r="F9" s="193"/>
      <c r="G9" s="193"/>
      <c r="H9" s="193"/>
      <c r="I9" s="193"/>
      <c r="J9" s="193"/>
      <c r="K9" s="193"/>
      <c r="L9" s="193"/>
      <c r="M9" s="194"/>
      <c r="O9" s="41" t="s">
        <v>20</v>
      </c>
      <c r="P9" s="17"/>
    </row>
    <row r="10" spans="1:15" ht="13.5" thickBot="1">
      <c r="A10" s="2"/>
      <c r="B10" s="43"/>
      <c r="C10" s="43"/>
      <c r="D10" s="43"/>
      <c r="E10" s="43"/>
      <c r="F10" s="43"/>
      <c r="G10" s="43"/>
      <c r="H10" s="43"/>
      <c r="I10" s="43"/>
      <c r="J10" s="76"/>
      <c r="K10" s="43"/>
      <c r="L10" s="43"/>
      <c r="M10" s="38"/>
      <c r="O10" s="20" t="s">
        <v>74</v>
      </c>
    </row>
    <row r="11" spans="1:15" ht="30" customHeight="1" thickBot="1">
      <c r="A11" s="184" t="s">
        <v>7</v>
      </c>
      <c r="B11" s="185"/>
      <c r="C11" s="195" t="s">
        <v>138</v>
      </c>
      <c r="D11" s="196"/>
      <c r="E11" s="196"/>
      <c r="F11" s="196"/>
      <c r="G11" s="196"/>
      <c r="H11" s="196"/>
      <c r="I11" s="196"/>
      <c r="J11" s="196"/>
      <c r="K11" s="22" t="s">
        <v>82</v>
      </c>
      <c r="L11" s="197" t="s">
        <v>129</v>
      </c>
      <c r="M11" s="198"/>
      <c r="O11" s="41" t="s">
        <v>21</v>
      </c>
    </row>
    <row r="12" spans="1:15" ht="30" customHeight="1" thickBot="1">
      <c r="A12" s="184" t="s">
        <v>9</v>
      </c>
      <c r="B12" s="185"/>
      <c r="C12" s="186" t="s">
        <v>126</v>
      </c>
      <c r="D12" s="187"/>
      <c r="E12" s="187"/>
      <c r="F12" s="187"/>
      <c r="G12" s="187"/>
      <c r="H12" s="187"/>
      <c r="I12" s="187"/>
      <c r="J12" s="187"/>
      <c r="K12" s="187"/>
      <c r="L12" s="187"/>
      <c r="M12" s="188"/>
      <c r="O12" s="41" t="s">
        <v>0</v>
      </c>
    </row>
    <row r="13" spans="1:15" ht="38.25" customHeight="1" thickBot="1">
      <c r="A13" s="184" t="s">
        <v>95</v>
      </c>
      <c r="B13" s="185"/>
      <c r="C13" s="186" t="s">
        <v>140</v>
      </c>
      <c r="D13" s="187"/>
      <c r="E13" s="187"/>
      <c r="F13" s="187"/>
      <c r="G13" s="187"/>
      <c r="H13" s="187"/>
      <c r="I13" s="187"/>
      <c r="J13" s="187"/>
      <c r="K13" s="187"/>
      <c r="L13" s="187"/>
      <c r="M13" s="188"/>
      <c r="O13" s="1" t="s">
        <v>118</v>
      </c>
    </row>
    <row r="14" spans="1:15" ht="30" customHeight="1" thickBot="1">
      <c r="A14" s="184" t="s">
        <v>105</v>
      </c>
      <c r="B14" s="185"/>
      <c r="C14" s="186" t="s">
        <v>109</v>
      </c>
      <c r="D14" s="187"/>
      <c r="E14" s="187"/>
      <c r="F14" s="187"/>
      <c r="G14" s="187"/>
      <c r="H14" s="187"/>
      <c r="I14" s="187"/>
      <c r="J14" s="187"/>
      <c r="K14" s="187"/>
      <c r="L14" s="187"/>
      <c r="M14" s="188"/>
      <c r="O14" s="1" t="s">
        <v>119</v>
      </c>
    </row>
    <row r="15" spans="1:15" ht="30" customHeight="1" thickBot="1">
      <c r="A15" s="184" t="s">
        <v>111</v>
      </c>
      <c r="B15" s="185"/>
      <c r="C15" s="186" t="s">
        <v>123</v>
      </c>
      <c r="D15" s="187"/>
      <c r="E15" s="187"/>
      <c r="F15" s="187"/>
      <c r="G15" s="187"/>
      <c r="H15" s="187"/>
      <c r="I15" s="187"/>
      <c r="J15" s="187"/>
      <c r="K15" s="187"/>
      <c r="L15" s="187"/>
      <c r="M15" s="188"/>
      <c r="O15" s="41" t="s">
        <v>24</v>
      </c>
    </row>
    <row r="16" spans="1:15" ht="13.5" thickBot="1">
      <c r="A16" s="2"/>
      <c r="B16" s="43"/>
      <c r="C16" s="43"/>
      <c r="D16" s="43"/>
      <c r="E16" s="43"/>
      <c r="F16" s="43"/>
      <c r="G16" s="43"/>
      <c r="H16" s="43"/>
      <c r="I16" s="43"/>
      <c r="J16" s="76"/>
      <c r="K16" s="43"/>
      <c r="L16" s="43"/>
      <c r="M16" s="38"/>
      <c r="O16" s="41" t="s">
        <v>25</v>
      </c>
    </row>
    <row r="17" spans="1:15" ht="17.25" customHeight="1" thickBot="1">
      <c r="A17" s="199" t="s">
        <v>11</v>
      </c>
      <c r="B17" s="200"/>
      <c r="C17" s="199" t="s">
        <v>76</v>
      </c>
      <c r="D17" s="200"/>
      <c r="E17" s="199" t="s">
        <v>12</v>
      </c>
      <c r="F17" s="203"/>
      <c r="G17" s="203"/>
      <c r="H17" s="203"/>
      <c r="I17" s="203"/>
      <c r="J17" s="203"/>
      <c r="K17" s="203"/>
      <c r="L17" s="203"/>
      <c r="M17" s="200"/>
      <c r="O17" s="20" t="s">
        <v>83</v>
      </c>
    </row>
    <row r="18" spans="1:15" ht="53.25" customHeight="1" thickBot="1">
      <c r="A18" s="201"/>
      <c r="B18" s="202"/>
      <c r="C18" s="201"/>
      <c r="D18" s="202"/>
      <c r="E18" s="6" t="s">
        <v>14</v>
      </c>
      <c r="F18" s="184" t="s">
        <v>15</v>
      </c>
      <c r="G18" s="189"/>
      <c r="H18" s="185"/>
      <c r="I18" s="35" t="s">
        <v>16</v>
      </c>
      <c r="J18" s="184" t="s">
        <v>130</v>
      </c>
      <c r="K18" s="189"/>
      <c r="L18" s="185"/>
      <c r="M18" s="6" t="s">
        <v>17</v>
      </c>
      <c r="O18" s="41" t="s">
        <v>27</v>
      </c>
    </row>
    <row r="19" spans="1:15" ht="30" customHeight="1" thickBot="1">
      <c r="A19" s="204" t="s">
        <v>139</v>
      </c>
      <c r="B19" s="205"/>
      <c r="C19" s="210" t="s">
        <v>86</v>
      </c>
      <c r="D19" s="211"/>
      <c r="E19" s="4">
        <v>1</v>
      </c>
      <c r="F19" s="216" t="s">
        <v>142</v>
      </c>
      <c r="G19" s="217"/>
      <c r="H19" s="218"/>
      <c r="I19" s="87" t="s">
        <v>136</v>
      </c>
      <c r="J19" s="219" t="s">
        <v>143</v>
      </c>
      <c r="K19" s="220"/>
      <c r="L19" s="221"/>
      <c r="M19" s="7" t="s">
        <v>118</v>
      </c>
      <c r="O19" s="61" t="s">
        <v>28</v>
      </c>
    </row>
    <row r="20" spans="1:15" ht="30" customHeight="1" thickBot="1">
      <c r="A20" s="206"/>
      <c r="B20" s="207"/>
      <c r="C20" s="212"/>
      <c r="D20" s="213"/>
      <c r="E20" s="4">
        <v>2</v>
      </c>
      <c r="F20" s="216" t="s">
        <v>127</v>
      </c>
      <c r="G20" s="217"/>
      <c r="H20" s="218"/>
      <c r="I20" s="87" t="s">
        <v>136</v>
      </c>
      <c r="J20" s="219" t="s">
        <v>125</v>
      </c>
      <c r="K20" s="220"/>
      <c r="L20" s="221"/>
      <c r="M20" s="7" t="s">
        <v>118</v>
      </c>
      <c r="O20" s="61" t="s">
        <v>3</v>
      </c>
    </row>
    <row r="21" spans="1:15" ht="30" customHeight="1" thickBot="1">
      <c r="A21" s="206"/>
      <c r="B21" s="207"/>
      <c r="C21" s="212"/>
      <c r="D21" s="213"/>
      <c r="E21" s="4">
        <v>3</v>
      </c>
      <c r="F21" s="216"/>
      <c r="G21" s="217"/>
      <c r="H21" s="218"/>
      <c r="I21" s="62"/>
      <c r="J21" s="219"/>
      <c r="K21" s="220"/>
      <c r="L21" s="221"/>
      <c r="M21" s="7"/>
      <c r="O21" s="61" t="s">
        <v>29</v>
      </c>
    </row>
    <row r="22" spans="1:15" ht="36.75" customHeight="1" thickBot="1">
      <c r="A22" s="208"/>
      <c r="B22" s="209"/>
      <c r="C22" s="214"/>
      <c r="D22" s="215"/>
      <c r="E22" s="4">
        <v>4</v>
      </c>
      <c r="F22" s="216"/>
      <c r="G22" s="217"/>
      <c r="H22" s="218"/>
      <c r="I22" s="62"/>
      <c r="J22" s="219"/>
      <c r="K22" s="220"/>
      <c r="L22" s="221"/>
      <c r="M22" s="7"/>
      <c r="O22" s="61"/>
    </row>
    <row r="23" spans="1:40" ht="13.5" thickBot="1">
      <c r="A23" s="2"/>
      <c r="B23" s="43"/>
      <c r="C23" s="43"/>
      <c r="D23" s="43"/>
      <c r="E23" s="43"/>
      <c r="F23" s="43"/>
      <c r="G23" s="43"/>
      <c r="H23" s="43"/>
      <c r="I23" s="43"/>
      <c r="J23" s="76"/>
      <c r="K23" s="43"/>
      <c r="L23" s="43"/>
      <c r="M23" s="38"/>
      <c r="O23" s="20" t="s">
        <v>70</v>
      </c>
      <c r="AN23" s="1">
        <v>2002</v>
      </c>
    </row>
    <row r="24" spans="1:40" ht="45.75" customHeight="1" thickBot="1">
      <c r="A24" s="6" t="s">
        <v>22</v>
      </c>
      <c r="B24" s="45" t="s">
        <v>6</v>
      </c>
      <c r="C24" s="34" t="s">
        <v>73</v>
      </c>
      <c r="D24" s="45" t="s">
        <v>13</v>
      </c>
      <c r="E24" s="6" t="s">
        <v>23</v>
      </c>
      <c r="F24" s="64">
        <v>1</v>
      </c>
      <c r="G24" s="6" t="s">
        <v>131</v>
      </c>
      <c r="H24" s="65">
        <v>2</v>
      </c>
      <c r="I24" s="6" t="s">
        <v>103</v>
      </c>
      <c r="J24" s="67" t="s">
        <v>137</v>
      </c>
      <c r="K24" s="6" t="s">
        <v>104</v>
      </c>
      <c r="L24" s="224" t="s">
        <v>125</v>
      </c>
      <c r="M24" s="225"/>
      <c r="O24" s="59" t="s">
        <v>48</v>
      </c>
      <c r="AN24" s="1">
        <f>AN23+1</f>
        <v>2003</v>
      </c>
    </row>
    <row r="25" spans="1:15" ht="16.5" customHeight="1" thickBot="1">
      <c r="A25" s="246" t="s">
        <v>26</v>
      </c>
      <c r="B25" s="248" t="s">
        <v>118</v>
      </c>
      <c r="C25" s="246" t="s">
        <v>75</v>
      </c>
      <c r="D25" s="248" t="s">
        <v>118</v>
      </c>
      <c r="E25" s="246" t="s">
        <v>112</v>
      </c>
      <c r="F25" s="49" t="s">
        <v>115</v>
      </c>
      <c r="G25" s="42">
        <v>2016</v>
      </c>
      <c r="H25" s="42">
        <v>2017</v>
      </c>
      <c r="I25" s="42">
        <v>2018</v>
      </c>
      <c r="J25" s="42">
        <v>2019</v>
      </c>
      <c r="K25" s="42">
        <v>2020</v>
      </c>
      <c r="L25" s="222" t="s">
        <v>132</v>
      </c>
      <c r="M25" s="223"/>
      <c r="O25" s="59" t="s">
        <v>49</v>
      </c>
    </row>
    <row r="26" spans="1:15" ht="30" customHeight="1" thickBot="1">
      <c r="A26" s="247"/>
      <c r="B26" s="249"/>
      <c r="C26" s="247"/>
      <c r="D26" s="249"/>
      <c r="E26" s="250"/>
      <c r="F26" s="46" t="s">
        <v>113</v>
      </c>
      <c r="G26" s="48">
        <v>1</v>
      </c>
      <c r="H26" s="67">
        <v>1</v>
      </c>
      <c r="I26" s="67">
        <v>1</v>
      </c>
      <c r="J26" s="67">
        <v>1</v>
      </c>
      <c r="K26" s="67">
        <v>1</v>
      </c>
      <c r="L26" s="280">
        <f>+G26+H26+I26+J26+K26</f>
        <v>5</v>
      </c>
      <c r="M26" s="225"/>
      <c r="O26" s="59" t="s">
        <v>61</v>
      </c>
    </row>
    <row r="27" spans="1:15" ht="30" customHeight="1" thickBot="1">
      <c r="A27" s="53"/>
      <c r="B27" s="51"/>
      <c r="C27" s="50"/>
      <c r="D27" s="50"/>
      <c r="E27" s="247"/>
      <c r="F27" s="52" t="s">
        <v>114</v>
      </c>
      <c r="G27" s="47">
        <v>1</v>
      </c>
      <c r="H27" s="67">
        <v>1</v>
      </c>
      <c r="I27" s="67">
        <v>1</v>
      </c>
      <c r="J27" s="67">
        <v>1</v>
      </c>
      <c r="K27" s="67">
        <v>1</v>
      </c>
      <c r="L27" s="280">
        <f>+G27+H27+I27+J27+K27</f>
        <v>5</v>
      </c>
      <c r="M27" s="225"/>
      <c r="O27" s="60" t="s">
        <v>62</v>
      </c>
    </row>
    <row r="28" spans="1:40" ht="13.5" thickBot="1">
      <c r="A28" s="2"/>
      <c r="B28" s="43"/>
      <c r="C28" s="43"/>
      <c r="D28" s="43"/>
      <c r="E28" s="43"/>
      <c r="F28" s="43"/>
      <c r="G28" s="43"/>
      <c r="H28" s="43"/>
      <c r="I28" s="43"/>
      <c r="J28" s="76"/>
      <c r="K28" s="43"/>
      <c r="L28" s="43"/>
      <c r="M28" s="38"/>
      <c r="O28" s="59" t="s">
        <v>50</v>
      </c>
      <c r="AN28" s="1" t="e">
        <f>#REF!+1</f>
        <v>#REF!</v>
      </c>
    </row>
    <row r="29" spans="1:40" ht="46.5" customHeight="1" thickBot="1">
      <c r="A29" s="199" t="s">
        <v>93</v>
      </c>
      <c r="B29" s="203"/>
      <c r="C29" s="200"/>
      <c r="D29" s="231" t="s">
        <v>77</v>
      </c>
      <c r="E29" s="232"/>
      <c r="F29" s="97">
        <v>0.41</v>
      </c>
      <c r="G29" s="98" t="s">
        <v>87</v>
      </c>
      <c r="H29" s="99">
        <v>0.53</v>
      </c>
      <c r="I29" s="271" t="s">
        <v>146</v>
      </c>
      <c r="J29" s="272"/>
      <c r="K29" s="272"/>
      <c r="L29" s="272"/>
      <c r="M29" s="273"/>
      <c r="O29" s="59" t="s">
        <v>51</v>
      </c>
      <c r="AN29" s="1" t="e">
        <f>AN28+1</f>
        <v>#REF!</v>
      </c>
    </row>
    <row r="30" spans="1:40" ht="33.75" customHeight="1" thickBot="1">
      <c r="A30" s="227"/>
      <c r="B30" s="228"/>
      <c r="C30" s="229"/>
      <c r="D30" s="233" t="s">
        <v>78</v>
      </c>
      <c r="E30" s="234"/>
      <c r="F30" s="100">
        <v>0.21</v>
      </c>
      <c r="G30" s="101" t="s">
        <v>87</v>
      </c>
      <c r="H30" s="102">
        <v>0.4</v>
      </c>
      <c r="I30" s="274"/>
      <c r="J30" s="275"/>
      <c r="K30" s="275"/>
      <c r="L30" s="275"/>
      <c r="M30" s="276"/>
      <c r="O30" s="59" t="s">
        <v>52</v>
      </c>
      <c r="AN30" s="1" t="e">
        <f>#REF!+1</f>
        <v>#REF!</v>
      </c>
    </row>
    <row r="31" spans="1:40" ht="28.5" customHeight="1" thickBot="1">
      <c r="A31" s="201"/>
      <c r="B31" s="230"/>
      <c r="C31" s="202"/>
      <c r="D31" s="235" t="s">
        <v>79</v>
      </c>
      <c r="E31" s="236"/>
      <c r="F31" s="103">
        <v>0</v>
      </c>
      <c r="G31" s="104" t="s">
        <v>87</v>
      </c>
      <c r="H31" s="105">
        <v>0.2</v>
      </c>
      <c r="I31" s="277"/>
      <c r="J31" s="278"/>
      <c r="K31" s="278"/>
      <c r="L31" s="278"/>
      <c r="M31" s="279"/>
      <c r="O31" s="77" t="s">
        <v>133</v>
      </c>
      <c r="AN31" s="1" t="e">
        <f>#REF!+1</f>
        <v>#REF!</v>
      </c>
    </row>
    <row r="32" spans="1:40" ht="13.5" thickBot="1">
      <c r="A32" s="2"/>
      <c r="B32" s="43"/>
      <c r="C32" s="43"/>
      <c r="D32" s="43"/>
      <c r="E32" s="43"/>
      <c r="F32" s="43"/>
      <c r="G32" s="43"/>
      <c r="H32" s="43"/>
      <c r="I32" s="43"/>
      <c r="J32" s="76"/>
      <c r="K32" s="43"/>
      <c r="L32" s="43"/>
      <c r="M32" s="38"/>
      <c r="O32" s="59" t="s">
        <v>64</v>
      </c>
      <c r="AN32" s="1" t="e">
        <f>#REF!+1</f>
        <v>#REF!</v>
      </c>
    </row>
    <row r="33" spans="1:40" ht="13.5" customHeight="1" thickBot="1">
      <c r="A33" s="181" t="s">
        <v>30</v>
      </c>
      <c r="B33" s="182"/>
      <c r="C33" s="182"/>
      <c r="D33" s="182"/>
      <c r="E33" s="182"/>
      <c r="F33" s="182"/>
      <c r="G33" s="182"/>
      <c r="H33" s="182"/>
      <c r="I33" s="182"/>
      <c r="J33" s="182"/>
      <c r="K33" s="182"/>
      <c r="L33" s="182"/>
      <c r="M33" s="183"/>
      <c r="O33" s="59" t="s">
        <v>54</v>
      </c>
      <c r="AN33" s="1" t="e">
        <f>AN32+1</f>
        <v>#REF!</v>
      </c>
    </row>
    <row r="34" spans="1:40" ht="13.5" thickBot="1">
      <c r="A34" s="2"/>
      <c r="B34" s="43"/>
      <c r="C34" s="43"/>
      <c r="D34" s="43"/>
      <c r="E34" s="43"/>
      <c r="F34" s="43"/>
      <c r="G34" s="43"/>
      <c r="H34" s="43"/>
      <c r="I34" s="43"/>
      <c r="J34" s="76"/>
      <c r="K34" s="43"/>
      <c r="L34" s="43"/>
      <c r="M34" s="38"/>
      <c r="O34" s="59" t="s">
        <v>55</v>
      </c>
      <c r="AN34" s="1" t="e">
        <f>AN33+1</f>
        <v>#REF!</v>
      </c>
    </row>
    <row r="35" spans="1:38" ht="108" customHeight="1" thickBot="1">
      <c r="A35" s="44"/>
      <c r="B35" s="28" t="s">
        <v>31</v>
      </c>
      <c r="C35" s="29" t="s">
        <v>32</v>
      </c>
      <c r="D35" s="29" t="str">
        <f>F19</f>
        <v> Avance de las actividades del estudio  ejecutadas en el  trimestre</v>
      </c>
      <c r="E35" s="29" t="str">
        <f>F20</f>
        <v>Meta de avance para la vigencia</v>
      </c>
      <c r="F35" s="29">
        <f>F21</f>
        <v>0</v>
      </c>
      <c r="G35" s="29">
        <f>F22</f>
        <v>0</v>
      </c>
      <c r="H35" s="31" t="s">
        <v>88</v>
      </c>
      <c r="I35" s="30" t="s">
        <v>92</v>
      </c>
      <c r="J35" s="76"/>
      <c r="L35" s="43"/>
      <c r="M35" s="54"/>
      <c r="O35" s="59" t="s">
        <v>53</v>
      </c>
      <c r="AI35"/>
      <c r="AL35" s="1"/>
    </row>
    <row r="36" spans="1:38" ht="27" customHeight="1">
      <c r="A36" s="44"/>
      <c r="B36" s="32" t="s">
        <v>33</v>
      </c>
      <c r="C36" s="120">
        <v>0.47</v>
      </c>
      <c r="D36" s="120">
        <v>0.42</v>
      </c>
      <c r="E36" s="115">
        <v>1</v>
      </c>
      <c r="F36" s="78"/>
      <c r="G36" s="81"/>
      <c r="H36" s="108">
        <f>+D36/E36</f>
        <v>0.42</v>
      </c>
      <c r="I36" s="94">
        <f>+H36</f>
        <v>0.42</v>
      </c>
      <c r="J36" s="76"/>
      <c r="K36" s="43"/>
      <c r="L36" s="43"/>
      <c r="M36" s="54"/>
      <c r="O36" s="59" t="s">
        <v>65</v>
      </c>
      <c r="AI36"/>
      <c r="AL36" s="1"/>
    </row>
    <row r="37" spans="1:38" ht="27" customHeight="1">
      <c r="A37" s="44"/>
      <c r="B37" s="88" t="s">
        <v>34</v>
      </c>
      <c r="C37" s="69">
        <v>0.53</v>
      </c>
      <c r="D37" s="69">
        <v>0.58</v>
      </c>
      <c r="E37" s="116">
        <v>1</v>
      </c>
      <c r="F37" s="79"/>
      <c r="G37" s="82"/>
      <c r="H37" s="106">
        <f>+D37/E37</f>
        <v>0.58</v>
      </c>
      <c r="I37" s="95">
        <f>+H37+H36</f>
        <v>1</v>
      </c>
      <c r="J37" s="76"/>
      <c r="K37" s="43"/>
      <c r="L37" s="43"/>
      <c r="M37" s="54"/>
      <c r="O37" s="59" t="s">
        <v>66</v>
      </c>
      <c r="AI37"/>
      <c r="AL37" s="1"/>
    </row>
    <row r="38" spans="1:38" ht="27" customHeight="1">
      <c r="A38" s="44"/>
      <c r="B38" s="25" t="s">
        <v>35</v>
      </c>
      <c r="C38" s="69">
        <v>0</v>
      </c>
      <c r="D38" s="69"/>
      <c r="E38" s="116"/>
      <c r="F38" s="79"/>
      <c r="G38" s="82"/>
      <c r="H38" s="106" t="e">
        <f>+D38/E38</f>
        <v>#DIV/0!</v>
      </c>
      <c r="I38" s="95" t="e">
        <f>+I37+H38</f>
        <v>#DIV/0!</v>
      </c>
      <c r="J38" s="76"/>
      <c r="K38" s="43"/>
      <c r="L38" s="43"/>
      <c r="M38" s="54"/>
      <c r="O38" s="20" t="s">
        <v>69</v>
      </c>
      <c r="AI38"/>
      <c r="AL38" s="1"/>
    </row>
    <row r="39" spans="1:38" ht="27" customHeight="1" thickBot="1">
      <c r="A39" s="44"/>
      <c r="B39" s="112" t="s">
        <v>36</v>
      </c>
      <c r="C39" s="107">
        <v>0</v>
      </c>
      <c r="D39" s="107"/>
      <c r="E39" s="117"/>
      <c r="F39" s="80"/>
      <c r="G39" s="83"/>
      <c r="H39" s="109" t="e">
        <f>+D39/E39</f>
        <v>#DIV/0!</v>
      </c>
      <c r="I39" s="96" t="e">
        <f>+I38+H39</f>
        <v>#DIV/0!</v>
      </c>
      <c r="J39" s="76"/>
      <c r="K39" s="43"/>
      <c r="L39" s="43"/>
      <c r="M39" s="54"/>
      <c r="O39" s="8" t="s">
        <v>67</v>
      </c>
      <c r="AI39"/>
      <c r="AL39" s="1"/>
    </row>
    <row r="40" spans="1:16" ht="12.75">
      <c r="A40" s="2"/>
      <c r="B40" s="43"/>
      <c r="C40" s="43"/>
      <c r="D40" s="43"/>
      <c r="E40" s="43"/>
      <c r="F40" s="43"/>
      <c r="G40" s="43"/>
      <c r="H40" s="43"/>
      <c r="I40" s="84"/>
      <c r="J40" s="76"/>
      <c r="K40" s="43"/>
      <c r="L40" s="43"/>
      <c r="M40" s="38"/>
      <c r="N40" s="40"/>
      <c r="O40" s="8" t="s">
        <v>68</v>
      </c>
      <c r="P40" s="40"/>
    </row>
    <row r="41" spans="1:40" ht="12.75">
      <c r="A41" s="2"/>
      <c r="B41" s="43"/>
      <c r="C41" s="43"/>
      <c r="D41" s="43"/>
      <c r="E41" s="43"/>
      <c r="F41" s="43"/>
      <c r="G41" s="43"/>
      <c r="H41" s="43"/>
      <c r="I41" s="43"/>
      <c r="J41" s="76"/>
      <c r="K41" s="43"/>
      <c r="L41" s="43"/>
      <c r="M41" s="38"/>
      <c r="O41" s="8" t="s">
        <v>56</v>
      </c>
      <c r="AN41" s="1" t="e">
        <f>#REF!+1</f>
        <v>#REF!</v>
      </c>
    </row>
    <row r="42" spans="1:15" ht="12.75">
      <c r="A42" s="2"/>
      <c r="B42" s="43"/>
      <c r="C42" s="43"/>
      <c r="D42" s="43"/>
      <c r="E42" s="43"/>
      <c r="F42" s="43"/>
      <c r="G42" s="43"/>
      <c r="H42" s="43"/>
      <c r="I42" s="43"/>
      <c r="J42" s="76"/>
      <c r="K42" s="43"/>
      <c r="L42" s="43"/>
      <c r="M42" s="38"/>
      <c r="O42" s="8" t="s">
        <v>46</v>
      </c>
    </row>
    <row r="43" spans="1:15" ht="12.75">
      <c r="A43" s="2"/>
      <c r="B43" s="43"/>
      <c r="C43" s="43"/>
      <c r="D43" s="43"/>
      <c r="E43" s="43"/>
      <c r="F43" s="43"/>
      <c r="G43" s="43"/>
      <c r="H43" s="43"/>
      <c r="I43" s="43"/>
      <c r="J43" s="76"/>
      <c r="K43" s="43"/>
      <c r="L43" s="43"/>
      <c r="M43" s="38"/>
      <c r="O43" s="41" t="s">
        <v>47</v>
      </c>
    </row>
    <row r="44" spans="1:15" ht="77.25" customHeight="1">
      <c r="A44" s="2"/>
      <c r="B44" s="43"/>
      <c r="C44" s="43"/>
      <c r="D44" s="43"/>
      <c r="E44" s="43"/>
      <c r="F44" s="43"/>
      <c r="G44" s="43"/>
      <c r="H44" s="43"/>
      <c r="I44" s="43"/>
      <c r="J44" s="76"/>
      <c r="K44" s="43"/>
      <c r="L44" s="43"/>
      <c r="M44" s="38"/>
      <c r="O44" s="41" t="s">
        <v>81</v>
      </c>
    </row>
    <row r="45" spans="1:15" ht="12.75">
      <c r="A45" s="2"/>
      <c r="B45" s="43"/>
      <c r="C45" s="43"/>
      <c r="D45" s="43"/>
      <c r="E45" s="43"/>
      <c r="F45" s="43"/>
      <c r="G45" s="43"/>
      <c r="H45" s="43"/>
      <c r="I45" s="43"/>
      <c r="J45" s="76"/>
      <c r="K45" s="43"/>
      <c r="L45" s="43"/>
      <c r="M45" s="38"/>
      <c r="O45" s="20" t="s">
        <v>84</v>
      </c>
    </row>
    <row r="46" spans="1:15" ht="12.75">
      <c r="A46" s="2"/>
      <c r="B46" s="43"/>
      <c r="C46" s="43"/>
      <c r="D46" s="43"/>
      <c r="E46" s="43"/>
      <c r="F46" s="43"/>
      <c r="G46" s="43"/>
      <c r="H46" s="43"/>
      <c r="I46" s="43"/>
      <c r="J46" s="76"/>
      <c r="K46" s="43"/>
      <c r="L46" s="43"/>
      <c r="M46" s="38"/>
      <c r="O46" s="41" t="s">
        <v>86</v>
      </c>
    </row>
    <row r="47" spans="1:15" ht="12.75">
      <c r="A47" s="2"/>
      <c r="B47" s="43"/>
      <c r="C47" s="43"/>
      <c r="D47" s="43"/>
      <c r="E47" s="43"/>
      <c r="F47" s="43"/>
      <c r="G47" s="43"/>
      <c r="H47" s="43"/>
      <c r="I47" s="43"/>
      <c r="J47" s="76"/>
      <c r="K47" s="43"/>
      <c r="L47" s="43"/>
      <c r="M47" s="38"/>
      <c r="O47" s="41" t="s">
        <v>94</v>
      </c>
    </row>
    <row r="48" spans="1:15" ht="12.75">
      <c r="A48" s="2"/>
      <c r="B48" s="43"/>
      <c r="C48" s="43"/>
      <c r="D48" s="43"/>
      <c r="E48" s="43"/>
      <c r="F48" s="43"/>
      <c r="G48" s="43"/>
      <c r="H48" s="43"/>
      <c r="I48" s="43"/>
      <c r="J48" s="76"/>
      <c r="K48" s="43"/>
      <c r="L48" s="43"/>
      <c r="M48" s="38"/>
      <c r="O48" s="41" t="s">
        <v>85</v>
      </c>
    </row>
    <row r="49" spans="1:15" ht="12.75">
      <c r="A49" s="2"/>
      <c r="B49" s="43"/>
      <c r="C49" s="43"/>
      <c r="D49" s="43"/>
      <c r="E49" s="43"/>
      <c r="F49" s="43"/>
      <c r="G49" s="43"/>
      <c r="H49" s="43"/>
      <c r="I49" s="43"/>
      <c r="J49" s="76"/>
      <c r="K49" s="43"/>
      <c r="L49" s="43"/>
      <c r="M49" s="38"/>
      <c r="O49" s="41" t="s">
        <v>96</v>
      </c>
    </row>
    <row r="50" spans="1:40" ht="28.5" customHeight="1">
      <c r="A50" s="2"/>
      <c r="B50" s="43"/>
      <c r="C50" s="43"/>
      <c r="D50" s="43"/>
      <c r="E50" s="43"/>
      <c r="F50" s="43"/>
      <c r="G50" s="43"/>
      <c r="H50" s="43"/>
      <c r="I50" s="43"/>
      <c r="J50" s="76"/>
      <c r="K50" s="43"/>
      <c r="L50" s="43"/>
      <c r="M50" s="38"/>
      <c r="O50" s="41" t="s">
        <v>97</v>
      </c>
      <c r="AN50" s="1" t="e">
        <f>AN41+1</f>
        <v>#REF!</v>
      </c>
    </row>
    <row r="51" spans="1:40" ht="19.5" customHeight="1">
      <c r="A51" s="2"/>
      <c r="B51" s="43"/>
      <c r="C51" s="43"/>
      <c r="D51" s="43"/>
      <c r="E51" s="43"/>
      <c r="F51" s="43"/>
      <c r="G51" s="43"/>
      <c r="H51" s="43"/>
      <c r="I51" s="43"/>
      <c r="J51" s="76"/>
      <c r="K51" s="43"/>
      <c r="L51" s="43"/>
      <c r="M51" s="38"/>
      <c r="O51" s="41" t="s">
        <v>98</v>
      </c>
      <c r="AN51" s="1" t="e">
        <f aca="true" t="shared" si="0" ref="AN51:AN68">AN50+1</f>
        <v>#REF!</v>
      </c>
    </row>
    <row r="52" spans="1:40" ht="12.75">
      <c r="A52" s="2"/>
      <c r="B52" s="43"/>
      <c r="C52" s="43"/>
      <c r="D52" s="43"/>
      <c r="E52" s="43"/>
      <c r="F52" s="43"/>
      <c r="G52" s="43"/>
      <c r="H52" s="43"/>
      <c r="I52" s="43"/>
      <c r="J52" s="76"/>
      <c r="K52" s="43"/>
      <c r="L52" s="43"/>
      <c r="M52" s="38"/>
      <c r="O52" s="41" t="s">
        <v>99</v>
      </c>
      <c r="AN52" s="1" t="e">
        <f t="shared" si="0"/>
        <v>#REF!</v>
      </c>
    </row>
    <row r="53" spans="1:40" ht="12.75">
      <c r="A53" s="2"/>
      <c r="B53" s="43"/>
      <c r="C53" s="43"/>
      <c r="D53" s="43"/>
      <c r="E53" s="43"/>
      <c r="F53" s="43"/>
      <c r="G53" s="43"/>
      <c r="H53" s="43"/>
      <c r="I53" s="43"/>
      <c r="J53" s="76"/>
      <c r="K53" s="43"/>
      <c r="L53" s="43"/>
      <c r="M53" s="38"/>
      <c r="O53" s="74" t="s">
        <v>134</v>
      </c>
      <c r="AN53" s="1" t="e">
        <f t="shared" si="0"/>
        <v>#REF!</v>
      </c>
    </row>
    <row r="54" spans="1:40" ht="12.75">
      <c r="A54" s="2"/>
      <c r="B54" s="43"/>
      <c r="C54" s="43"/>
      <c r="D54" s="43"/>
      <c r="E54" s="43"/>
      <c r="F54" s="43"/>
      <c r="G54" s="43"/>
      <c r="H54" s="43"/>
      <c r="I54" s="43"/>
      <c r="J54" s="76"/>
      <c r="K54" s="43"/>
      <c r="L54" s="43"/>
      <c r="M54" s="38"/>
      <c r="O54" s="41" t="s">
        <v>102</v>
      </c>
      <c r="AN54" s="1" t="e">
        <f t="shared" si="0"/>
        <v>#REF!</v>
      </c>
    </row>
    <row r="55" spans="1:40" ht="12.75">
      <c r="A55" s="2"/>
      <c r="B55" s="43"/>
      <c r="C55" s="43"/>
      <c r="D55" s="43"/>
      <c r="E55" s="43"/>
      <c r="F55" s="43"/>
      <c r="G55" s="43"/>
      <c r="H55" s="43"/>
      <c r="I55" s="43"/>
      <c r="J55" s="76"/>
      <c r="K55" s="43"/>
      <c r="L55" s="43"/>
      <c r="M55" s="38"/>
      <c r="O55" s="41" t="s">
        <v>101</v>
      </c>
      <c r="AN55" s="1" t="e">
        <f t="shared" si="0"/>
        <v>#REF!</v>
      </c>
    </row>
    <row r="56" spans="1:40" ht="16.5" customHeight="1" thickBot="1">
      <c r="A56" s="2"/>
      <c r="B56" s="43"/>
      <c r="C56" s="43"/>
      <c r="D56" s="43"/>
      <c r="E56" s="43"/>
      <c r="F56" s="43"/>
      <c r="G56" s="43"/>
      <c r="H56" s="43"/>
      <c r="I56" s="43"/>
      <c r="J56" s="76"/>
      <c r="K56" s="43"/>
      <c r="L56" s="43"/>
      <c r="M56" s="38"/>
      <c r="O56" s="20" t="s">
        <v>106</v>
      </c>
      <c r="AN56" s="1" t="e">
        <f t="shared" si="0"/>
        <v>#REF!</v>
      </c>
    </row>
    <row r="57" spans="1:40" ht="13.5" customHeight="1" thickBot="1">
      <c r="A57" s="181" t="s">
        <v>37</v>
      </c>
      <c r="B57" s="182"/>
      <c r="C57" s="182"/>
      <c r="D57" s="182"/>
      <c r="E57" s="182"/>
      <c r="F57" s="182"/>
      <c r="G57" s="182"/>
      <c r="H57" s="182"/>
      <c r="I57" s="182"/>
      <c r="J57" s="182"/>
      <c r="K57" s="182"/>
      <c r="L57" s="182"/>
      <c r="M57" s="183"/>
      <c r="O57" s="41" t="s">
        <v>108</v>
      </c>
      <c r="AN57" s="1" t="e">
        <f>#REF!+1</f>
        <v>#REF!</v>
      </c>
    </row>
    <row r="58" spans="1:40" ht="13.5" thickBot="1">
      <c r="A58" s="2"/>
      <c r="B58" s="43"/>
      <c r="C58" s="43"/>
      <c r="D58" s="43"/>
      <c r="E58" s="43"/>
      <c r="F58" s="43"/>
      <c r="G58" s="43"/>
      <c r="H58" s="43"/>
      <c r="I58" s="43"/>
      <c r="J58" s="76"/>
      <c r="K58" s="43"/>
      <c r="L58" s="43"/>
      <c r="M58" s="38"/>
      <c r="O58" s="41" t="s">
        <v>109</v>
      </c>
      <c r="AN58" s="1" t="e">
        <f t="shared" si="0"/>
        <v>#REF!</v>
      </c>
    </row>
    <row r="59" spans="1:40" ht="25.5" customHeight="1" thickBot="1">
      <c r="A59" s="246" t="s">
        <v>38</v>
      </c>
      <c r="B59" s="199" t="s">
        <v>39</v>
      </c>
      <c r="C59" s="203"/>
      <c r="D59" s="203"/>
      <c r="E59" s="203"/>
      <c r="F59" s="203"/>
      <c r="G59" s="203"/>
      <c r="H59" s="200"/>
      <c r="I59" s="184" t="s">
        <v>89</v>
      </c>
      <c r="J59" s="185"/>
      <c r="K59" s="199" t="s">
        <v>40</v>
      </c>
      <c r="L59" s="203"/>
      <c r="M59" s="200"/>
      <c r="O59" s="1" t="s">
        <v>120</v>
      </c>
      <c r="AN59" s="1" t="e">
        <f t="shared" si="0"/>
        <v>#REF!</v>
      </c>
    </row>
    <row r="60" spans="1:15" ht="25.5" customHeight="1" thickBot="1">
      <c r="A60" s="247"/>
      <c r="B60" s="201"/>
      <c r="C60" s="230"/>
      <c r="D60" s="230"/>
      <c r="E60" s="230"/>
      <c r="F60" s="230"/>
      <c r="G60" s="230"/>
      <c r="H60" s="202"/>
      <c r="I60" s="6" t="s">
        <v>90</v>
      </c>
      <c r="J60" s="35" t="s">
        <v>91</v>
      </c>
      <c r="K60" s="201"/>
      <c r="L60" s="230"/>
      <c r="M60" s="202"/>
      <c r="O60" s="1" t="s">
        <v>110</v>
      </c>
    </row>
    <row r="61" spans="1:40" ht="102.75" customHeight="1" thickBot="1">
      <c r="A61" s="118" t="s">
        <v>33</v>
      </c>
      <c r="B61" s="268" t="s">
        <v>149</v>
      </c>
      <c r="C61" s="269"/>
      <c r="D61" s="269"/>
      <c r="E61" s="269"/>
      <c r="F61" s="269"/>
      <c r="G61" s="269"/>
      <c r="H61" s="270"/>
      <c r="I61" s="128"/>
      <c r="J61" s="119" t="s">
        <v>148</v>
      </c>
      <c r="K61" s="265"/>
      <c r="L61" s="266"/>
      <c r="M61" s="267"/>
      <c r="AN61" s="1" t="e">
        <f>AN58+1</f>
        <v>#REF!</v>
      </c>
    </row>
    <row r="62" spans="1:40" ht="127.5" customHeight="1" thickBot="1">
      <c r="A62" s="9" t="s">
        <v>34</v>
      </c>
      <c r="B62" s="251" t="s">
        <v>151</v>
      </c>
      <c r="C62" s="252"/>
      <c r="D62" s="252"/>
      <c r="E62" s="252"/>
      <c r="F62" s="252"/>
      <c r="G62" s="252"/>
      <c r="H62" s="253"/>
      <c r="I62" s="66"/>
      <c r="J62" s="73" t="s">
        <v>148</v>
      </c>
      <c r="K62" s="254"/>
      <c r="L62" s="255"/>
      <c r="M62" s="256"/>
      <c r="AN62" s="1" t="e">
        <f>#REF!+1</f>
        <v>#REF!</v>
      </c>
    </row>
    <row r="63" spans="1:40" ht="32.25" customHeight="1" thickBot="1">
      <c r="A63" s="9" t="s">
        <v>41</v>
      </c>
      <c r="B63" s="257"/>
      <c r="C63" s="258"/>
      <c r="D63" s="258"/>
      <c r="E63" s="258"/>
      <c r="F63" s="258"/>
      <c r="G63" s="258"/>
      <c r="H63" s="259"/>
      <c r="I63" s="66"/>
      <c r="J63" s="73"/>
      <c r="K63" s="254"/>
      <c r="L63" s="255"/>
      <c r="M63" s="256"/>
      <c r="AN63" s="1" t="e">
        <f>#REF!+1</f>
        <v>#REF!</v>
      </c>
    </row>
    <row r="64" spans="1:40" ht="55.5" customHeight="1" thickBot="1">
      <c r="A64" s="118" t="s">
        <v>36</v>
      </c>
      <c r="B64" s="262"/>
      <c r="C64" s="263"/>
      <c r="D64" s="263"/>
      <c r="E64" s="263"/>
      <c r="F64" s="263"/>
      <c r="G64" s="263"/>
      <c r="H64" s="264"/>
      <c r="I64" s="119"/>
      <c r="J64" s="119"/>
      <c r="K64" s="265"/>
      <c r="L64" s="266"/>
      <c r="M64" s="267"/>
      <c r="AN64" s="1" t="e">
        <f t="shared" si="0"/>
        <v>#REF!</v>
      </c>
    </row>
    <row r="65" spans="1:40" ht="38.25" customHeight="1" thickBot="1">
      <c r="A65" s="9" t="s">
        <v>42</v>
      </c>
      <c r="B65" s="254" t="s">
        <v>150</v>
      </c>
      <c r="C65" s="255"/>
      <c r="D65" s="255"/>
      <c r="E65" s="255"/>
      <c r="F65" s="255"/>
      <c r="G65" s="255"/>
      <c r="H65" s="256"/>
      <c r="I65" s="66"/>
      <c r="J65" s="73"/>
      <c r="K65" s="254"/>
      <c r="L65" s="255"/>
      <c r="M65" s="256"/>
      <c r="AN65" s="1" t="e">
        <f>#REF!+1</f>
        <v>#REF!</v>
      </c>
    </row>
    <row r="66" spans="1:40" ht="24.75" customHeight="1">
      <c r="A66" s="40"/>
      <c r="B66" s="260"/>
      <c r="C66" s="260"/>
      <c r="D66" s="260"/>
      <c r="E66" s="260"/>
      <c r="F66" s="260"/>
      <c r="G66" s="260"/>
      <c r="H66" s="260"/>
      <c r="I66" s="260"/>
      <c r="J66" s="260"/>
      <c r="K66" s="260"/>
      <c r="L66" s="260"/>
      <c r="M66" s="260"/>
      <c r="AN66" s="1" t="e">
        <f t="shared" si="0"/>
        <v>#REF!</v>
      </c>
    </row>
    <row r="67" spans="1:40" ht="24.75" customHeight="1" hidden="1">
      <c r="A67" s="40"/>
      <c r="B67" s="260"/>
      <c r="C67" s="260"/>
      <c r="D67" s="260"/>
      <c r="E67" s="260"/>
      <c r="F67" s="260"/>
      <c r="G67" s="260"/>
      <c r="H67" s="260"/>
      <c r="I67" s="260"/>
      <c r="J67" s="260"/>
      <c r="K67" s="260"/>
      <c r="L67" s="260"/>
      <c r="M67" s="260"/>
      <c r="AN67" s="1" t="e">
        <f t="shared" si="0"/>
        <v>#REF!</v>
      </c>
    </row>
    <row r="68" spans="1:40" ht="24.75" customHeight="1" hidden="1">
      <c r="A68" s="40"/>
      <c r="B68" s="260"/>
      <c r="C68" s="260"/>
      <c r="D68" s="260"/>
      <c r="E68" s="260"/>
      <c r="F68" s="260"/>
      <c r="G68" s="260"/>
      <c r="H68" s="260"/>
      <c r="I68" s="260"/>
      <c r="J68" s="260"/>
      <c r="K68" s="260"/>
      <c r="L68" s="260"/>
      <c r="M68" s="260"/>
      <c r="AN68" s="1" t="e">
        <f t="shared" si="0"/>
        <v>#REF!</v>
      </c>
    </row>
    <row r="69" spans="1:13" ht="24.75" customHeight="1" hidden="1">
      <c r="A69" s="40"/>
      <c r="B69" s="260"/>
      <c r="C69" s="260"/>
      <c r="D69" s="260"/>
      <c r="E69" s="260"/>
      <c r="F69" s="260"/>
      <c r="G69" s="260"/>
      <c r="H69" s="260"/>
      <c r="I69" s="260"/>
      <c r="J69" s="260"/>
      <c r="K69" s="260"/>
      <c r="L69" s="260"/>
      <c r="M69" s="260"/>
    </row>
    <row r="70" spans="1:13" ht="24.75" customHeight="1" hidden="1">
      <c r="A70" s="40"/>
      <c r="B70" s="260"/>
      <c r="C70" s="260"/>
      <c r="D70" s="260"/>
      <c r="E70" s="260"/>
      <c r="F70" s="260"/>
      <c r="G70" s="260"/>
      <c r="H70" s="260"/>
      <c r="I70" s="260"/>
      <c r="J70" s="260"/>
      <c r="K70" s="260"/>
      <c r="L70" s="260"/>
      <c r="M70" s="260"/>
    </row>
    <row r="71" spans="1:13" ht="12.75" hidden="1">
      <c r="A71" s="40"/>
      <c r="B71" s="40"/>
      <c r="C71" s="40"/>
      <c r="D71" s="40"/>
      <c r="E71" s="40"/>
      <c r="F71" s="40"/>
      <c r="G71" s="40"/>
      <c r="H71" s="40"/>
      <c r="I71" s="40"/>
      <c r="J71" s="76"/>
      <c r="K71" s="40"/>
      <c r="L71" s="40"/>
      <c r="M71" s="40"/>
    </row>
    <row r="86" spans="2:11" ht="15" hidden="1">
      <c r="B86" s="40"/>
      <c r="C86" s="40"/>
      <c r="D86" s="40"/>
      <c r="E86" s="40"/>
      <c r="F86" s="261"/>
      <c r="G86" s="261"/>
      <c r="H86" s="261"/>
      <c r="I86" s="10" t="s">
        <v>43</v>
      </c>
      <c r="K86" s="11"/>
    </row>
    <row r="87" spans="2:11" ht="15" hidden="1">
      <c r="B87" s="40"/>
      <c r="C87" s="40"/>
      <c r="D87" s="40"/>
      <c r="E87" s="40"/>
      <c r="F87" s="261"/>
      <c r="G87" s="261"/>
      <c r="H87" s="261"/>
      <c r="I87" s="10" t="s">
        <v>44</v>
      </c>
      <c r="K87" s="11"/>
    </row>
    <row r="88" spans="2:11" ht="15" hidden="1">
      <c r="B88" s="40"/>
      <c r="C88" s="40"/>
      <c r="D88" s="40"/>
      <c r="E88" s="40"/>
      <c r="F88" s="261"/>
      <c r="G88" s="261"/>
      <c r="H88" s="261"/>
      <c r="I88" s="10" t="s">
        <v>45</v>
      </c>
      <c r="K88" s="11"/>
    </row>
    <row r="89" spans="2:11" ht="15" hidden="1">
      <c r="B89" s="40"/>
      <c r="C89" s="40"/>
      <c r="D89" s="40"/>
      <c r="E89" s="40"/>
      <c r="F89" s="261"/>
      <c r="G89" s="261"/>
      <c r="H89" s="261"/>
      <c r="K89" s="11"/>
    </row>
    <row r="90" spans="2:11" ht="15" hidden="1">
      <c r="B90" s="40"/>
      <c r="C90" s="40"/>
      <c r="D90" s="40"/>
      <c r="E90" s="40"/>
      <c r="F90" s="261"/>
      <c r="G90" s="261"/>
      <c r="H90" s="261"/>
      <c r="K90" s="11"/>
    </row>
    <row r="91" spans="2:11" ht="15" hidden="1">
      <c r="B91" s="40"/>
      <c r="C91" s="40"/>
      <c r="D91" s="40"/>
      <c r="E91" s="40"/>
      <c r="K91" s="11"/>
    </row>
    <row r="92" spans="2:11" ht="15" hidden="1">
      <c r="B92" s="40"/>
      <c r="C92" s="40"/>
      <c r="D92" s="40"/>
      <c r="E92" s="40"/>
      <c r="K92" s="11"/>
    </row>
    <row r="93" spans="2:11" ht="15" hidden="1">
      <c r="B93" s="40"/>
      <c r="C93" s="40"/>
      <c r="D93" s="40"/>
      <c r="E93" s="40"/>
      <c r="K93" s="11"/>
    </row>
    <row r="94" spans="2:11" ht="15" hidden="1">
      <c r="B94" s="40"/>
      <c r="C94" s="40"/>
      <c r="D94" s="40"/>
      <c r="E94" s="40"/>
      <c r="K94" s="11"/>
    </row>
    <row r="95" spans="2:11" ht="15" hidden="1">
      <c r="B95" s="40"/>
      <c r="C95" s="40"/>
      <c r="D95" s="40"/>
      <c r="E95" s="40"/>
      <c r="K95" s="11"/>
    </row>
    <row r="96" spans="2:11" ht="15" hidden="1">
      <c r="B96" s="40"/>
      <c r="C96" s="40"/>
      <c r="D96" s="40"/>
      <c r="E96" s="40"/>
      <c r="K96" s="11"/>
    </row>
    <row r="97" spans="2:11" ht="15" hidden="1">
      <c r="B97" s="40"/>
      <c r="C97" s="40"/>
      <c r="D97" s="40"/>
      <c r="E97" s="40"/>
      <c r="K97" s="11"/>
    </row>
    <row r="98" spans="2:11" ht="15" hidden="1">
      <c r="B98" s="40"/>
      <c r="C98" s="40"/>
      <c r="D98" s="40"/>
      <c r="E98" s="40"/>
      <c r="K98" s="11"/>
    </row>
    <row r="99" spans="2:11" ht="15" hidden="1">
      <c r="B99" s="40"/>
      <c r="C99" s="40"/>
      <c r="D99" s="40"/>
      <c r="E99" s="40"/>
      <c r="K99" s="11"/>
    </row>
    <row r="100" spans="2:11" ht="15" hidden="1">
      <c r="B100" s="40"/>
      <c r="C100" s="40"/>
      <c r="D100" s="40"/>
      <c r="E100" s="40"/>
      <c r="K100" s="11"/>
    </row>
    <row r="101" spans="2:11" ht="15" hidden="1">
      <c r="B101" s="40"/>
      <c r="C101" s="40"/>
      <c r="D101" s="40"/>
      <c r="E101" s="40"/>
      <c r="K101" s="11"/>
    </row>
    <row r="102" spans="2:11" ht="15" hidden="1">
      <c r="B102" s="40"/>
      <c r="C102" s="40"/>
      <c r="D102" s="40"/>
      <c r="E102" s="40"/>
      <c r="K102" s="11"/>
    </row>
    <row r="103" spans="2:11" ht="15" hidden="1">
      <c r="B103" s="40"/>
      <c r="C103" s="40"/>
      <c r="D103" s="40"/>
      <c r="E103" s="40"/>
      <c r="K103" s="11"/>
    </row>
    <row r="104" spans="2:11" ht="15" hidden="1">
      <c r="B104" s="40"/>
      <c r="C104" s="40"/>
      <c r="D104" s="40"/>
      <c r="E104" s="40"/>
      <c r="K104" s="11"/>
    </row>
    <row r="105" spans="2:11" ht="15" hidden="1">
      <c r="B105" s="40"/>
      <c r="C105" s="40"/>
      <c r="D105" s="40"/>
      <c r="E105" s="40"/>
      <c r="K105" s="11"/>
    </row>
    <row r="106" spans="2:11" ht="15" hidden="1">
      <c r="B106" s="40"/>
      <c r="C106" s="40"/>
      <c r="D106" s="40"/>
      <c r="E106" s="40"/>
      <c r="K106" s="11"/>
    </row>
    <row r="107" spans="2:11" ht="15" hidden="1">
      <c r="B107" s="40"/>
      <c r="C107" s="40"/>
      <c r="D107" s="40"/>
      <c r="E107" s="40"/>
      <c r="K107" s="11"/>
    </row>
    <row r="108" spans="2:11" ht="15" hidden="1">
      <c r="B108" s="40"/>
      <c r="C108" s="40"/>
      <c r="D108" s="40"/>
      <c r="E108" s="40"/>
      <c r="K108" s="11"/>
    </row>
    <row r="109" spans="2:11" ht="15" hidden="1">
      <c r="B109" s="40"/>
      <c r="C109" s="40"/>
      <c r="D109" s="40"/>
      <c r="E109" s="40"/>
      <c r="K109" s="11"/>
    </row>
    <row r="110" spans="2:11" ht="15" hidden="1">
      <c r="B110" s="40"/>
      <c r="C110" s="40"/>
      <c r="D110" s="40"/>
      <c r="E110" s="40"/>
      <c r="K110" s="11"/>
    </row>
    <row r="111" spans="2:11" ht="15" hidden="1">
      <c r="B111" s="40"/>
      <c r="C111" s="40"/>
      <c r="D111" s="40"/>
      <c r="E111" s="40"/>
      <c r="K111" s="11"/>
    </row>
    <row r="112" spans="2:11" ht="15" hidden="1">
      <c r="B112" s="40"/>
      <c r="C112" s="40"/>
      <c r="D112" s="40"/>
      <c r="E112" s="40"/>
      <c r="K112" s="11"/>
    </row>
    <row r="113" spans="2:11" ht="15" hidden="1">
      <c r="B113" s="40"/>
      <c r="C113" s="40"/>
      <c r="D113" s="40"/>
      <c r="E113" s="40"/>
      <c r="K113" s="11"/>
    </row>
    <row r="114" spans="2:11" ht="15" hidden="1">
      <c r="B114" s="40"/>
      <c r="C114" s="40"/>
      <c r="D114" s="40"/>
      <c r="E114" s="40"/>
      <c r="K114" s="11"/>
    </row>
    <row r="115" spans="2:11" ht="15" hidden="1">
      <c r="B115" s="40"/>
      <c r="C115" s="40"/>
      <c r="D115" s="40"/>
      <c r="E115" s="40"/>
      <c r="K115" s="11"/>
    </row>
    <row r="116" spans="2:11" ht="15" hidden="1">
      <c r="B116" s="40"/>
      <c r="C116" s="40"/>
      <c r="D116" s="40"/>
      <c r="E116" s="40"/>
      <c r="K116" s="11"/>
    </row>
    <row r="117" spans="2:11" ht="15" hidden="1">
      <c r="B117" s="40"/>
      <c r="C117" s="40"/>
      <c r="D117" s="40"/>
      <c r="E117" s="40"/>
      <c r="K117" s="11"/>
    </row>
    <row r="118" spans="2:11" ht="15" hidden="1">
      <c r="B118" s="40"/>
      <c r="C118" s="40"/>
      <c r="D118" s="40"/>
      <c r="E118" s="40"/>
      <c r="K118" s="11"/>
    </row>
    <row r="119" spans="2:11" ht="15" hidden="1">
      <c r="B119" s="40"/>
      <c r="C119" s="40"/>
      <c r="D119" s="40"/>
      <c r="E119" s="40"/>
      <c r="K119" s="11"/>
    </row>
    <row r="120" spans="2:11" ht="15" hidden="1">
      <c r="B120" s="40"/>
      <c r="C120" s="40"/>
      <c r="D120" s="40"/>
      <c r="E120" s="40"/>
      <c r="K120" s="11"/>
    </row>
    <row r="121" spans="2:11" ht="15" hidden="1">
      <c r="B121" s="40"/>
      <c r="C121" s="40"/>
      <c r="D121" s="40"/>
      <c r="E121" s="40"/>
      <c r="K121" s="11"/>
    </row>
    <row r="122" spans="2:11" ht="15" hidden="1">
      <c r="B122" s="40"/>
      <c r="C122" s="40"/>
      <c r="D122" s="40"/>
      <c r="E122" s="40"/>
      <c r="K122" s="11"/>
    </row>
    <row r="123" spans="2:11" ht="15" hidden="1">
      <c r="B123" s="40"/>
      <c r="C123" s="40"/>
      <c r="D123" s="40"/>
      <c r="E123" s="40"/>
      <c r="K123" s="11"/>
    </row>
    <row r="124" spans="2:5" ht="12.75" hidden="1">
      <c r="B124" s="40"/>
      <c r="C124" s="40"/>
      <c r="D124" s="40"/>
      <c r="E124" s="40"/>
    </row>
    <row r="125" spans="2:5" ht="12.75" hidden="1">
      <c r="B125" s="40"/>
      <c r="C125" s="40"/>
      <c r="D125" s="40"/>
      <c r="E125" s="40"/>
    </row>
    <row r="126" spans="2:5" ht="12.75" hidden="1">
      <c r="B126" s="40"/>
      <c r="C126" s="40"/>
      <c r="D126" s="40"/>
      <c r="E126" s="40"/>
    </row>
    <row r="127" spans="2:5" ht="12.75" hidden="1">
      <c r="B127" s="40"/>
      <c r="C127" s="40"/>
      <c r="D127" s="40"/>
      <c r="E127" s="40"/>
    </row>
    <row r="128" spans="2:5" ht="12.75" hidden="1">
      <c r="B128" s="40"/>
      <c r="C128" s="40"/>
      <c r="D128" s="40"/>
      <c r="E128" s="40"/>
    </row>
    <row r="129" spans="2:5" ht="12.75" hidden="1">
      <c r="B129" s="40"/>
      <c r="C129" s="40"/>
      <c r="D129" s="40"/>
      <c r="E129" s="40"/>
    </row>
    <row r="130" spans="2:5" ht="12.75" hidden="1">
      <c r="B130" s="40"/>
      <c r="C130" s="40"/>
      <c r="D130" s="40"/>
      <c r="E130" s="40"/>
    </row>
    <row r="131" spans="2:5" ht="12.75" hidden="1">
      <c r="B131" s="40"/>
      <c r="C131" s="40"/>
      <c r="D131" s="40"/>
      <c r="E131" s="40"/>
    </row>
    <row r="132" spans="2:5" ht="12.75" hidden="1">
      <c r="B132" s="40"/>
      <c r="C132" s="40"/>
      <c r="D132" s="40"/>
      <c r="E132" s="40"/>
    </row>
    <row r="133" spans="2:5" ht="12.75" hidden="1">
      <c r="B133" s="40"/>
      <c r="C133" s="40"/>
      <c r="D133" s="40"/>
      <c r="E133" s="40"/>
    </row>
    <row r="134" spans="2:5" ht="12.75" hidden="1">
      <c r="B134" s="40"/>
      <c r="C134" s="40"/>
      <c r="D134" s="40"/>
      <c r="E134" s="40"/>
    </row>
    <row r="135" spans="2:5" ht="12.75" hidden="1">
      <c r="B135" s="40"/>
      <c r="C135" s="40"/>
      <c r="D135" s="40"/>
      <c r="E135" s="40"/>
    </row>
    <row r="136" spans="2:5" ht="12.75" hidden="1">
      <c r="B136" s="40"/>
      <c r="C136" s="40"/>
      <c r="D136" s="40"/>
      <c r="E136" s="40"/>
    </row>
    <row r="137" spans="2:5" ht="12.75" hidden="1">
      <c r="B137" s="40"/>
      <c r="C137" s="40"/>
      <c r="D137" s="40"/>
      <c r="E137" s="40"/>
    </row>
    <row r="138" spans="2:5" ht="12.75" hidden="1">
      <c r="B138" s="40"/>
      <c r="C138" s="40"/>
      <c r="D138" s="40"/>
      <c r="E138" s="40"/>
    </row>
    <row r="139" spans="2:5" ht="12.75" hidden="1">
      <c r="B139" s="40"/>
      <c r="C139" s="40"/>
      <c r="D139" s="40"/>
      <c r="E139" s="40"/>
    </row>
    <row r="140" spans="2:5" ht="12.75" hidden="1">
      <c r="B140" s="40"/>
      <c r="C140" s="40"/>
      <c r="D140" s="40"/>
      <c r="E140" s="40"/>
    </row>
    <row r="141" spans="2:5" ht="12.75" hidden="1">
      <c r="B141" s="40"/>
      <c r="C141" s="40"/>
      <c r="D141" s="40"/>
      <c r="E141" s="40"/>
    </row>
    <row r="142" spans="2:5" ht="12.75" hidden="1">
      <c r="B142" s="40"/>
      <c r="C142" s="40"/>
      <c r="D142" s="40"/>
      <c r="E142" s="40"/>
    </row>
    <row r="143" spans="2:5" ht="12.75" hidden="1">
      <c r="B143" s="40"/>
      <c r="C143" s="40"/>
      <c r="D143" s="40"/>
      <c r="E143" s="40"/>
    </row>
    <row r="144" spans="2:5" ht="12.75" hidden="1">
      <c r="B144" s="40"/>
      <c r="C144" s="40"/>
      <c r="D144" s="40"/>
      <c r="E144" s="40"/>
    </row>
    <row r="145" spans="2:5" ht="12.75" hidden="1">
      <c r="B145" s="40"/>
      <c r="C145" s="40"/>
      <c r="D145" s="40"/>
      <c r="E145" s="40"/>
    </row>
    <row r="146" spans="2:5" ht="12.75" hidden="1">
      <c r="B146" s="40"/>
      <c r="C146" s="40"/>
      <c r="D146" s="40"/>
      <c r="E146" s="40"/>
    </row>
    <row r="147" spans="2:5" ht="12.75" hidden="1">
      <c r="B147" s="40"/>
      <c r="C147" s="40"/>
      <c r="D147" s="40"/>
      <c r="E147" s="40"/>
    </row>
    <row r="148" spans="2:5" ht="12.75" hidden="1">
      <c r="B148" s="40"/>
      <c r="C148" s="40"/>
      <c r="D148" s="40"/>
      <c r="E148" s="40"/>
    </row>
    <row r="149" spans="2:5" ht="12.75" hidden="1">
      <c r="B149" s="40"/>
      <c r="C149" s="40"/>
      <c r="D149" s="40"/>
      <c r="E149" s="40"/>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83">
    <mergeCell ref="A1:B3"/>
    <mergeCell ref="C1:J3"/>
    <mergeCell ref="K1:M1"/>
    <mergeCell ref="K2:M2"/>
    <mergeCell ref="K3:M3"/>
    <mergeCell ref="A12:B12"/>
    <mergeCell ref="C9:M9"/>
    <mergeCell ref="A11:B11"/>
    <mergeCell ref="A5:M5"/>
    <mergeCell ref="A7:B7"/>
    <mergeCell ref="A14:B14"/>
    <mergeCell ref="C14:M14"/>
    <mergeCell ref="A13:B13"/>
    <mergeCell ref="A15:B15"/>
    <mergeCell ref="C15:M15"/>
    <mergeCell ref="C12:M12"/>
    <mergeCell ref="C7:H7"/>
    <mergeCell ref="I7:K7"/>
    <mergeCell ref="L7:M7"/>
    <mergeCell ref="A8:B8"/>
    <mergeCell ref="C8:M8"/>
    <mergeCell ref="A9:B9"/>
    <mergeCell ref="J21:L21"/>
    <mergeCell ref="F22:H22"/>
    <mergeCell ref="J22:L22"/>
    <mergeCell ref="C11:J11"/>
    <mergeCell ref="L11:M11"/>
    <mergeCell ref="C13:M13"/>
    <mergeCell ref="F18:H18"/>
    <mergeCell ref="J18:L18"/>
    <mergeCell ref="A17:B18"/>
    <mergeCell ref="A19:B22"/>
    <mergeCell ref="C19:D22"/>
    <mergeCell ref="F19:H19"/>
    <mergeCell ref="J19:L19"/>
    <mergeCell ref="F20:H20"/>
    <mergeCell ref="J20:L20"/>
    <mergeCell ref="F21:H21"/>
    <mergeCell ref="C17:D18"/>
    <mergeCell ref="E17:M17"/>
    <mergeCell ref="D29:E29"/>
    <mergeCell ref="A25:A26"/>
    <mergeCell ref="E25:E27"/>
    <mergeCell ref="L25:M25"/>
    <mergeCell ref="L26:M26"/>
    <mergeCell ref="D25:D26"/>
    <mergeCell ref="C25:C26"/>
    <mergeCell ref="B25:B26"/>
    <mergeCell ref="L27:M27"/>
    <mergeCell ref="F88:H88"/>
    <mergeCell ref="J69:M69"/>
    <mergeCell ref="F89:H90"/>
    <mergeCell ref="L24:M24"/>
    <mergeCell ref="B67:I67"/>
    <mergeCell ref="J67:M67"/>
    <mergeCell ref="B68:I68"/>
    <mergeCell ref="J68:M68"/>
    <mergeCell ref="B69:I69"/>
    <mergeCell ref="D31:E31"/>
    <mergeCell ref="F86:H87"/>
    <mergeCell ref="B70:I70"/>
    <mergeCell ref="J70:M70"/>
    <mergeCell ref="B66:I66"/>
    <mergeCell ref="J66:M66"/>
    <mergeCell ref="B65:H65"/>
    <mergeCell ref="K65:M65"/>
    <mergeCell ref="A57:M57"/>
    <mergeCell ref="K61:M61"/>
    <mergeCell ref="D30:E30"/>
    <mergeCell ref="K59:M60"/>
    <mergeCell ref="I59:J59"/>
    <mergeCell ref="I29:M31"/>
    <mergeCell ref="B59:H60"/>
    <mergeCell ref="A33:M33"/>
    <mergeCell ref="A59:A60"/>
    <mergeCell ref="A29:C31"/>
    <mergeCell ref="B64:H64"/>
    <mergeCell ref="K64:M64"/>
    <mergeCell ref="B61:H61"/>
    <mergeCell ref="K62:M62"/>
    <mergeCell ref="K63:M63"/>
    <mergeCell ref="B62:H62"/>
    <mergeCell ref="B63:H63"/>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rowBreaks count="1" manualBreakCount="1">
    <brk id="56" max="12" man="1"/>
  </rowBreaks>
  <drawing r:id="rId1"/>
</worksheet>
</file>

<file path=xl/worksheets/sheet3.xml><?xml version="1.0" encoding="utf-8"?>
<worksheet xmlns="http://schemas.openxmlformats.org/spreadsheetml/2006/main" xmlns:r="http://schemas.openxmlformats.org/officeDocument/2006/relationships">
  <dimension ref="A1:AN123"/>
  <sheetViews>
    <sheetView showGridLines="0" tabSelected="1" view="pageBreakPreview" zoomScale="80" zoomScaleNormal="80" zoomScaleSheetLayoutView="80" zoomScalePageLayoutView="0" workbookViewId="0" topLeftCell="A1">
      <selection activeCell="J65" sqref="J65:M65"/>
    </sheetView>
  </sheetViews>
  <sheetFormatPr defaultColWidth="11.421875" defaultRowHeight="12.75" customHeight="1" zeroHeight="1"/>
  <cols>
    <col min="1" max="1" width="17.421875" style="167" customWidth="1"/>
    <col min="2" max="2" width="20.28125" style="167" customWidth="1"/>
    <col min="3" max="3" width="16.28125" style="167" customWidth="1"/>
    <col min="4" max="4" width="14.8515625" style="167" customWidth="1"/>
    <col min="5" max="10" width="17.7109375" style="167" customWidth="1"/>
    <col min="11" max="11" width="16.7109375" style="167" customWidth="1"/>
    <col min="12" max="12" width="15.140625" style="167" customWidth="1"/>
    <col min="13" max="13" width="16.57421875" style="167" customWidth="1"/>
    <col min="14" max="14" width="3.57421875" style="167" customWidth="1"/>
    <col min="15" max="15" width="93.7109375" style="167" hidden="1" customWidth="1"/>
    <col min="16" max="37" width="11.421875" style="167" customWidth="1"/>
    <col min="39" max="251" width="11.421875" style="167" customWidth="1"/>
    <col min="252" max="16384" width="11.421875" style="167"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67" t="s">
        <v>6</v>
      </c>
    </row>
    <row r="4" spans="1:15" ht="14.25" customHeight="1" thickBot="1">
      <c r="A4" s="12"/>
      <c r="B4" s="13"/>
      <c r="C4" s="14"/>
      <c r="D4" s="14"/>
      <c r="E4" s="14"/>
      <c r="F4" s="14"/>
      <c r="G4" s="14"/>
      <c r="H4" s="14"/>
      <c r="I4" s="14"/>
      <c r="J4" s="14"/>
      <c r="K4" s="15"/>
      <c r="L4" s="15"/>
      <c r="M4" s="16"/>
      <c r="O4" s="167" t="s">
        <v>8</v>
      </c>
    </row>
    <row r="5" spans="1:15" ht="13.5" thickBot="1">
      <c r="A5" s="181" t="s">
        <v>60</v>
      </c>
      <c r="B5" s="182"/>
      <c r="C5" s="182"/>
      <c r="D5" s="182"/>
      <c r="E5" s="182"/>
      <c r="F5" s="182"/>
      <c r="G5" s="182"/>
      <c r="H5" s="182"/>
      <c r="I5" s="182"/>
      <c r="J5" s="182"/>
      <c r="K5" s="182"/>
      <c r="L5" s="182"/>
      <c r="M5" s="183"/>
      <c r="O5" s="167"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67" t="s">
        <v>13</v>
      </c>
    </row>
    <row r="8" spans="1:15" ht="38.25" customHeight="1" thickBot="1">
      <c r="A8" s="184" t="s">
        <v>4</v>
      </c>
      <c r="B8" s="185"/>
      <c r="C8" s="186" t="s">
        <v>121</v>
      </c>
      <c r="D8" s="187"/>
      <c r="E8" s="187"/>
      <c r="F8" s="187"/>
      <c r="G8" s="187"/>
      <c r="H8" s="187"/>
      <c r="I8" s="187"/>
      <c r="J8" s="187"/>
      <c r="K8" s="187"/>
      <c r="L8" s="187"/>
      <c r="M8" s="188"/>
      <c r="O8" s="167" t="s">
        <v>18</v>
      </c>
    </row>
    <row r="9" spans="1:16" ht="30" customHeight="1" thickBot="1">
      <c r="A9" s="184" t="s">
        <v>5</v>
      </c>
      <c r="B9" s="185"/>
      <c r="C9" s="192" t="s">
        <v>67</v>
      </c>
      <c r="D9" s="193"/>
      <c r="E9" s="193"/>
      <c r="F9" s="193"/>
      <c r="G9" s="193"/>
      <c r="H9" s="193"/>
      <c r="I9" s="193"/>
      <c r="J9" s="193"/>
      <c r="K9" s="193"/>
      <c r="L9" s="193"/>
      <c r="M9" s="194"/>
      <c r="O9" s="167" t="s">
        <v>20</v>
      </c>
      <c r="P9" s="141"/>
    </row>
    <row r="10" spans="1:15" ht="13.5" thickBot="1">
      <c r="A10" s="2"/>
      <c r="M10" s="38"/>
      <c r="O10" s="139" t="s">
        <v>74</v>
      </c>
    </row>
    <row r="11" spans="1:15" ht="30" customHeight="1" thickBot="1">
      <c r="A11" s="184" t="s">
        <v>7</v>
      </c>
      <c r="B11" s="185"/>
      <c r="C11" s="195" t="s">
        <v>154</v>
      </c>
      <c r="D11" s="196"/>
      <c r="E11" s="196"/>
      <c r="F11" s="196"/>
      <c r="G11" s="196"/>
      <c r="H11" s="196"/>
      <c r="I11" s="196"/>
      <c r="J11" s="196"/>
      <c r="K11" s="22" t="s">
        <v>82</v>
      </c>
      <c r="L11" s="197" t="s">
        <v>155</v>
      </c>
      <c r="M11" s="198"/>
      <c r="O11" s="167" t="s">
        <v>21</v>
      </c>
    </row>
    <row r="12" spans="1:15" ht="30" customHeight="1" thickBot="1">
      <c r="A12" s="184" t="s">
        <v>9</v>
      </c>
      <c r="B12" s="185"/>
      <c r="C12" s="186" t="s">
        <v>156</v>
      </c>
      <c r="D12" s="187"/>
      <c r="E12" s="187"/>
      <c r="F12" s="187"/>
      <c r="G12" s="187"/>
      <c r="H12" s="187"/>
      <c r="I12" s="187"/>
      <c r="J12" s="187"/>
      <c r="K12" s="187"/>
      <c r="L12" s="187"/>
      <c r="M12" s="188"/>
      <c r="O12" s="167" t="s">
        <v>0</v>
      </c>
    </row>
    <row r="13" spans="1:15" ht="45.75" customHeight="1" thickBot="1">
      <c r="A13" s="184" t="s">
        <v>95</v>
      </c>
      <c r="B13" s="185"/>
      <c r="C13" s="186" t="s">
        <v>141</v>
      </c>
      <c r="D13" s="187"/>
      <c r="E13" s="187"/>
      <c r="F13" s="187"/>
      <c r="G13" s="187"/>
      <c r="H13" s="187"/>
      <c r="I13" s="187"/>
      <c r="J13" s="187"/>
      <c r="K13" s="187"/>
      <c r="L13" s="187"/>
      <c r="M13" s="188"/>
      <c r="O13" s="167" t="s">
        <v>118</v>
      </c>
    </row>
    <row r="14" spans="1:15" ht="45.75" customHeight="1" thickBot="1">
      <c r="A14" s="184" t="s">
        <v>105</v>
      </c>
      <c r="B14" s="185"/>
      <c r="C14" s="186" t="s">
        <v>181</v>
      </c>
      <c r="D14" s="187"/>
      <c r="E14" s="187"/>
      <c r="F14" s="187"/>
      <c r="G14" s="187"/>
      <c r="H14" s="187"/>
      <c r="I14" s="187"/>
      <c r="J14" s="187"/>
      <c r="K14" s="187"/>
      <c r="L14" s="187"/>
      <c r="M14" s="188"/>
      <c r="O14" s="167" t="s">
        <v>119</v>
      </c>
    </row>
    <row r="15" spans="1:15" ht="30" customHeight="1" thickBot="1">
      <c r="A15" s="184" t="s">
        <v>111</v>
      </c>
      <c r="B15" s="185"/>
      <c r="C15" s="186" t="s">
        <v>186</v>
      </c>
      <c r="D15" s="187"/>
      <c r="E15" s="187"/>
      <c r="F15" s="187"/>
      <c r="G15" s="187"/>
      <c r="H15" s="187"/>
      <c r="I15" s="187"/>
      <c r="J15" s="187"/>
      <c r="K15" s="187"/>
      <c r="L15" s="187"/>
      <c r="M15" s="188"/>
      <c r="O15" s="167" t="s">
        <v>24</v>
      </c>
    </row>
    <row r="16" spans="1:15" ht="13.5" thickBot="1">
      <c r="A16" s="2"/>
      <c r="M16" s="38"/>
      <c r="O16" s="167"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67" t="s">
        <v>27</v>
      </c>
    </row>
    <row r="19" spans="1:15" ht="30" customHeight="1" thickBot="1">
      <c r="A19" s="204" t="s">
        <v>145</v>
      </c>
      <c r="B19" s="205"/>
      <c r="C19" s="210" t="s">
        <v>86</v>
      </c>
      <c r="D19" s="211"/>
      <c r="E19" s="4">
        <v>1</v>
      </c>
      <c r="F19" s="216" t="s">
        <v>144</v>
      </c>
      <c r="G19" s="217"/>
      <c r="H19" s="218"/>
      <c r="I19" s="164" t="s">
        <v>136</v>
      </c>
      <c r="J19" s="282" t="s">
        <v>143</v>
      </c>
      <c r="K19" s="283"/>
      <c r="L19" s="284"/>
      <c r="M19" s="7" t="s">
        <v>118</v>
      </c>
      <c r="O19" s="167" t="s">
        <v>28</v>
      </c>
    </row>
    <row r="20" spans="1:15" ht="30" customHeight="1" thickBot="1">
      <c r="A20" s="206"/>
      <c r="B20" s="207"/>
      <c r="C20" s="212"/>
      <c r="D20" s="213"/>
      <c r="E20" s="4">
        <v>2</v>
      </c>
      <c r="F20" s="216" t="s">
        <v>127</v>
      </c>
      <c r="G20" s="217"/>
      <c r="H20" s="218"/>
      <c r="I20" s="164" t="s">
        <v>136</v>
      </c>
      <c r="J20" s="282" t="s">
        <v>125</v>
      </c>
      <c r="K20" s="283"/>
      <c r="L20" s="284"/>
      <c r="M20" s="7" t="s">
        <v>118</v>
      </c>
      <c r="O20" s="167" t="s">
        <v>3</v>
      </c>
    </row>
    <row r="21" spans="1:15" ht="30" customHeight="1" thickBot="1">
      <c r="A21" s="206"/>
      <c r="B21" s="207"/>
      <c r="C21" s="212"/>
      <c r="D21" s="213"/>
      <c r="E21" s="4">
        <v>3</v>
      </c>
      <c r="F21" s="216"/>
      <c r="G21" s="217"/>
      <c r="H21" s="218"/>
      <c r="I21" s="164"/>
      <c r="M21" s="7"/>
      <c r="O21" s="167" t="s">
        <v>29</v>
      </c>
    </row>
    <row r="22" spans="1:13" ht="30" customHeight="1" thickBot="1">
      <c r="A22" s="208"/>
      <c r="B22" s="209"/>
      <c r="C22" s="214"/>
      <c r="D22" s="215"/>
      <c r="E22" s="4">
        <v>4</v>
      </c>
      <c r="F22" s="162"/>
      <c r="G22" s="163"/>
      <c r="H22" s="164"/>
      <c r="I22" s="164"/>
      <c r="J22" s="282"/>
      <c r="K22" s="283"/>
      <c r="L22" s="284"/>
      <c r="M22" s="7"/>
    </row>
    <row r="23" spans="1:40" ht="13.5" thickBot="1">
      <c r="A23" s="2"/>
      <c r="M23" s="38"/>
      <c r="O23" s="139" t="s">
        <v>70</v>
      </c>
      <c r="AN23" s="167">
        <v>2002</v>
      </c>
    </row>
    <row r="24" spans="1:40" ht="45.75" customHeight="1" thickBot="1">
      <c r="A24" s="6" t="s">
        <v>22</v>
      </c>
      <c r="B24" s="162" t="s">
        <v>6</v>
      </c>
      <c r="C24" s="34" t="s">
        <v>73</v>
      </c>
      <c r="D24" s="162" t="s">
        <v>13</v>
      </c>
      <c r="E24" s="6" t="s">
        <v>23</v>
      </c>
      <c r="F24" s="64">
        <v>1</v>
      </c>
      <c r="G24" s="6" t="s">
        <v>131</v>
      </c>
      <c r="H24" s="142">
        <v>24</v>
      </c>
      <c r="I24" s="6" t="s">
        <v>103</v>
      </c>
      <c r="J24" s="142">
        <v>2019</v>
      </c>
      <c r="K24" s="6" t="s">
        <v>104</v>
      </c>
      <c r="L24" s="285" t="s">
        <v>125</v>
      </c>
      <c r="M24" s="286"/>
      <c r="O24" s="143" t="s">
        <v>48</v>
      </c>
      <c r="AN24" s="167">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306">
        <v>4</v>
      </c>
      <c r="H26" s="144">
        <v>5</v>
      </c>
      <c r="I26" s="144">
        <v>7</v>
      </c>
      <c r="J26" s="144">
        <v>8</v>
      </c>
      <c r="K26" s="144">
        <v>1</v>
      </c>
      <c r="L26" s="285">
        <f>SUM(G26:K26)</f>
        <v>25</v>
      </c>
      <c r="M26" s="286"/>
      <c r="O26" s="143" t="s">
        <v>61</v>
      </c>
    </row>
    <row r="27" spans="1:15" ht="30" customHeight="1" thickBot="1">
      <c r="A27" s="145"/>
      <c r="B27" s="146"/>
      <c r="C27" s="147"/>
      <c r="D27" s="147"/>
      <c r="E27" s="247"/>
      <c r="F27" s="148" t="s">
        <v>114</v>
      </c>
      <c r="G27" s="307">
        <v>2.6</v>
      </c>
      <c r="H27" s="144"/>
      <c r="I27" s="144"/>
      <c r="J27" s="144"/>
      <c r="K27" s="144"/>
      <c r="L27" s="289">
        <f>+G27+H27+I27+J27</f>
        <v>2.6</v>
      </c>
      <c r="M27" s="286"/>
      <c r="O27" s="143" t="s">
        <v>62</v>
      </c>
    </row>
    <row r="28" spans="1:40" ht="13.5" thickBot="1">
      <c r="A28" s="2"/>
      <c r="M28" s="38"/>
      <c r="O28" s="143" t="s">
        <v>50</v>
      </c>
      <c r="AN28" s="167" t="e">
        <f>#REF!+1</f>
        <v>#REF!</v>
      </c>
    </row>
    <row r="29" spans="1:40" ht="48" customHeight="1" thickBot="1">
      <c r="A29" s="199" t="s">
        <v>93</v>
      </c>
      <c r="B29" s="203"/>
      <c r="C29" s="200"/>
      <c r="D29" s="231" t="s">
        <v>77</v>
      </c>
      <c r="E29" s="232"/>
      <c r="F29" s="97">
        <v>2.51</v>
      </c>
      <c r="G29" s="98" t="s">
        <v>87</v>
      </c>
      <c r="H29" s="99">
        <v>4</v>
      </c>
      <c r="I29" s="291" t="s">
        <v>213</v>
      </c>
      <c r="J29" s="292"/>
      <c r="K29" s="292"/>
      <c r="L29" s="292"/>
      <c r="M29" s="293"/>
      <c r="O29" s="143" t="s">
        <v>51</v>
      </c>
      <c r="AN29" s="167" t="e">
        <f>AN28+1</f>
        <v>#REF!</v>
      </c>
    </row>
    <row r="30" spans="1:40" ht="33" customHeight="1" thickBot="1">
      <c r="A30" s="227"/>
      <c r="B30" s="290"/>
      <c r="C30" s="229"/>
      <c r="D30" s="233" t="s">
        <v>78</v>
      </c>
      <c r="E30" s="234"/>
      <c r="F30" s="100">
        <v>1.51</v>
      </c>
      <c r="G30" s="101" t="s">
        <v>87</v>
      </c>
      <c r="H30" s="102">
        <v>2.5</v>
      </c>
      <c r="I30" s="294"/>
      <c r="J30" s="295"/>
      <c r="K30" s="295"/>
      <c r="L30" s="295"/>
      <c r="M30" s="296"/>
      <c r="O30" s="143" t="s">
        <v>52</v>
      </c>
      <c r="AN30" s="167" t="e">
        <f>#REF!+1</f>
        <v>#REF!</v>
      </c>
    </row>
    <row r="31" spans="1:40" ht="46.5" customHeight="1" thickBot="1">
      <c r="A31" s="201"/>
      <c r="B31" s="230"/>
      <c r="C31" s="202"/>
      <c r="D31" s="235" t="s">
        <v>79</v>
      </c>
      <c r="E31" s="236"/>
      <c r="F31" s="103">
        <v>0</v>
      </c>
      <c r="G31" s="104" t="s">
        <v>87</v>
      </c>
      <c r="H31" s="105">
        <v>1.5</v>
      </c>
      <c r="I31" s="297"/>
      <c r="J31" s="298"/>
      <c r="K31" s="298"/>
      <c r="L31" s="298"/>
      <c r="M31" s="299"/>
      <c r="O31" s="149" t="s">
        <v>133</v>
      </c>
      <c r="AN31" s="167" t="e">
        <f>#REF!+1</f>
        <v>#REF!</v>
      </c>
    </row>
    <row r="32" spans="1:40" ht="13.5" thickBot="1">
      <c r="A32" s="2"/>
      <c r="M32" s="38"/>
      <c r="O32" s="143" t="s">
        <v>64</v>
      </c>
      <c r="AN32" s="167" t="e">
        <f>#REF!+1</f>
        <v>#REF!</v>
      </c>
    </row>
    <row r="33" spans="1:40" ht="13.5" customHeight="1" thickBot="1">
      <c r="A33" s="181" t="s">
        <v>30</v>
      </c>
      <c r="B33" s="182"/>
      <c r="C33" s="182"/>
      <c r="D33" s="182"/>
      <c r="E33" s="182"/>
      <c r="F33" s="182"/>
      <c r="G33" s="182"/>
      <c r="H33" s="182"/>
      <c r="I33" s="182"/>
      <c r="J33" s="182"/>
      <c r="K33" s="182"/>
      <c r="L33" s="182"/>
      <c r="M33" s="183"/>
      <c r="O33" s="143" t="s">
        <v>54</v>
      </c>
      <c r="AN33" s="167" t="e">
        <f>AN32+1</f>
        <v>#REF!</v>
      </c>
    </row>
    <row r="34" spans="1:40" ht="13.5" thickBot="1">
      <c r="A34" s="2"/>
      <c r="M34" s="38"/>
      <c r="O34" s="143" t="s">
        <v>55</v>
      </c>
      <c r="AN34" s="167" t="e">
        <f>AN33+1</f>
        <v>#REF!</v>
      </c>
    </row>
    <row r="35" spans="1:38" ht="93.75" customHeight="1" thickBot="1">
      <c r="A35" s="165"/>
      <c r="B35" s="90" t="s">
        <v>31</v>
      </c>
      <c r="C35" s="89" t="s">
        <v>32</v>
      </c>
      <c r="D35" s="89" t="str">
        <f>F19</f>
        <v>Avance  de las actividades programadas  en el estudio durante el trimestre</v>
      </c>
      <c r="E35" s="89" t="str">
        <f>+F20</f>
        <v>Meta de avance para la vigencia</v>
      </c>
      <c r="F35" s="89">
        <f>+F21</f>
        <v>0</v>
      </c>
      <c r="G35" s="89">
        <f>+F21</f>
        <v>0</v>
      </c>
      <c r="H35" s="91" t="s">
        <v>88</v>
      </c>
      <c r="I35" s="92" t="s">
        <v>92</v>
      </c>
      <c r="K35" s="113"/>
      <c r="M35" s="166"/>
      <c r="O35" s="143" t="s">
        <v>53</v>
      </c>
      <c r="AI35"/>
      <c r="AL35" s="167"/>
    </row>
    <row r="36" spans="1:38" ht="36.75" customHeight="1">
      <c r="A36" s="165"/>
      <c r="B36" s="32" t="s">
        <v>33</v>
      </c>
      <c r="C36" s="63"/>
      <c r="D36" s="63"/>
      <c r="E36" s="63"/>
      <c r="F36" s="120"/>
      <c r="G36" s="33"/>
      <c r="H36" s="150">
        <f>+D36*E36</f>
        <v>0</v>
      </c>
      <c r="I36" s="94">
        <f>+H36</f>
        <v>0</v>
      </c>
      <c r="M36" s="166"/>
      <c r="O36" s="143" t="s">
        <v>65</v>
      </c>
      <c r="AI36"/>
      <c r="AL36" s="167"/>
    </row>
    <row r="37" spans="1:38" ht="36.75" customHeight="1">
      <c r="A37" s="165"/>
      <c r="B37" s="88" t="s">
        <v>34</v>
      </c>
      <c r="C37" s="151"/>
      <c r="D37" s="121"/>
      <c r="E37" s="121"/>
      <c r="F37" s="68"/>
      <c r="G37" s="23"/>
      <c r="H37" s="152">
        <f>+D37*E37</f>
        <v>0</v>
      </c>
      <c r="I37" s="95">
        <f>+H37+H36</f>
        <v>0</v>
      </c>
      <c r="M37" s="166"/>
      <c r="O37" s="143" t="s">
        <v>66</v>
      </c>
      <c r="AI37"/>
      <c r="AL37" s="167"/>
    </row>
    <row r="38" spans="1:38" ht="36.75" customHeight="1">
      <c r="A38" s="165"/>
      <c r="B38" s="25" t="s">
        <v>35</v>
      </c>
      <c r="C38" s="151">
        <v>0.45</v>
      </c>
      <c r="D38" s="121">
        <v>0.45</v>
      </c>
      <c r="E38" s="121">
        <v>1</v>
      </c>
      <c r="F38" s="68"/>
      <c r="G38" s="23"/>
      <c r="H38" s="152">
        <f>D38</f>
        <v>0.45</v>
      </c>
      <c r="I38" s="95">
        <f>+I37+H38</f>
        <v>0.45</v>
      </c>
      <c r="M38" s="166"/>
      <c r="O38" s="139" t="s">
        <v>69</v>
      </c>
      <c r="AI38"/>
      <c r="AL38" s="167"/>
    </row>
    <row r="39" spans="1:38" ht="36.75" customHeight="1" thickBot="1">
      <c r="A39" s="165"/>
      <c r="B39" s="26" t="s">
        <v>36</v>
      </c>
      <c r="C39" s="153">
        <v>3.55</v>
      </c>
      <c r="D39" s="93">
        <v>2.15</v>
      </c>
      <c r="E39" s="93">
        <v>4</v>
      </c>
      <c r="F39" s="122"/>
      <c r="G39" s="27"/>
      <c r="H39" s="154">
        <f>+D39</f>
        <v>2.15</v>
      </c>
      <c r="I39" s="96">
        <f>+I38+H39</f>
        <v>2.6</v>
      </c>
      <c r="K39" s="113"/>
      <c r="M39" s="166"/>
      <c r="O39" s="155" t="s">
        <v>67</v>
      </c>
      <c r="AI39"/>
      <c r="AL39" s="167"/>
    </row>
    <row r="40" spans="1:15" ht="12.75">
      <c r="A40" s="2"/>
      <c r="M40" s="38"/>
      <c r="O40" s="155" t="s">
        <v>68</v>
      </c>
    </row>
    <row r="41" spans="1:40" ht="12.75">
      <c r="A41" s="2"/>
      <c r="M41" s="38"/>
      <c r="O41" s="155" t="s">
        <v>56</v>
      </c>
      <c r="AN41" s="167" t="e">
        <f>#REF!+1</f>
        <v>#REF!</v>
      </c>
    </row>
    <row r="42" spans="1:15" ht="12.75">
      <c r="A42" s="2"/>
      <c r="M42" s="38"/>
      <c r="O42" s="155" t="s">
        <v>46</v>
      </c>
    </row>
    <row r="43" spans="1:15" ht="12.75">
      <c r="A43" s="2"/>
      <c r="M43" s="38"/>
      <c r="O43" s="167" t="s">
        <v>47</v>
      </c>
    </row>
    <row r="44" spans="1:15" ht="12.75">
      <c r="A44" s="2"/>
      <c r="M44" s="38"/>
      <c r="O44" s="167" t="s">
        <v>81</v>
      </c>
    </row>
    <row r="45" spans="1:15" ht="12.75">
      <c r="A45" s="2"/>
      <c r="M45" s="38"/>
      <c r="O45" s="139" t="s">
        <v>84</v>
      </c>
    </row>
    <row r="46" spans="1:15" ht="12.75">
      <c r="A46" s="2"/>
      <c r="M46" s="38"/>
      <c r="O46" s="167" t="s">
        <v>86</v>
      </c>
    </row>
    <row r="47" spans="1:15" ht="12.75">
      <c r="A47" s="2"/>
      <c r="M47" s="38"/>
      <c r="O47" s="167" t="s">
        <v>94</v>
      </c>
    </row>
    <row r="48" spans="1:15" ht="12.75">
      <c r="A48" s="2"/>
      <c r="M48" s="38"/>
      <c r="O48" s="167" t="s">
        <v>85</v>
      </c>
    </row>
    <row r="49" spans="1:15" ht="12.75">
      <c r="A49" s="2"/>
      <c r="M49" s="38"/>
      <c r="O49" s="167" t="s">
        <v>96</v>
      </c>
    </row>
    <row r="50" spans="1:40" ht="28.5" customHeight="1">
      <c r="A50" s="2"/>
      <c r="M50" s="38"/>
      <c r="O50" s="167" t="s">
        <v>97</v>
      </c>
      <c r="AN50" s="167" t="e">
        <f>AN41+1</f>
        <v>#REF!</v>
      </c>
    </row>
    <row r="51" spans="1:40" ht="19.5" customHeight="1">
      <c r="A51" s="2"/>
      <c r="M51" s="38"/>
      <c r="O51" s="167" t="s">
        <v>98</v>
      </c>
      <c r="AN51" s="167" t="e">
        <f aca="true" t="shared" si="0" ref="AN51:AN68">AN50+1</f>
        <v>#REF!</v>
      </c>
    </row>
    <row r="52" spans="1:40" ht="12.75">
      <c r="A52" s="2"/>
      <c r="M52" s="38"/>
      <c r="O52" s="167" t="s">
        <v>99</v>
      </c>
      <c r="AN52" s="167" t="e">
        <f t="shared" si="0"/>
        <v>#REF!</v>
      </c>
    </row>
    <row r="53" spans="1:40" ht="12.75">
      <c r="A53" s="2"/>
      <c r="M53" s="38"/>
      <c r="O53" s="167" t="s">
        <v>134</v>
      </c>
      <c r="AN53" s="167" t="e">
        <f t="shared" si="0"/>
        <v>#REF!</v>
      </c>
    </row>
    <row r="54" spans="1:40" ht="12.75">
      <c r="A54" s="2"/>
      <c r="M54" s="38"/>
      <c r="O54" s="167" t="s">
        <v>102</v>
      </c>
      <c r="AN54" s="167" t="e">
        <f t="shared" si="0"/>
        <v>#REF!</v>
      </c>
    </row>
    <row r="55" spans="1:40" ht="12.75">
      <c r="A55" s="2"/>
      <c r="M55" s="38"/>
      <c r="O55" s="167" t="s">
        <v>101</v>
      </c>
      <c r="AN55" s="167" t="e">
        <f t="shared" si="0"/>
        <v>#REF!</v>
      </c>
    </row>
    <row r="56" spans="1:40" ht="16.5" customHeight="1" thickBot="1">
      <c r="A56" s="2"/>
      <c r="M56" s="38"/>
      <c r="O56" s="139" t="s">
        <v>106</v>
      </c>
      <c r="AN56" s="167" t="e">
        <f t="shared" si="0"/>
        <v>#REF!</v>
      </c>
    </row>
    <row r="57" spans="1:40" ht="13.5" customHeight="1" thickBot="1">
      <c r="A57" s="181" t="s">
        <v>37</v>
      </c>
      <c r="B57" s="182"/>
      <c r="C57" s="182"/>
      <c r="D57" s="182"/>
      <c r="E57" s="182"/>
      <c r="F57" s="182"/>
      <c r="G57" s="182"/>
      <c r="H57" s="182"/>
      <c r="I57" s="182"/>
      <c r="J57" s="182"/>
      <c r="K57" s="182"/>
      <c r="L57" s="182"/>
      <c r="M57" s="183"/>
      <c r="O57" s="167" t="s">
        <v>182</v>
      </c>
      <c r="AN57" s="167" t="e">
        <f>#REF!+1</f>
        <v>#REF!</v>
      </c>
    </row>
    <row r="58" spans="1:40" ht="39" thickBot="1">
      <c r="A58" s="2"/>
      <c r="M58" s="38"/>
      <c r="O58" s="167" t="s">
        <v>181</v>
      </c>
      <c r="AN58" s="167"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67" t="s">
        <v>110</v>
      </c>
      <c r="AN59" s="167" t="e">
        <f t="shared" si="0"/>
        <v>#REF!</v>
      </c>
    </row>
    <row r="60" spans="1:13" ht="25.5" customHeight="1" thickBot="1">
      <c r="A60" s="247"/>
      <c r="B60" s="201"/>
      <c r="C60" s="230"/>
      <c r="D60" s="230"/>
      <c r="E60" s="230"/>
      <c r="F60" s="230"/>
      <c r="G60" s="202"/>
      <c r="H60" s="6" t="s">
        <v>90</v>
      </c>
      <c r="I60" s="35" t="s">
        <v>91</v>
      </c>
      <c r="J60" s="230"/>
      <c r="K60" s="230"/>
      <c r="L60" s="230"/>
      <c r="M60" s="202"/>
    </row>
    <row r="61" spans="1:40" ht="19.5" customHeight="1" thickBot="1">
      <c r="A61" s="9" t="s">
        <v>33</v>
      </c>
      <c r="B61" s="251"/>
      <c r="C61" s="252"/>
      <c r="D61" s="252"/>
      <c r="E61" s="252"/>
      <c r="F61" s="252"/>
      <c r="G61" s="253"/>
      <c r="H61" s="24"/>
      <c r="I61" s="161"/>
      <c r="J61" s="254"/>
      <c r="K61" s="255"/>
      <c r="L61" s="255"/>
      <c r="M61" s="256"/>
      <c r="AN61" s="167" t="e">
        <f>AN59+1</f>
        <v>#REF!</v>
      </c>
    </row>
    <row r="62" spans="1:40" ht="24" customHeight="1" thickBot="1">
      <c r="A62" s="9" t="s">
        <v>34</v>
      </c>
      <c r="B62" s="257"/>
      <c r="C62" s="258"/>
      <c r="D62" s="258"/>
      <c r="E62" s="258"/>
      <c r="F62" s="258"/>
      <c r="G62" s="259"/>
      <c r="H62" s="24"/>
      <c r="I62" s="161"/>
      <c r="J62" s="254"/>
      <c r="K62" s="255"/>
      <c r="L62" s="255"/>
      <c r="M62" s="256"/>
      <c r="AN62" s="167" t="e">
        <f t="shared" si="0"/>
        <v>#REF!</v>
      </c>
    </row>
    <row r="63" spans="1:40" ht="85.5" customHeight="1" thickBot="1">
      <c r="A63" s="9" t="s">
        <v>41</v>
      </c>
      <c r="B63" s="257" t="s">
        <v>179</v>
      </c>
      <c r="C63" s="258"/>
      <c r="D63" s="258"/>
      <c r="E63" s="258"/>
      <c r="F63" s="258"/>
      <c r="G63" s="259"/>
      <c r="H63" s="24"/>
      <c r="I63" s="161" t="s">
        <v>148</v>
      </c>
      <c r="J63" s="254"/>
      <c r="K63" s="255"/>
      <c r="L63" s="255"/>
      <c r="M63" s="256"/>
      <c r="AN63" s="167" t="e">
        <f>#REF!+1</f>
        <v>#REF!</v>
      </c>
    </row>
    <row r="64" spans="1:40" ht="234" customHeight="1" thickBot="1">
      <c r="A64" s="9" t="s">
        <v>36</v>
      </c>
      <c r="B64" s="257" t="s">
        <v>194</v>
      </c>
      <c r="C64" s="258"/>
      <c r="D64" s="258"/>
      <c r="E64" s="258"/>
      <c r="F64" s="258"/>
      <c r="G64" s="259"/>
      <c r="H64" s="24"/>
      <c r="I64" s="161" t="s">
        <v>148</v>
      </c>
      <c r="J64" s="254"/>
      <c r="K64" s="255"/>
      <c r="L64" s="255"/>
      <c r="M64" s="256"/>
      <c r="AN64" s="167" t="e">
        <f t="shared" si="0"/>
        <v>#REF!</v>
      </c>
    </row>
    <row r="65" spans="1:40" ht="234" customHeight="1" thickBot="1">
      <c r="A65" s="9" t="s">
        <v>42</v>
      </c>
      <c r="B65" s="308" t="s">
        <v>195</v>
      </c>
      <c r="C65" s="309"/>
      <c r="D65" s="309"/>
      <c r="E65" s="309"/>
      <c r="F65" s="309"/>
      <c r="G65" s="310"/>
      <c r="H65" s="73" t="s">
        <v>180</v>
      </c>
      <c r="I65" s="161"/>
      <c r="J65" s="257" t="s">
        <v>196</v>
      </c>
      <c r="K65" s="258"/>
      <c r="L65" s="258"/>
      <c r="M65" s="259"/>
      <c r="AN65" s="167" t="e">
        <f>#REF!+1</f>
        <v>#REF!</v>
      </c>
    </row>
    <row r="66" spans="2:40" ht="24.75" customHeight="1">
      <c r="B66" s="300"/>
      <c r="C66" s="300"/>
      <c r="D66" s="300"/>
      <c r="E66" s="300"/>
      <c r="F66" s="300"/>
      <c r="G66" s="300"/>
      <c r="H66" s="300"/>
      <c r="I66" s="300"/>
      <c r="J66" s="300"/>
      <c r="K66" s="300"/>
      <c r="L66" s="300"/>
      <c r="M66" s="300"/>
      <c r="AN66" s="167" t="e">
        <f t="shared" si="0"/>
        <v>#REF!</v>
      </c>
    </row>
    <row r="67" spans="2:40" ht="24.75" customHeight="1" hidden="1">
      <c r="B67" s="300"/>
      <c r="C67" s="300"/>
      <c r="D67" s="300"/>
      <c r="E67" s="300"/>
      <c r="F67" s="300"/>
      <c r="G67" s="300"/>
      <c r="H67" s="300"/>
      <c r="I67" s="300"/>
      <c r="J67" s="300"/>
      <c r="K67" s="300"/>
      <c r="L67" s="300"/>
      <c r="M67" s="300"/>
      <c r="AN67" s="167" t="e">
        <f t="shared" si="0"/>
        <v>#REF!</v>
      </c>
    </row>
    <row r="68" spans="2:40" ht="24.75" customHeight="1" hidden="1">
      <c r="B68" s="300"/>
      <c r="C68" s="300"/>
      <c r="D68" s="300"/>
      <c r="E68" s="300"/>
      <c r="F68" s="300"/>
      <c r="G68" s="300"/>
      <c r="H68" s="300"/>
      <c r="I68" s="300"/>
      <c r="J68" s="300"/>
      <c r="K68" s="300"/>
      <c r="L68" s="300"/>
      <c r="M68" s="300"/>
      <c r="AN68" s="167"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$O$57:$O$59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4.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26">
      <selection activeCell="I29" sqref="I29:M3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19.2812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13.5" thickBot="1">
      <c r="A10" s="2"/>
      <c r="M10" s="38"/>
      <c r="O10" s="139" t="s">
        <v>74</v>
      </c>
    </row>
    <row r="11" spans="1:15" ht="30" customHeight="1" thickBot="1">
      <c r="A11" s="184" t="s">
        <v>7</v>
      </c>
      <c r="B11" s="185"/>
      <c r="C11" s="195" t="s">
        <v>159</v>
      </c>
      <c r="D11" s="196"/>
      <c r="E11" s="196"/>
      <c r="F11" s="196"/>
      <c r="G11" s="196"/>
      <c r="H11" s="196"/>
      <c r="I11" s="196"/>
      <c r="J11" s="196"/>
      <c r="K11" s="22" t="s">
        <v>82</v>
      </c>
      <c r="L11" s="197" t="s">
        <v>160</v>
      </c>
      <c r="M11" s="198"/>
      <c r="O11" s="1" t="s">
        <v>21</v>
      </c>
    </row>
    <row r="12" spans="1:15" ht="47.25" customHeight="1" thickBot="1">
      <c r="A12" s="184" t="s">
        <v>9</v>
      </c>
      <c r="B12" s="185"/>
      <c r="C12" s="186" t="s">
        <v>161</v>
      </c>
      <c r="D12" s="187"/>
      <c r="E12" s="187"/>
      <c r="F12" s="187"/>
      <c r="G12" s="187"/>
      <c r="H12" s="187"/>
      <c r="I12" s="187"/>
      <c r="J12" s="187"/>
      <c r="K12" s="187"/>
      <c r="L12" s="187"/>
      <c r="M12" s="188"/>
      <c r="O12" s="1" t="s">
        <v>0</v>
      </c>
    </row>
    <row r="13" spans="1:15" ht="45.75" customHeight="1" thickBot="1">
      <c r="A13" s="184" t="s">
        <v>95</v>
      </c>
      <c r="B13" s="185"/>
      <c r="C13" s="186" t="s">
        <v>141</v>
      </c>
      <c r="D13" s="187"/>
      <c r="E13" s="187"/>
      <c r="F13" s="187"/>
      <c r="G13" s="187"/>
      <c r="H13" s="187"/>
      <c r="I13" s="187"/>
      <c r="J13" s="187"/>
      <c r="K13" s="187"/>
      <c r="L13" s="187"/>
      <c r="M13" s="188"/>
      <c r="O13" s="1" t="s">
        <v>118</v>
      </c>
    </row>
    <row r="14" spans="1:15" ht="45.75" customHeight="1" thickBot="1">
      <c r="A14" s="184" t="s">
        <v>105</v>
      </c>
      <c r="B14" s="185"/>
      <c r="C14" s="186" t="s">
        <v>181</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30" customHeight="1" thickBot="1">
      <c r="A19" s="204" t="s">
        <v>145</v>
      </c>
      <c r="B19" s="205"/>
      <c r="C19" s="210" t="s">
        <v>86</v>
      </c>
      <c r="D19" s="211"/>
      <c r="E19" s="4">
        <v>1</v>
      </c>
      <c r="F19" s="216" t="s">
        <v>144</v>
      </c>
      <c r="G19" s="217"/>
      <c r="H19" s="218"/>
      <c r="I19" s="136" t="s">
        <v>136</v>
      </c>
      <c r="J19" s="282" t="s">
        <v>143</v>
      </c>
      <c r="K19" s="283"/>
      <c r="L19" s="284"/>
      <c r="M19" s="7" t="s">
        <v>118</v>
      </c>
      <c r="O19" s="1" t="s">
        <v>28</v>
      </c>
    </row>
    <row r="20" spans="1:15" ht="30" customHeight="1" thickBot="1">
      <c r="A20" s="206"/>
      <c r="B20" s="207"/>
      <c r="C20" s="212"/>
      <c r="D20" s="213"/>
      <c r="E20" s="4">
        <v>2</v>
      </c>
      <c r="F20" s="216" t="s">
        <v>127</v>
      </c>
      <c r="G20" s="217"/>
      <c r="H20" s="218"/>
      <c r="I20" s="136" t="s">
        <v>136</v>
      </c>
      <c r="J20" s="282" t="s">
        <v>125</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6</v>
      </c>
      <c r="C24" s="34" t="s">
        <v>73</v>
      </c>
      <c r="D24" s="134" t="s">
        <v>13</v>
      </c>
      <c r="E24" s="6" t="s">
        <v>23</v>
      </c>
      <c r="F24" s="64">
        <v>1</v>
      </c>
      <c r="G24" s="6" t="s">
        <v>131</v>
      </c>
      <c r="H24" s="157">
        <v>5</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4">
        <v>1</v>
      </c>
      <c r="H26" s="144">
        <v>2</v>
      </c>
      <c r="I26" s="144">
        <v>3</v>
      </c>
      <c r="J26" s="144">
        <v>3</v>
      </c>
      <c r="K26" s="144">
        <v>1</v>
      </c>
      <c r="L26" s="285">
        <f>SUM(G26:K26)</f>
        <v>10</v>
      </c>
      <c r="M26" s="286"/>
      <c r="O26" s="143" t="s">
        <v>61</v>
      </c>
    </row>
    <row r="27" spans="1:15" ht="30" customHeight="1" thickBot="1">
      <c r="A27" s="145"/>
      <c r="B27" s="146"/>
      <c r="C27" s="147"/>
      <c r="D27" s="147"/>
      <c r="E27" s="247"/>
      <c r="F27" s="148" t="s">
        <v>114</v>
      </c>
      <c r="G27" s="144">
        <v>1</v>
      </c>
      <c r="H27" s="144"/>
      <c r="I27" s="144"/>
      <c r="J27" s="144"/>
      <c r="K27" s="144"/>
      <c r="L27" s="289">
        <f>+G27+H27+I27+J27</f>
        <v>1</v>
      </c>
      <c r="M27" s="286"/>
      <c r="O27" s="143" t="s">
        <v>62</v>
      </c>
    </row>
    <row r="28" spans="1:40" ht="13.5" thickBot="1">
      <c r="A28" s="2"/>
      <c r="M28" s="38"/>
      <c r="O28" s="143" t="s">
        <v>50</v>
      </c>
      <c r="AN28" s="1" t="e">
        <f>#REF!+1</f>
        <v>#REF!</v>
      </c>
    </row>
    <row r="29" spans="1:40" ht="48" customHeight="1" thickBot="1">
      <c r="A29" s="199" t="s">
        <v>93</v>
      </c>
      <c r="B29" s="203"/>
      <c r="C29" s="200"/>
      <c r="D29" s="231" t="s">
        <v>77</v>
      </c>
      <c r="E29" s="232"/>
      <c r="F29" s="97">
        <v>0.31</v>
      </c>
      <c r="G29" s="98" t="s">
        <v>87</v>
      </c>
      <c r="H29" s="99">
        <v>0.4</v>
      </c>
      <c r="I29" s="291" t="s">
        <v>212</v>
      </c>
      <c r="J29" s="292"/>
      <c r="K29" s="292"/>
      <c r="L29" s="292"/>
      <c r="M29" s="293"/>
      <c r="O29" s="143" t="s">
        <v>51</v>
      </c>
      <c r="AN29" s="1" t="e">
        <f>AN28+1</f>
        <v>#REF!</v>
      </c>
    </row>
    <row r="30" spans="1:40" ht="48" customHeight="1" thickBot="1">
      <c r="A30" s="227"/>
      <c r="B30" s="290"/>
      <c r="C30" s="229"/>
      <c r="D30" s="233" t="s">
        <v>78</v>
      </c>
      <c r="E30" s="234"/>
      <c r="F30" s="100">
        <v>0.21</v>
      </c>
      <c r="G30" s="101" t="s">
        <v>87</v>
      </c>
      <c r="H30" s="102">
        <v>0.3</v>
      </c>
      <c r="I30" s="294"/>
      <c r="J30" s="295"/>
      <c r="K30" s="295"/>
      <c r="L30" s="295"/>
      <c r="M30" s="296"/>
      <c r="O30" s="143" t="s">
        <v>52</v>
      </c>
      <c r="AN30" s="1" t="e">
        <f>#REF!+1</f>
        <v>#REF!</v>
      </c>
    </row>
    <row r="31" spans="1:40" ht="55.5" customHeight="1" thickBot="1">
      <c r="A31" s="201"/>
      <c r="B31" s="230"/>
      <c r="C31" s="202"/>
      <c r="D31" s="235" t="s">
        <v>79</v>
      </c>
      <c r="E31" s="236"/>
      <c r="F31" s="103">
        <v>0</v>
      </c>
      <c r="G31" s="104" t="s">
        <v>87</v>
      </c>
      <c r="H31" s="105">
        <v>0.2</v>
      </c>
      <c r="I31" s="297"/>
      <c r="J31" s="298"/>
      <c r="K31" s="298"/>
      <c r="L31" s="298"/>
      <c r="M31" s="299"/>
      <c r="O31" s="149" t="s">
        <v>133</v>
      </c>
      <c r="AN31" s="1" t="e">
        <f>#REF!+1</f>
        <v>#REF!</v>
      </c>
    </row>
    <row r="32" spans="1:40" ht="26.2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26.25" thickBot="1">
      <c r="A34" s="2"/>
      <c r="M34" s="38"/>
      <c r="O34" s="143" t="s">
        <v>55</v>
      </c>
      <c r="AN34" s="1" t="e">
        <f>AN33+1</f>
        <v>#REF!</v>
      </c>
    </row>
    <row r="35" spans="1:38" ht="93.75" customHeight="1" thickBot="1">
      <c r="A35" s="137"/>
      <c r="B35" s="90" t="s">
        <v>31</v>
      </c>
      <c r="C35" s="89" t="s">
        <v>32</v>
      </c>
      <c r="D35" s="89" t="str">
        <f>F19</f>
        <v>Avance  de las actividades programadas  en el estudio durante el trimestre</v>
      </c>
      <c r="E35" s="89" t="str">
        <f>+F20</f>
        <v>Meta de avance para la vigencia</v>
      </c>
      <c r="F35" s="89">
        <f>+F21</f>
        <v>0</v>
      </c>
      <c r="G35" s="89">
        <f>+F21</f>
        <v>0</v>
      </c>
      <c r="H35" s="91" t="s">
        <v>88</v>
      </c>
      <c r="I35" s="92" t="s">
        <v>92</v>
      </c>
      <c r="K35" s="113"/>
      <c r="M35" s="138"/>
      <c r="O35" s="143" t="s">
        <v>53</v>
      </c>
      <c r="AI35"/>
      <c r="AL35" s="1"/>
    </row>
    <row r="36" spans="1:38" ht="36.75" customHeight="1">
      <c r="A36" s="137"/>
      <c r="B36" s="32"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1">
        <v>0.6</v>
      </c>
      <c r="D38" s="121">
        <v>0.6</v>
      </c>
      <c r="E38" s="121">
        <v>1</v>
      </c>
      <c r="F38" s="68"/>
      <c r="G38" s="23"/>
      <c r="H38" s="152">
        <f>+D38*E38</f>
        <v>0.6</v>
      </c>
      <c r="I38" s="95">
        <f>+I37+H38</f>
        <v>0.6</v>
      </c>
      <c r="M38" s="138"/>
      <c r="O38" s="139" t="s">
        <v>69</v>
      </c>
      <c r="AI38"/>
      <c r="AL38" s="1"/>
    </row>
    <row r="39" spans="1:38" ht="36.75" customHeight="1" thickBot="1">
      <c r="A39" s="137"/>
      <c r="B39" s="26" t="s">
        <v>36</v>
      </c>
      <c r="C39" s="153">
        <v>0.4</v>
      </c>
      <c r="D39" s="93">
        <v>0.4</v>
      </c>
      <c r="E39" s="121">
        <v>1</v>
      </c>
      <c r="F39" s="122"/>
      <c r="G39" s="27"/>
      <c r="H39" s="154">
        <f>+D39*E39</f>
        <v>0.4</v>
      </c>
      <c r="I39" s="96">
        <f>+I38+H39</f>
        <v>1</v>
      </c>
      <c r="K39" s="113"/>
      <c r="M39" s="138"/>
      <c r="O39" s="155" t="s">
        <v>67</v>
      </c>
      <c r="AI39"/>
      <c r="AL39" s="1"/>
    </row>
    <row r="40" spans="1:15" ht="51">
      <c r="A40" s="2"/>
      <c r="M40" s="38"/>
      <c r="O40" s="155" t="s">
        <v>68</v>
      </c>
    </row>
    <row r="41" spans="1:40" ht="25.5">
      <c r="A41" s="2"/>
      <c r="M41" s="38"/>
      <c r="O41" s="155" t="s">
        <v>56</v>
      </c>
      <c r="AN41" s="1" t="e">
        <f>#REF!+1</f>
        <v>#REF!</v>
      </c>
    </row>
    <row r="42" spans="1:15" ht="25.5">
      <c r="A42" s="2"/>
      <c r="M42" s="38"/>
      <c r="O42" s="155" t="s">
        <v>46</v>
      </c>
    </row>
    <row r="43" spans="1:15" ht="12.75">
      <c r="A43" s="2"/>
      <c r="M43" s="38"/>
      <c r="O43" s="1" t="s">
        <v>47</v>
      </c>
    </row>
    <row r="44" spans="1:15" ht="12.75">
      <c r="A44" s="2"/>
      <c r="M44" s="38"/>
      <c r="O44" s="1" t="s">
        <v>81</v>
      </c>
    </row>
    <row r="45" spans="1:15" ht="25.5">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68">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182</v>
      </c>
      <c r="AN57" s="1" t="e">
        <f>#REF!+1</f>
        <v>#REF!</v>
      </c>
    </row>
    <row r="58" spans="1:40" ht="6" customHeight="1" thickBot="1">
      <c r="A58" s="2"/>
      <c r="M58" s="38"/>
      <c r="O58" s="1" t="s">
        <v>181</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 t="shared" si="0"/>
        <v>#REF!</v>
      </c>
    </row>
    <row r="60" spans="1:13" ht="25.5" customHeight="1" thickBot="1">
      <c r="A60" s="247"/>
      <c r="B60" s="201"/>
      <c r="C60" s="230"/>
      <c r="D60" s="230"/>
      <c r="E60" s="230"/>
      <c r="F60" s="230"/>
      <c r="G60" s="202"/>
      <c r="H60" s="6" t="s">
        <v>90</v>
      </c>
      <c r="I60" s="35" t="s">
        <v>91</v>
      </c>
      <c r="J60" s="230"/>
      <c r="K60" s="230"/>
      <c r="L60" s="230"/>
      <c r="M60" s="202"/>
    </row>
    <row r="61" spans="1:40" ht="29.25" customHeight="1" thickBot="1">
      <c r="A61" s="9" t="s">
        <v>33</v>
      </c>
      <c r="B61" s="251"/>
      <c r="C61" s="252"/>
      <c r="D61" s="252"/>
      <c r="E61" s="252"/>
      <c r="F61" s="252"/>
      <c r="G61" s="253"/>
      <c r="H61" s="24"/>
      <c r="I61" s="133"/>
      <c r="J61" s="254"/>
      <c r="K61" s="255"/>
      <c r="L61" s="255"/>
      <c r="M61" s="256"/>
      <c r="AN61" s="1" t="e">
        <f>AN59+1</f>
        <v>#REF!</v>
      </c>
    </row>
    <row r="62" spans="1:40" ht="30" customHeight="1" thickBot="1">
      <c r="A62" s="9" t="s">
        <v>34</v>
      </c>
      <c r="B62" s="257"/>
      <c r="C62" s="258"/>
      <c r="D62" s="258"/>
      <c r="E62" s="258"/>
      <c r="F62" s="258"/>
      <c r="G62" s="259"/>
      <c r="H62" s="24"/>
      <c r="I62" s="133"/>
      <c r="J62" s="254"/>
      <c r="K62" s="255"/>
      <c r="L62" s="255"/>
      <c r="M62" s="256"/>
      <c r="AN62" s="1" t="e">
        <f t="shared" si="0"/>
        <v>#REF!</v>
      </c>
    </row>
    <row r="63" spans="1:40" ht="65.25" customHeight="1" thickBot="1">
      <c r="A63" s="9" t="s">
        <v>41</v>
      </c>
      <c r="B63" s="302" t="s">
        <v>210</v>
      </c>
      <c r="C63" s="303"/>
      <c r="D63" s="303"/>
      <c r="E63" s="303"/>
      <c r="F63" s="303"/>
      <c r="G63" s="304"/>
      <c r="H63" s="24"/>
      <c r="I63" s="133" t="s">
        <v>180</v>
      </c>
      <c r="J63" s="254"/>
      <c r="K63" s="255"/>
      <c r="L63" s="255"/>
      <c r="M63" s="256"/>
      <c r="AN63" s="1" t="e">
        <f>#REF!+1</f>
        <v>#REF!</v>
      </c>
    </row>
    <row r="64" spans="1:40" ht="177" customHeight="1" thickBot="1">
      <c r="A64" s="9" t="s">
        <v>36</v>
      </c>
      <c r="B64" s="302" t="s">
        <v>188</v>
      </c>
      <c r="C64" s="303"/>
      <c r="D64" s="303"/>
      <c r="E64" s="303"/>
      <c r="F64" s="303"/>
      <c r="G64" s="304"/>
      <c r="H64" s="24"/>
      <c r="I64" s="133" t="s">
        <v>148</v>
      </c>
      <c r="J64" s="254"/>
      <c r="K64" s="255"/>
      <c r="L64" s="255"/>
      <c r="M64" s="256"/>
      <c r="AN64" s="1" t="e">
        <f t="shared" si="0"/>
        <v>#REF!</v>
      </c>
    </row>
    <row r="65" spans="1:40" ht="96" customHeight="1" thickBot="1">
      <c r="A65" s="9" t="s">
        <v>42</v>
      </c>
      <c r="B65" s="302" t="s">
        <v>211</v>
      </c>
      <c r="C65" s="303"/>
      <c r="D65" s="303"/>
      <c r="E65" s="303"/>
      <c r="F65" s="303"/>
      <c r="G65" s="304"/>
      <c r="H65" s="24"/>
      <c r="I65" s="133" t="s">
        <v>148</v>
      </c>
      <c r="J65" s="254"/>
      <c r="K65" s="255"/>
      <c r="L65" s="255"/>
      <c r="M65" s="256"/>
      <c r="AN65" s="1" t="e">
        <f>#REF!+1</f>
        <v>#REF!</v>
      </c>
    </row>
    <row r="66" spans="2:40" ht="24.75" customHeight="1">
      <c r="B66" s="300"/>
      <c r="C66" s="300"/>
      <c r="D66" s="300"/>
      <c r="E66" s="300"/>
      <c r="F66" s="300"/>
      <c r="G66" s="300"/>
      <c r="H66" s="300"/>
      <c r="I66" s="300"/>
      <c r="J66" s="300"/>
      <c r="K66" s="300"/>
      <c r="L66" s="300"/>
      <c r="M66" s="300"/>
      <c r="AN66" s="1" t="e">
        <f t="shared" si="0"/>
        <v>#REF!</v>
      </c>
    </row>
    <row r="67" spans="2:40" ht="24.75" customHeight="1" hidden="1">
      <c r="B67" s="300"/>
      <c r="C67" s="300"/>
      <c r="D67" s="300"/>
      <c r="E67" s="300"/>
      <c r="F67" s="300"/>
      <c r="G67" s="300"/>
      <c r="H67" s="300"/>
      <c r="I67" s="300"/>
      <c r="J67" s="300"/>
      <c r="K67" s="300"/>
      <c r="L67" s="300"/>
      <c r="M67" s="300"/>
      <c r="AN67" s="1" t="e">
        <f t="shared" si="0"/>
        <v>#REF!</v>
      </c>
    </row>
    <row r="68" spans="2:40" ht="24.75" customHeight="1" hidden="1">
      <c r="B68" s="300"/>
      <c r="C68" s="300"/>
      <c r="D68" s="300"/>
      <c r="E68" s="300"/>
      <c r="F68" s="300"/>
      <c r="G68" s="300"/>
      <c r="H68" s="300"/>
      <c r="I68" s="300"/>
      <c r="J68" s="300"/>
      <c r="K68" s="300"/>
      <c r="L68" s="300"/>
      <c r="M68" s="300"/>
      <c r="AN68" s="1"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$O$57:$O$59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rowBreaks count="1" manualBreakCount="1">
    <brk id="58" max="12" man="1"/>
  </rowBreaks>
  <drawing r:id="rId1"/>
</worksheet>
</file>

<file path=xl/worksheets/sheet5.xml><?xml version="1.0" encoding="utf-8"?>
<worksheet xmlns="http://schemas.openxmlformats.org/spreadsheetml/2006/main" xmlns:r="http://schemas.openxmlformats.org/officeDocument/2006/relationships">
  <dimension ref="A1:AN123"/>
  <sheetViews>
    <sheetView showGridLines="0" view="pageBreakPreview" zoomScale="70" zoomScaleNormal="80" zoomScaleSheetLayoutView="70" zoomScalePageLayoutView="0" workbookViewId="0" topLeftCell="B62">
      <selection activeCell="B64" sqref="B64:G64"/>
    </sheetView>
  </sheetViews>
  <sheetFormatPr defaultColWidth="11.421875" defaultRowHeight="12.75" customHeight="1" zeroHeight="1"/>
  <cols>
    <col min="1" max="1" width="17.421875" style="1" customWidth="1"/>
    <col min="2" max="2" width="23.574218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8.710937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39"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26.25" thickBot="1">
      <c r="A10" s="2"/>
      <c r="M10" s="38"/>
      <c r="O10" s="139" t="s">
        <v>74</v>
      </c>
    </row>
    <row r="11" spans="1:15" ht="30" customHeight="1" thickBot="1">
      <c r="A11" s="184" t="s">
        <v>7</v>
      </c>
      <c r="B11" s="185"/>
      <c r="C11" s="195" t="s">
        <v>162</v>
      </c>
      <c r="D11" s="196"/>
      <c r="E11" s="196"/>
      <c r="F11" s="196"/>
      <c r="G11" s="196"/>
      <c r="H11" s="196"/>
      <c r="I11" s="196"/>
      <c r="J11" s="196"/>
      <c r="K11" s="22" t="s">
        <v>82</v>
      </c>
      <c r="L11" s="197" t="s">
        <v>163</v>
      </c>
      <c r="M11" s="198"/>
      <c r="O11" s="1" t="s">
        <v>21</v>
      </c>
    </row>
    <row r="12" spans="1:15" ht="47.25" customHeight="1" thickBot="1">
      <c r="A12" s="184" t="s">
        <v>9</v>
      </c>
      <c r="B12" s="185"/>
      <c r="C12" s="186" t="s">
        <v>207</v>
      </c>
      <c r="D12" s="187"/>
      <c r="E12" s="187"/>
      <c r="F12" s="187"/>
      <c r="G12" s="187"/>
      <c r="H12" s="187"/>
      <c r="I12" s="187"/>
      <c r="J12" s="187"/>
      <c r="K12" s="187"/>
      <c r="L12" s="187"/>
      <c r="M12" s="188"/>
      <c r="O12" s="1" t="s">
        <v>0</v>
      </c>
    </row>
    <row r="13" spans="1:15" ht="45.75" customHeight="1" thickBot="1">
      <c r="A13" s="184" t="s">
        <v>95</v>
      </c>
      <c r="B13" s="185"/>
      <c r="C13" s="186" t="s">
        <v>164</v>
      </c>
      <c r="D13" s="187"/>
      <c r="E13" s="187"/>
      <c r="F13" s="187"/>
      <c r="G13" s="187"/>
      <c r="H13" s="187"/>
      <c r="I13" s="187"/>
      <c r="J13" s="187"/>
      <c r="K13" s="187"/>
      <c r="L13" s="187"/>
      <c r="M13" s="188"/>
      <c r="O13" s="1" t="s">
        <v>118</v>
      </c>
    </row>
    <row r="14" spans="1:15" ht="45.75" customHeight="1" thickBot="1">
      <c r="A14" s="184" t="s">
        <v>105</v>
      </c>
      <c r="B14" s="185"/>
      <c r="C14" s="186" t="s">
        <v>181</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30" customHeight="1" thickBot="1">
      <c r="A19" s="204" t="s">
        <v>165</v>
      </c>
      <c r="B19" s="205"/>
      <c r="C19" s="210" t="s">
        <v>86</v>
      </c>
      <c r="D19" s="211"/>
      <c r="E19" s="4">
        <v>1</v>
      </c>
      <c r="F19" s="216" t="s">
        <v>166</v>
      </c>
      <c r="G19" s="217"/>
      <c r="H19" s="218"/>
      <c r="I19" s="136" t="s">
        <v>136</v>
      </c>
      <c r="J19" s="282" t="s">
        <v>167</v>
      </c>
      <c r="K19" s="283"/>
      <c r="L19" s="284"/>
      <c r="M19" s="7" t="s">
        <v>118</v>
      </c>
      <c r="O19" s="1" t="s">
        <v>28</v>
      </c>
    </row>
    <row r="20" spans="1:15" ht="30" customHeight="1" thickBot="1">
      <c r="A20" s="206"/>
      <c r="B20" s="207"/>
      <c r="C20" s="212"/>
      <c r="D20" s="213"/>
      <c r="E20" s="4">
        <v>2</v>
      </c>
      <c r="F20" s="216" t="s">
        <v>168</v>
      </c>
      <c r="G20" s="217"/>
      <c r="H20" s="218"/>
      <c r="I20" s="136" t="s">
        <v>136</v>
      </c>
      <c r="J20" s="282" t="s">
        <v>125</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10</v>
      </c>
      <c r="C24" s="34" t="s">
        <v>73</v>
      </c>
      <c r="D24" s="134" t="s">
        <v>18</v>
      </c>
      <c r="E24" s="6" t="s">
        <v>23</v>
      </c>
      <c r="F24" s="64">
        <v>1</v>
      </c>
      <c r="G24" s="6" t="s">
        <v>131</v>
      </c>
      <c r="H24" s="157" t="s">
        <v>169</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4">
        <v>1</v>
      </c>
      <c r="H26" s="144">
        <v>1</v>
      </c>
      <c r="I26" s="144">
        <v>1</v>
      </c>
      <c r="J26" s="144">
        <v>1</v>
      </c>
      <c r="K26" s="144">
        <v>1</v>
      </c>
      <c r="L26" s="285">
        <v>1</v>
      </c>
      <c r="M26" s="286"/>
      <c r="O26" s="143" t="s">
        <v>61</v>
      </c>
    </row>
    <row r="27" spans="1:15" ht="30" customHeight="1" thickBot="1">
      <c r="A27" s="145"/>
      <c r="B27" s="146"/>
      <c r="C27" s="147"/>
      <c r="D27" s="147"/>
      <c r="E27" s="247"/>
      <c r="F27" s="148" t="s">
        <v>114</v>
      </c>
      <c r="G27" s="144">
        <v>1</v>
      </c>
      <c r="H27" s="144"/>
      <c r="I27" s="144"/>
      <c r="J27" s="144"/>
      <c r="K27" s="144"/>
      <c r="L27" s="289">
        <f>+G27+H27+I27+J27</f>
        <v>1</v>
      </c>
      <c r="M27" s="286"/>
      <c r="O27" s="143" t="s">
        <v>62</v>
      </c>
    </row>
    <row r="28" spans="1:40" ht="39" thickBot="1">
      <c r="A28" s="2"/>
      <c r="M28" s="38"/>
      <c r="O28" s="143" t="s">
        <v>50</v>
      </c>
      <c r="AN28" s="1" t="e">
        <f>#REF!+1</f>
        <v>#REF!</v>
      </c>
    </row>
    <row r="29" spans="1:40" ht="48" customHeight="1" thickBot="1">
      <c r="A29" s="199" t="s">
        <v>93</v>
      </c>
      <c r="B29" s="203"/>
      <c r="C29" s="200"/>
      <c r="D29" s="231" t="s">
        <v>77</v>
      </c>
      <c r="E29" s="232"/>
      <c r="F29" s="97">
        <v>0.41</v>
      </c>
      <c r="G29" s="98" t="s">
        <v>87</v>
      </c>
      <c r="H29" s="99">
        <v>0.55</v>
      </c>
      <c r="I29" s="291" t="s">
        <v>208</v>
      </c>
      <c r="J29" s="292"/>
      <c r="K29" s="292"/>
      <c r="L29" s="292"/>
      <c r="M29" s="293"/>
      <c r="O29" s="143" t="s">
        <v>51</v>
      </c>
      <c r="AN29" s="1" t="e">
        <f>AN28+1</f>
        <v>#REF!</v>
      </c>
    </row>
    <row r="30" spans="1:40" ht="26.25" customHeight="1" thickBot="1">
      <c r="A30" s="227"/>
      <c r="B30" s="290"/>
      <c r="C30" s="229"/>
      <c r="D30" s="233" t="s">
        <v>78</v>
      </c>
      <c r="E30" s="234"/>
      <c r="F30" s="100">
        <v>0.21</v>
      </c>
      <c r="G30" s="101" t="s">
        <v>87</v>
      </c>
      <c r="H30" s="102">
        <v>0.4</v>
      </c>
      <c r="I30" s="294"/>
      <c r="J30" s="295"/>
      <c r="K30" s="295"/>
      <c r="L30" s="295"/>
      <c r="M30" s="296"/>
      <c r="O30" s="143" t="s">
        <v>52</v>
      </c>
      <c r="AN30" s="1" t="e">
        <f>#REF!+1</f>
        <v>#REF!</v>
      </c>
    </row>
    <row r="31" spans="1:40" ht="36.75" customHeight="1" thickBot="1">
      <c r="A31" s="201"/>
      <c r="B31" s="230"/>
      <c r="C31" s="202"/>
      <c r="D31" s="235" t="s">
        <v>79</v>
      </c>
      <c r="E31" s="236"/>
      <c r="F31" s="103">
        <v>0</v>
      </c>
      <c r="G31" s="104" t="s">
        <v>87</v>
      </c>
      <c r="H31" s="105">
        <v>0.2</v>
      </c>
      <c r="I31" s="297"/>
      <c r="J31" s="298"/>
      <c r="K31" s="298"/>
      <c r="L31" s="298"/>
      <c r="M31" s="299"/>
      <c r="O31" s="149" t="s">
        <v>133</v>
      </c>
      <c r="AN31" s="1" t="e">
        <f>#REF!+1</f>
        <v>#REF!</v>
      </c>
    </row>
    <row r="32" spans="1:40" ht="51.7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51.75" thickBot="1">
      <c r="A34" s="2"/>
      <c r="M34" s="38"/>
      <c r="O34" s="143" t="s">
        <v>55</v>
      </c>
      <c r="AN34" s="1" t="e">
        <f>AN33+1</f>
        <v>#REF!</v>
      </c>
    </row>
    <row r="35" spans="1:38" ht="93.75" customHeight="1" thickBot="1">
      <c r="A35" s="137"/>
      <c r="B35" s="90" t="s">
        <v>31</v>
      </c>
      <c r="C35" s="89" t="s">
        <v>32</v>
      </c>
      <c r="D35" s="89" t="str">
        <f>F19</f>
        <v>Avance en la ejecución de las actividades en el trimestre</v>
      </c>
      <c r="E35" s="89" t="str">
        <f>+F20</f>
        <v>Meta programada en la vigencia</v>
      </c>
      <c r="F35" s="89">
        <f>+F21</f>
        <v>0</v>
      </c>
      <c r="G35" s="89">
        <f>+F21</f>
        <v>0</v>
      </c>
      <c r="H35" s="91" t="s">
        <v>88</v>
      </c>
      <c r="I35" s="92" t="s">
        <v>92</v>
      </c>
      <c r="K35" s="113"/>
      <c r="M35" s="138"/>
      <c r="O35" s="143" t="s">
        <v>53</v>
      </c>
      <c r="AI35"/>
      <c r="AL35" s="1"/>
    </row>
    <row r="36" spans="1:38" ht="36.75" customHeight="1">
      <c r="A36" s="137"/>
      <c r="B36" s="25"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1">
        <v>0.45</v>
      </c>
      <c r="D38" s="121">
        <v>0.45</v>
      </c>
      <c r="E38" s="121">
        <v>1</v>
      </c>
      <c r="F38" s="68"/>
      <c r="G38" s="23"/>
      <c r="H38" s="152">
        <f>+D38*E38</f>
        <v>0.45</v>
      </c>
      <c r="I38" s="95">
        <f>+I37+H38</f>
        <v>0.45</v>
      </c>
      <c r="M38" s="138"/>
      <c r="O38" s="139" t="s">
        <v>69</v>
      </c>
      <c r="AI38"/>
      <c r="AL38" s="1"/>
    </row>
    <row r="39" spans="1:38" ht="36.75" customHeight="1" thickBot="1">
      <c r="A39" s="137"/>
      <c r="B39" s="26" t="s">
        <v>36</v>
      </c>
      <c r="C39" s="153">
        <v>0.55</v>
      </c>
      <c r="D39" s="93">
        <v>0.55</v>
      </c>
      <c r="E39" s="93">
        <v>1</v>
      </c>
      <c r="F39" s="122"/>
      <c r="G39" s="27"/>
      <c r="H39" s="154">
        <f>+D39*E39</f>
        <v>0.55</v>
      </c>
      <c r="I39" s="96">
        <f>+I38+H39</f>
        <v>1</v>
      </c>
      <c r="K39" s="113"/>
      <c r="M39" s="138"/>
      <c r="O39" s="155" t="s">
        <v>67</v>
      </c>
      <c r="AI39"/>
      <c r="AL39" s="1"/>
    </row>
    <row r="40" spans="1:15" ht="39.75" customHeight="1">
      <c r="A40" s="2"/>
      <c r="M40" s="38"/>
      <c r="O40" s="155" t="s">
        <v>68</v>
      </c>
    </row>
    <row r="41" spans="1:40" ht="38.25">
      <c r="A41" s="2"/>
      <c r="M41" s="38"/>
      <c r="O41" s="155" t="s">
        <v>56</v>
      </c>
      <c r="AN41" s="1" t="e">
        <f>#REF!+1</f>
        <v>#REF!</v>
      </c>
    </row>
    <row r="42" spans="1:15" ht="38.25">
      <c r="A42" s="2"/>
      <c r="M42" s="38"/>
      <c r="O42" s="155" t="s">
        <v>46</v>
      </c>
    </row>
    <row r="43" spans="1:15" ht="12.75">
      <c r="A43" s="2"/>
      <c r="M43" s="38"/>
      <c r="O43" s="1" t="s">
        <v>47</v>
      </c>
    </row>
    <row r="44" spans="1:15" ht="12.75">
      <c r="A44" s="2"/>
      <c r="M44" s="38"/>
      <c r="O44" s="1" t="s">
        <v>81</v>
      </c>
    </row>
    <row r="45" spans="1:15" ht="51">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68">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182</v>
      </c>
      <c r="AN57" s="1" t="e">
        <f>#REF!+1</f>
        <v>#REF!</v>
      </c>
    </row>
    <row r="58" spans="1:40" ht="10.5" customHeight="1" thickBot="1">
      <c r="A58" s="2"/>
      <c r="M58" s="38"/>
      <c r="O58" s="1" t="s">
        <v>181</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 t="shared" si="0"/>
        <v>#REF!</v>
      </c>
    </row>
    <row r="60" spans="1:13" ht="25.5" customHeight="1" thickBot="1">
      <c r="A60" s="247"/>
      <c r="B60" s="201"/>
      <c r="C60" s="230"/>
      <c r="D60" s="230"/>
      <c r="E60" s="230"/>
      <c r="F60" s="230"/>
      <c r="G60" s="202"/>
      <c r="H60" s="6" t="s">
        <v>90</v>
      </c>
      <c r="I60" s="35" t="s">
        <v>91</v>
      </c>
      <c r="J60" s="230"/>
      <c r="K60" s="230"/>
      <c r="L60" s="230"/>
      <c r="M60" s="202"/>
    </row>
    <row r="61" spans="1:40" ht="35.25" customHeight="1" thickBot="1">
      <c r="A61" s="9" t="s">
        <v>33</v>
      </c>
      <c r="B61" s="251"/>
      <c r="C61" s="252"/>
      <c r="D61" s="252"/>
      <c r="E61" s="252"/>
      <c r="F61" s="252"/>
      <c r="G61" s="253"/>
      <c r="H61" s="24"/>
      <c r="I61" s="133"/>
      <c r="J61" s="254"/>
      <c r="K61" s="255"/>
      <c r="L61" s="255"/>
      <c r="M61" s="256"/>
      <c r="AN61" s="1" t="e">
        <f>AN59+1</f>
        <v>#REF!</v>
      </c>
    </row>
    <row r="62" spans="1:40" ht="39.75" customHeight="1" thickBot="1">
      <c r="A62" s="9" t="s">
        <v>34</v>
      </c>
      <c r="B62" s="257"/>
      <c r="C62" s="258"/>
      <c r="D62" s="258"/>
      <c r="E62" s="258"/>
      <c r="F62" s="258"/>
      <c r="G62" s="259"/>
      <c r="H62" s="24"/>
      <c r="I62" s="133"/>
      <c r="J62" s="254"/>
      <c r="K62" s="255"/>
      <c r="L62" s="255"/>
      <c r="M62" s="256"/>
      <c r="AN62" s="1" t="e">
        <f t="shared" si="0"/>
        <v>#REF!</v>
      </c>
    </row>
    <row r="63" spans="1:40" ht="162.75" customHeight="1" thickBot="1">
      <c r="A63" s="9" t="s">
        <v>41</v>
      </c>
      <c r="B63" s="302" t="s">
        <v>183</v>
      </c>
      <c r="C63" s="303"/>
      <c r="D63" s="303"/>
      <c r="E63" s="303"/>
      <c r="F63" s="303"/>
      <c r="G63" s="304"/>
      <c r="H63" s="24"/>
      <c r="I63" s="133" t="s">
        <v>148</v>
      </c>
      <c r="J63" s="254"/>
      <c r="K63" s="255"/>
      <c r="L63" s="255"/>
      <c r="M63" s="256"/>
      <c r="AN63" s="1" t="e">
        <f>#REF!+1</f>
        <v>#REF!</v>
      </c>
    </row>
    <row r="64" spans="1:40" ht="147" customHeight="1" thickBot="1">
      <c r="A64" s="9" t="s">
        <v>36</v>
      </c>
      <c r="B64" s="302" t="s">
        <v>209</v>
      </c>
      <c r="C64" s="303"/>
      <c r="D64" s="303"/>
      <c r="E64" s="303"/>
      <c r="F64" s="303"/>
      <c r="G64" s="304"/>
      <c r="H64" s="24"/>
      <c r="I64" s="133" t="s">
        <v>148</v>
      </c>
      <c r="J64" s="254"/>
      <c r="K64" s="255"/>
      <c r="L64" s="255"/>
      <c r="M64" s="256"/>
      <c r="AN64" s="1" t="e">
        <f t="shared" si="0"/>
        <v>#REF!</v>
      </c>
    </row>
    <row r="65" spans="1:40" ht="180" customHeight="1" thickBot="1">
      <c r="A65" s="9" t="s">
        <v>42</v>
      </c>
      <c r="B65" s="302" t="s">
        <v>189</v>
      </c>
      <c r="C65" s="303"/>
      <c r="D65" s="303"/>
      <c r="E65" s="303"/>
      <c r="F65" s="303"/>
      <c r="G65" s="304"/>
      <c r="H65" s="24"/>
      <c r="I65" s="133" t="s">
        <v>148</v>
      </c>
      <c r="J65" s="254"/>
      <c r="K65" s="255"/>
      <c r="L65" s="255"/>
      <c r="M65" s="256"/>
      <c r="AN65" s="1" t="e">
        <f>#REF!+1</f>
        <v>#REF!</v>
      </c>
    </row>
    <row r="66" spans="2:40" ht="24.75" customHeight="1">
      <c r="B66" s="300"/>
      <c r="C66" s="300"/>
      <c r="D66" s="300"/>
      <c r="E66" s="300"/>
      <c r="F66" s="300"/>
      <c r="G66" s="300"/>
      <c r="H66" s="300"/>
      <c r="I66" s="300"/>
      <c r="J66" s="300"/>
      <c r="K66" s="300"/>
      <c r="L66" s="300"/>
      <c r="M66" s="300"/>
      <c r="AN66" s="1" t="e">
        <f t="shared" si="0"/>
        <v>#REF!</v>
      </c>
    </row>
    <row r="67" spans="2:40" ht="24.75" customHeight="1" hidden="1">
      <c r="B67" s="300"/>
      <c r="C67" s="300"/>
      <c r="D67" s="300"/>
      <c r="E67" s="300"/>
      <c r="F67" s="300"/>
      <c r="G67" s="300"/>
      <c r="H67" s="300"/>
      <c r="I67" s="300"/>
      <c r="J67" s="300"/>
      <c r="K67" s="300"/>
      <c r="L67" s="300"/>
      <c r="M67" s="300"/>
      <c r="AN67" s="1" t="e">
        <f t="shared" si="0"/>
        <v>#REF!</v>
      </c>
    </row>
    <row r="68" spans="2:40" ht="24.75" customHeight="1" hidden="1">
      <c r="B68" s="300"/>
      <c r="C68" s="300"/>
      <c r="D68" s="300"/>
      <c r="E68" s="300"/>
      <c r="F68" s="300"/>
      <c r="G68" s="300"/>
      <c r="H68" s="300"/>
      <c r="I68" s="300"/>
      <c r="J68" s="300"/>
      <c r="K68" s="300"/>
      <c r="L68" s="300"/>
      <c r="M68" s="300"/>
      <c r="AN68" s="1"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14:M14">
      <formula1>$O$57:$O$59</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6.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25">
      <selection activeCell="I29" sqref="I29:M31"/>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42.14062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13.5" thickBot="1">
      <c r="A10" s="2"/>
      <c r="M10" s="38"/>
      <c r="O10" s="139" t="s">
        <v>74</v>
      </c>
    </row>
    <row r="11" spans="1:15" ht="30" customHeight="1" thickBot="1">
      <c r="A11" s="184" t="s">
        <v>7</v>
      </c>
      <c r="B11" s="185"/>
      <c r="C11" s="195" t="s">
        <v>172</v>
      </c>
      <c r="D11" s="196"/>
      <c r="E11" s="196"/>
      <c r="F11" s="196"/>
      <c r="G11" s="196"/>
      <c r="H11" s="196"/>
      <c r="I11" s="196"/>
      <c r="J11" s="196"/>
      <c r="K11" s="22" t="s">
        <v>82</v>
      </c>
      <c r="L11" s="197" t="s">
        <v>171</v>
      </c>
      <c r="M11" s="198"/>
      <c r="O11" s="1" t="s">
        <v>21</v>
      </c>
    </row>
    <row r="12" spans="1:15" ht="47.25" customHeight="1" thickBot="1">
      <c r="A12" s="184" t="s">
        <v>9</v>
      </c>
      <c r="B12" s="185"/>
      <c r="C12" s="186" t="s">
        <v>170</v>
      </c>
      <c r="D12" s="187"/>
      <c r="E12" s="187"/>
      <c r="F12" s="187"/>
      <c r="G12" s="187"/>
      <c r="H12" s="187"/>
      <c r="I12" s="187"/>
      <c r="J12" s="187"/>
      <c r="K12" s="187"/>
      <c r="L12" s="187"/>
      <c r="M12" s="188"/>
      <c r="O12" s="1" t="s">
        <v>0</v>
      </c>
    </row>
    <row r="13" spans="1:15" ht="45.75" customHeight="1" thickBot="1">
      <c r="A13" s="184" t="s">
        <v>95</v>
      </c>
      <c r="B13" s="185"/>
      <c r="C13" s="186" t="s">
        <v>164</v>
      </c>
      <c r="D13" s="187"/>
      <c r="E13" s="187"/>
      <c r="F13" s="187"/>
      <c r="G13" s="187"/>
      <c r="H13" s="187"/>
      <c r="I13" s="187"/>
      <c r="J13" s="187"/>
      <c r="K13" s="187"/>
      <c r="L13" s="187"/>
      <c r="M13" s="188"/>
      <c r="O13" s="1" t="s">
        <v>118</v>
      </c>
    </row>
    <row r="14" spans="1:15" ht="59.25" customHeight="1" thickBot="1">
      <c r="A14" s="184" t="s">
        <v>105</v>
      </c>
      <c r="B14" s="185"/>
      <c r="C14" s="186" t="s">
        <v>182</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30" customHeight="1" thickBot="1">
      <c r="A19" s="204" t="s">
        <v>165</v>
      </c>
      <c r="B19" s="205"/>
      <c r="C19" s="210" t="s">
        <v>86</v>
      </c>
      <c r="D19" s="211"/>
      <c r="E19" s="4">
        <v>1</v>
      </c>
      <c r="F19" s="216" t="s">
        <v>166</v>
      </c>
      <c r="G19" s="217"/>
      <c r="H19" s="218"/>
      <c r="I19" s="136" t="s">
        <v>136</v>
      </c>
      <c r="J19" s="282" t="s">
        <v>167</v>
      </c>
      <c r="K19" s="283"/>
      <c r="L19" s="284"/>
      <c r="M19" s="7" t="s">
        <v>118</v>
      </c>
      <c r="O19" s="1" t="s">
        <v>28</v>
      </c>
    </row>
    <row r="20" spans="1:15" ht="30" customHeight="1" thickBot="1">
      <c r="A20" s="206"/>
      <c r="B20" s="207"/>
      <c r="C20" s="212"/>
      <c r="D20" s="213"/>
      <c r="E20" s="4">
        <v>2</v>
      </c>
      <c r="F20" s="216" t="s">
        <v>168</v>
      </c>
      <c r="G20" s="217"/>
      <c r="H20" s="218"/>
      <c r="I20" s="136" t="s">
        <v>136</v>
      </c>
      <c r="J20" s="282" t="s">
        <v>125</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10</v>
      </c>
      <c r="C24" s="34" t="s">
        <v>73</v>
      </c>
      <c r="D24" s="134" t="s">
        <v>18</v>
      </c>
      <c r="E24" s="6" t="s">
        <v>23</v>
      </c>
      <c r="F24" s="64">
        <v>1</v>
      </c>
      <c r="G24" s="6" t="s">
        <v>131</v>
      </c>
      <c r="H24" s="157">
        <v>1</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4">
        <v>1</v>
      </c>
      <c r="H26" s="144">
        <v>1</v>
      </c>
      <c r="I26" s="144">
        <v>1</v>
      </c>
      <c r="J26" s="144">
        <v>1</v>
      </c>
      <c r="K26" s="144">
        <v>1</v>
      </c>
      <c r="L26" s="285">
        <v>1</v>
      </c>
      <c r="M26" s="286"/>
      <c r="O26" s="143" t="s">
        <v>61</v>
      </c>
    </row>
    <row r="27" spans="1:15" ht="30" customHeight="1" thickBot="1">
      <c r="A27" s="145"/>
      <c r="B27" s="146"/>
      <c r="C27" s="147"/>
      <c r="D27" s="147"/>
      <c r="E27" s="247"/>
      <c r="F27" s="148" t="s">
        <v>114</v>
      </c>
      <c r="G27" s="144">
        <v>1</v>
      </c>
      <c r="H27" s="144"/>
      <c r="I27" s="144"/>
      <c r="J27" s="144"/>
      <c r="K27" s="144"/>
      <c r="L27" s="289">
        <f>+G27+H27+I27+J27</f>
        <v>1</v>
      </c>
      <c r="M27" s="286"/>
      <c r="O27" s="143" t="s">
        <v>62</v>
      </c>
    </row>
    <row r="28" spans="1:40" ht="13.5" thickBot="1">
      <c r="A28" s="2"/>
      <c r="M28" s="38"/>
      <c r="O28" s="143" t="s">
        <v>50</v>
      </c>
      <c r="AN28" s="1" t="e">
        <f>#REF!+1</f>
        <v>#REF!</v>
      </c>
    </row>
    <row r="29" spans="1:40" ht="48" customHeight="1" thickBot="1">
      <c r="A29" s="199" t="s">
        <v>93</v>
      </c>
      <c r="B29" s="203"/>
      <c r="C29" s="200"/>
      <c r="D29" s="231" t="s">
        <v>77</v>
      </c>
      <c r="E29" s="232"/>
      <c r="F29" s="97">
        <v>0.46</v>
      </c>
      <c r="G29" s="98" t="s">
        <v>87</v>
      </c>
      <c r="H29" s="99">
        <v>0.6</v>
      </c>
      <c r="I29" s="291" t="s">
        <v>206</v>
      </c>
      <c r="J29" s="292"/>
      <c r="K29" s="292"/>
      <c r="L29" s="292"/>
      <c r="M29" s="293"/>
      <c r="O29" s="143" t="s">
        <v>51</v>
      </c>
      <c r="AN29" s="1" t="e">
        <f>AN28+1</f>
        <v>#REF!</v>
      </c>
    </row>
    <row r="30" spans="1:40" ht="26.25" customHeight="1" thickBot="1">
      <c r="A30" s="227"/>
      <c r="B30" s="290"/>
      <c r="C30" s="229"/>
      <c r="D30" s="233" t="s">
        <v>78</v>
      </c>
      <c r="E30" s="234"/>
      <c r="F30" s="100">
        <v>0.31</v>
      </c>
      <c r="G30" s="101" t="s">
        <v>87</v>
      </c>
      <c r="H30" s="102">
        <v>0.45</v>
      </c>
      <c r="I30" s="294"/>
      <c r="J30" s="295"/>
      <c r="K30" s="295"/>
      <c r="L30" s="295"/>
      <c r="M30" s="296"/>
      <c r="O30" s="143" t="s">
        <v>52</v>
      </c>
      <c r="AN30" s="1" t="e">
        <f>#REF!+1</f>
        <v>#REF!</v>
      </c>
    </row>
    <row r="31" spans="1:40" ht="37.5" customHeight="1" thickBot="1">
      <c r="A31" s="201"/>
      <c r="B31" s="230"/>
      <c r="C31" s="202"/>
      <c r="D31" s="235" t="s">
        <v>79</v>
      </c>
      <c r="E31" s="236"/>
      <c r="F31" s="103">
        <v>0</v>
      </c>
      <c r="G31" s="104" t="s">
        <v>87</v>
      </c>
      <c r="H31" s="105">
        <v>0.3</v>
      </c>
      <c r="I31" s="297"/>
      <c r="J31" s="298"/>
      <c r="K31" s="298"/>
      <c r="L31" s="298"/>
      <c r="M31" s="299"/>
      <c r="O31" s="149" t="s">
        <v>133</v>
      </c>
      <c r="AN31" s="1" t="e">
        <f>#REF!+1</f>
        <v>#REF!</v>
      </c>
    </row>
    <row r="32" spans="1:40" ht="13.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13.5" thickBot="1">
      <c r="A34" s="2"/>
      <c r="M34" s="38"/>
      <c r="O34" s="143" t="s">
        <v>55</v>
      </c>
      <c r="AN34" s="1" t="e">
        <f>AN33+1</f>
        <v>#REF!</v>
      </c>
    </row>
    <row r="35" spans="1:38" ht="93.75" customHeight="1" thickBot="1">
      <c r="A35" s="137"/>
      <c r="B35" s="90" t="s">
        <v>31</v>
      </c>
      <c r="C35" s="89" t="s">
        <v>32</v>
      </c>
      <c r="D35" s="89" t="str">
        <f>F19</f>
        <v>Avance en la ejecución de las actividades en el trimestre</v>
      </c>
      <c r="E35" s="89" t="str">
        <f>+F20</f>
        <v>Meta programada en la vigencia</v>
      </c>
      <c r="F35" s="89">
        <f>+F21</f>
        <v>0</v>
      </c>
      <c r="G35" s="89">
        <f>+F21</f>
        <v>0</v>
      </c>
      <c r="H35" s="91" t="s">
        <v>88</v>
      </c>
      <c r="I35" s="92" t="s">
        <v>92</v>
      </c>
      <c r="K35" s="113"/>
      <c r="M35" s="138"/>
      <c r="O35" s="143" t="s">
        <v>53</v>
      </c>
      <c r="AI35"/>
      <c r="AL35" s="1"/>
    </row>
    <row r="36" spans="1:38" ht="36.75" customHeight="1">
      <c r="A36" s="137"/>
      <c r="B36" s="32"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1">
        <v>0.4</v>
      </c>
      <c r="D38" s="121">
        <v>0.4</v>
      </c>
      <c r="E38" s="121">
        <v>1</v>
      </c>
      <c r="F38" s="68"/>
      <c r="G38" s="23"/>
      <c r="H38" s="152">
        <f>+D38*E38</f>
        <v>0.4</v>
      </c>
      <c r="I38" s="95">
        <f>+I37+H38</f>
        <v>0.4</v>
      </c>
      <c r="M38" s="138"/>
      <c r="O38" s="139" t="s">
        <v>69</v>
      </c>
      <c r="AI38"/>
      <c r="AL38" s="1"/>
    </row>
    <row r="39" spans="1:38" ht="36.75" customHeight="1" thickBot="1">
      <c r="A39" s="137"/>
      <c r="B39" s="26" t="s">
        <v>36</v>
      </c>
      <c r="C39" s="153">
        <v>0.6</v>
      </c>
      <c r="D39" s="93">
        <v>0.6</v>
      </c>
      <c r="E39" s="93">
        <v>1</v>
      </c>
      <c r="F39" s="122"/>
      <c r="G39" s="27"/>
      <c r="H39" s="154">
        <f>+D39*E39</f>
        <v>0.6</v>
      </c>
      <c r="I39" s="96">
        <f>+I38+H39</f>
        <v>1</v>
      </c>
      <c r="K39" s="113"/>
      <c r="M39" s="138"/>
      <c r="O39" s="155" t="s">
        <v>67</v>
      </c>
      <c r="AI39"/>
      <c r="AL39" s="1"/>
    </row>
    <row r="40" spans="1:15" ht="25.5">
      <c r="A40" s="2"/>
      <c r="M40" s="38"/>
      <c r="O40" s="155" t="s">
        <v>68</v>
      </c>
    </row>
    <row r="41" spans="1:40" ht="12.75">
      <c r="A41" s="2"/>
      <c r="M41" s="38"/>
      <c r="O41" s="155" t="s">
        <v>56</v>
      </c>
      <c r="AN41" s="1" t="e">
        <f>#REF!+1</f>
        <v>#REF!</v>
      </c>
    </row>
    <row r="42" spans="1:15" ht="12.75">
      <c r="A42" s="2"/>
      <c r="M42" s="38"/>
      <c r="O42" s="155" t="s">
        <v>46</v>
      </c>
    </row>
    <row r="43" spans="1:15" ht="12.75">
      <c r="A43" s="2"/>
      <c r="M43" s="38"/>
      <c r="O43" s="1" t="s">
        <v>47</v>
      </c>
    </row>
    <row r="44" spans="1:15" ht="12.75">
      <c r="A44" s="2"/>
      <c r="M44" s="38"/>
      <c r="O44" s="1" t="s">
        <v>81</v>
      </c>
    </row>
    <row r="45" spans="1:15" ht="12.75">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56">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182</v>
      </c>
      <c r="AN57" s="1" t="e">
        <f>#REF!+1</f>
        <v>#REF!</v>
      </c>
    </row>
    <row r="58" spans="1:40" ht="90" thickBot="1">
      <c r="A58" s="2"/>
      <c r="M58" s="38"/>
      <c r="O58" s="1" t="s">
        <v>181</v>
      </c>
      <c r="AN58" s="1" t="e">
        <f>AN57+1</f>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AN58+1</f>
        <v>#REF!</v>
      </c>
    </row>
    <row r="60" spans="1:13" ht="25.5" customHeight="1" thickBot="1">
      <c r="A60" s="247"/>
      <c r="B60" s="201"/>
      <c r="C60" s="230"/>
      <c r="D60" s="230"/>
      <c r="E60" s="230"/>
      <c r="F60" s="230"/>
      <c r="G60" s="202"/>
      <c r="H60" s="6" t="s">
        <v>90</v>
      </c>
      <c r="I60" s="35" t="s">
        <v>91</v>
      </c>
      <c r="J60" s="230"/>
      <c r="K60" s="230"/>
      <c r="L60" s="230"/>
      <c r="M60" s="202"/>
    </row>
    <row r="61" spans="1:40" ht="21.75" customHeight="1" thickBot="1">
      <c r="A61" s="9" t="s">
        <v>33</v>
      </c>
      <c r="B61" s="251"/>
      <c r="C61" s="252"/>
      <c r="D61" s="252"/>
      <c r="E61" s="252"/>
      <c r="F61" s="252"/>
      <c r="G61" s="253"/>
      <c r="H61" s="24"/>
      <c r="I61" s="133"/>
      <c r="J61" s="254"/>
      <c r="K61" s="255"/>
      <c r="L61" s="255"/>
      <c r="M61" s="256"/>
      <c r="AN61" s="1" t="e">
        <f>AN59+1</f>
        <v>#REF!</v>
      </c>
    </row>
    <row r="62" spans="1:40" ht="20.25" customHeight="1" thickBot="1">
      <c r="A62" s="9" t="s">
        <v>34</v>
      </c>
      <c r="B62" s="257"/>
      <c r="C62" s="258"/>
      <c r="D62" s="258"/>
      <c r="E62" s="258"/>
      <c r="F62" s="258"/>
      <c r="G62" s="259"/>
      <c r="H62" s="24"/>
      <c r="I62" s="133"/>
      <c r="J62" s="254"/>
      <c r="K62" s="255"/>
      <c r="L62" s="255"/>
      <c r="M62" s="256"/>
      <c r="AN62" s="1" t="e">
        <f>AN61+1</f>
        <v>#REF!</v>
      </c>
    </row>
    <row r="63" spans="1:40" ht="177" customHeight="1" thickBot="1">
      <c r="A63" s="9" t="s">
        <v>41</v>
      </c>
      <c r="B63" s="302" t="s">
        <v>184</v>
      </c>
      <c r="C63" s="303"/>
      <c r="D63" s="303"/>
      <c r="E63" s="303"/>
      <c r="F63" s="303"/>
      <c r="G63" s="304"/>
      <c r="H63" s="24"/>
      <c r="I63" s="133" t="s">
        <v>148</v>
      </c>
      <c r="J63" s="254"/>
      <c r="K63" s="255"/>
      <c r="L63" s="255"/>
      <c r="M63" s="256"/>
      <c r="AN63" s="1" t="e">
        <f>#REF!+1</f>
        <v>#REF!</v>
      </c>
    </row>
    <row r="64" spans="1:40" ht="118.5" customHeight="1" thickBot="1">
      <c r="A64" s="9" t="s">
        <v>36</v>
      </c>
      <c r="B64" s="302" t="s">
        <v>190</v>
      </c>
      <c r="C64" s="303"/>
      <c r="D64" s="303"/>
      <c r="E64" s="303"/>
      <c r="F64" s="303"/>
      <c r="G64" s="304"/>
      <c r="H64" s="24"/>
      <c r="I64" s="133"/>
      <c r="J64" s="254"/>
      <c r="K64" s="255"/>
      <c r="L64" s="255"/>
      <c r="M64" s="256"/>
      <c r="AN64" s="1" t="e">
        <f>AN63+1</f>
        <v>#REF!</v>
      </c>
    </row>
    <row r="65" spans="1:40" ht="54.75" customHeight="1" thickBot="1">
      <c r="A65" s="9" t="s">
        <v>42</v>
      </c>
      <c r="B65" s="302" t="s">
        <v>191</v>
      </c>
      <c r="C65" s="303"/>
      <c r="D65" s="303"/>
      <c r="E65" s="303"/>
      <c r="F65" s="303"/>
      <c r="G65" s="304"/>
      <c r="H65" s="24"/>
      <c r="I65" s="133"/>
      <c r="J65" s="254"/>
      <c r="K65" s="255"/>
      <c r="L65" s="255"/>
      <c r="M65" s="256"/>
      <c r="AN65" s="1" t="e">
        <f>#REF!+1</f>
        <v>#REF!</v>
      </c>
    </row>
    <row r="66" spans="2:40" ht="24.75" customHeight="1">
      <c r="B66" s="300"/>
      <c r="C66" s="300"/>
      <c r="D66" s="300"/>
      <c r="E66" s="300"/>
      <c r="F66" s="300"/>
      <c r="G66" s="300"/>
      <c r="H66" s="300"/>
      <c r="I66" s="300"/>
      <c r="J66" s="300"/>
      <c r="K66" s="300"/>
      <c r="L66" s="300"/>
      <c r="M66" s="300"/>
      <c r="AN66" s="1" t="e">
        <f>AN65+1</f>
        <v>#REF!</v>
      </c>
    </row>
    <row r="67" spans="2:40" ht="24.75" customHeight="1" hidden="1">
      <c r="B67" s="300"/>
      <c r="C67" s="300"/>
      <c r="D67" s="300"/>
      <c r="E67" s="300"/>
      <c r="F67" s="300"/>
      <c r="G67" s="300"/>
      <c r="H67" s="300"/>
      <c r="I67" s="300"/>
      <c r="J67" s="300"/>
      <c r="K67" s="300"/>
      <c r="L67" s="300"/>
      <c r="M67" s="300"/>
      <c r="AN67" s="1" t="e">
        <f>AN66+1</f>
        <v>#REF!</v>
      </c>
    </row>
    <row r="68" spans="2:40" ht="24.75" customHeight="1" hidden="1">
      <c r="B68" s="300"/>
      <c r="C68" s="300"/>
      <c r="D68" s="300"/>
      <c r="E68" s="300"/>
      <c r="F68" s="300"/>
      <c r="G68" s="300"/>
      <c r="H68" s="300"/>
      <c r="I68" s="300"/>
      <c r="J68" s="300"/>
      <c r="K68" s="300"/>
      <c r="L68" s="300"/>
      <c r="M68" s="300"/>
      <c r="AN68" s="1" t="e">
        <f>AN67+1</f>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2:L22"/>
    <mergeCell ref="L24:M24"/>
    <mergeCell ref="A25:A26"/>
    <mergeCell ref="B25:B26"/>
    <mergeCell ref="C25:C26"/>
    <mergeCell ref="D25:D26"/>
    <mergeCell ref="E25:E27"/>
    <mergeCell ref="L25:M25"/>
    <mergeCell ref="L26:M26"/>
    <mergeCell ref="L27:M27"/>
    <mergeCell ref="A29:C31"/>
    <mergeCell ref="D29:E29"/>
    <mergeCell ref="I29:M31"/>
    <mergeCell ref="D30:E30"/>
    <mergeCell ref="D31:E31"/>
    <mergeCell ref="A33:M33"/>
    <mergeCell ref="A57:M57"/>
    <mergeCell ref="A59:A60"/>
    <mergeCell ref="B59:G60"/>
    <mergeCell ref="H59:I59"/>
    <mergeCell ref="J59:M60"/>
    <mergeCell ref="B61:G61"/>
    <mergeCell ref="J61:M61"/>
    <mergeCell ref="B62:G62"/>
    <mergeCell ref="J62:M62"/>
    <mergeCell ref="B63:G63"/>
    <mergeCell ref="J63:M63"/>
    <mergeCell ref="J69:M69"/>
    <mergeCell ref="B64:G64"/>
    <mergeCell ref="J64:M64"/>
    <mergeCell ref="B65:G65"/>
    <mergeCell ref="J65:M65"/>
    <mergeCell ref="B66:I66"/>
    <mergeCell ref="J66:M66"/>
    <mergeCell ref="B70:I70"/>
    <mergeCell ref="J70:M70"/>
    <mergeCell ref="F86:H87"/>
    <mergeCell ref="F88:H88"/>
    <mergeCell ref="F89:H90"/>
    <mergeCell ref="B67:I67"/>
    <mergeCell ref="J67:M67"/>
    <mergeCell ref="B68:I68"/>
    <mergeCell ref="J68:M68"/>
    <mergeCell ref="B69:I69"/>
  </mergeCells>
  <dataValidations count="8">
    <dataValidation type="list" allowBlank="1" showInputMessage="1" showErrorMessage="1" sqref="C14:M14">
      <formula1>$O$57:$O$59</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65">
      <selection activeCell="J65" sqref="J65:M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26.2812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13.5" thickBot="1">
      <c r="A10" s="2"/>
      <c r="M10" s="38"/>
      <c r="O10" s="139" t="s">
        <v>74</v>
      </c>
    </row>
    <row r="11" spans="1:15" ht="44.25" customHeight="1" thickBot="1">
      <c r="A11" s="184" t="s">
        <v>7</v>
      </c>
      <c r="B11" s="185"/>
      <c r="C11" s="195" t="s">
        <v>173</v>
      </c>
      <c r="D11" s="196"/>
      <c r="E11" s="196"/>
      <c r="F11" s="196"/>
      <c r="G11" s="196"/>
      <c r="H11" s="196"/>
      <c r="I11" s="196"/>
      <c r="J11" s="196"/>
      <c r="K11" s="22" t="s">
        <v>82</v>
      </c>
      <c r="L11" s="197" t="s">
        <v>174</v>
      </c>
      <c r="M11" s="198"/>
      <c r="O11" s="1" t="s">
        <v>21</v>
      </c>
    </row>
    <row r="12" spans="1:15" ht="47.25" customHeight="1" thickBot="1">
      <c r="A12" s="184" t="s">
        <v>9</v>
      </c>
      <c r="B12" s="185"/>
      <c r="C12" s="186" t="s">
        <v>175</v>
      </c>
      <c r="D12" s="187"/>
      <c r="E12" s="187"/>
      <c r="F12" s="187"/>
      <c r="G12" s="187"/>
      <c r="H12" s="187"/>
      <c r="I12" s="187"/>
      <c r="J12" s="187"/>
      <c r="K12" s="187"/>
      <c r="L12" s="187"/>
      <c r="M12" s="188"/>
      <c r="O12" s="1" t="s">
        <v>0</v>
      </c>
    </row>
    <row r="13" spans="1:15" ht="45.75" customHeight="1" thickBot="1">
      <c r="A13" s="184" t="s">
        <v>95</v>
      </c>
      <c r="B13" s="185"/>
      <c r="C13" s="186" t="s">
        <v>164</v>
      </c>
      <c r="D13" s="187"/>
      <c r="E13" s="187"/>
      <c r="F13" s="187"/>
      <c r="G13" s="187"/>
      <c r="H13" s="187"/>
      <c r="I13" s="187"/>
      <c r="J13" s="187"/>
      <c r="K13" s="187"/>
      <c r="L13" s="187"/>
      <c r="M13" s="188"/>
      <c r="O13" s="1" t="s">
        <v>118</v>
      </c>
    </row>
    <row r="14" spans="1:15" ht="59.25" customHeight="1" thickBot="1">
      <c r="A14" s="184" t="s">
        <v>105</v>
      </c>
      <c r="B14" s="185"/>
      <c r="C14" s="186" t="s">
        <v>182</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30" customHeight="1" thickBot="1">
      <c r="A19" s="204" t="s">
        <v>165</v>
      </c>
      <c r="B19" s="205"/>
      <c r="C19" s="210" t="s">
        <v>86</v>
      </c>
      <c r="D19" s="211"/>
      <c r="E19" s="4">
        <v>1</v>
      </c>
      <c r="F19" s="216" t="s">
        <v>166</v>
      </c>
      <c r="G19" s="217"/>
      <c r="H19" s="218"/>
      <c r="I19" s="136" t="s">
        <v>136</v>
      </c>
      <c r="J19" s="282" t="s">
        <v>167</v>
      </c>
      <c r="K19" s="283"/>
      <c r="L19" s="284"/>
      <c r="M19" s="7" t="s">
        <v>118</v>
      </c>
      <c r="O19" s="1" t="s">
        <v>28</v>
      </c>
    </row>
    <row r="20" spans="1:15" ht="30" customHeight="1" thickBot="1">
      <c r="A20" s="206"/>
      <c r="B20" s="207"/>
      <c r="C20" s="212"/>
      <c r="D20" s="213"/>
      <c r="E20" s="4">
        <v>2</v>
      </c>
      <c r="F20" s="216" t="s">
        <v>168</v>
      </c>
      <c r="G20" s="217"/>
      <c r="H20" s="218"/>
      <c r="I20" s="136" t="s">
        <v>136</v>
      </c>
      <c r="J20" s="282" t="s">
        <v>125</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10</v>
      </c>
      <c r="C24" s="34" t="s">
        <v>73</v>
      </c>
      <c r="D24" s="134" t="s">
        <v>18</v>
      </c>
      <c r="E24" s="6" t="s">
        <v>23</v>
      </c>
      <c r="F24" s="64">
        <v>1</v>
      </c>
      <c r="G24" s="6" t="s">
        <v>131</v>
      </c>
      <c r="H24" s="157">
        <v>1</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4">
        <v>1</v>
      </c>
      <c r="H26" s="144">
        <v>1</v>
      </c>
      <c r="I26" s="144">
        <v>1</v>
      </c>
      <c r="J26" s="144">
        <v>1</v>
      </c>
      <c r="K26" s="144">
        <v>1</v>
      </c>
      <c r="L26" s="285">
        <v>1</v>
      </c>
      <c r="M26" s="286"/>
      <c r="O26" s="143" t="s">
        <v>61</v>
      </c>
    </row>
    <row r="27" spans="1:15" ht="30" customHeight="1" thickBot="1">
      <c r="A27" s="145"/>
      <c r="B27" s="146"/>
      <c r="C27" s="147"/>
      <c r="D27" s="147"/>
      <c r="E27" s="247"/>
      <c r="F27" s="148" t="s">
        <v>114</v>
      </c>
      <c r="G27" s="144">
        <v>1</v>
      </c>
      <c r="H27" s="144"/>
      <c r="I27" s="144"/>
      <c r="J27" s="144"/>
      <c r="K27" s="144"/>
      <c r="L27" s="289">
        <f>+G27+H27+I27+J27</f>
        <v>1</v>
      </c>
      <c r="M27" s="286"/>
      <c r="O27" s="143" t="s">
        <v>62</v>
      </c>
    </row>
    <row r="28" spans="1:40" ht="13.5" thickBot="1">
      <c r="A28" s="2"/>
      <c r="M28" s="38"/>
      <c r="O28" s="143" t="s">
        <v>50</v>
      </c>
      <c r="AN28" s="1" t="e">
        <f>#REF!+1</f>
        <v>#REF!</v>
      </c>
    </row>
    <row r="29" spans="1:40" ht="33" customHeight="1" thickBot="1">
      <c r="A29" s="199" t="s">
        <v>93</v>
      </c>
      <c r="B29" s="203"/>
      <c r="C29" s="200"/>
      <c r="D29" s="231" t="s">
        <v>77</v>
      </c>
      <c r="E29" s="232"/>
      <c r="F29" s="97">
        <v>0.47</v>
      </c>
      <c r="G29" s="98" t="s">
        <v>87</v>
      </c>
      <c r="H29" s="99">
        <v>0.65</v>
      </c>
      <c r="I29" s="291" t="s">
        <v>204</v>
      </c>
      <c r="J29" s="292"/>
      <c r="K29" s="292"/>
      <c r="L29" s="292"/>
      <c r="M29" s="293"/>
      <c r="O29" s="143" t="s">
        <v>51</v>
      </c>
      <c r="AN29" s="1" t="e">
        <f>AN28+1</f>
        <v>#REF!</v>
      </c>
    </row>
    <row r="30" spans="1:40" ht="26.25" customHeight="1" thickBot="1">
      <c r="A30" s="227"/>
      <c r="B30" s="290"/>
      <c r="C30" s="229"/>
      <c r="D30" s="233" t="s">
        <v>78</v>
      </c>
      <c r="E30" s="234"/>
      <c r="F30" s="100">
        <v>0.26</v>
      </c>
      <c r="G30" s="101" t="s">
        <v>87</v>
      </c>
      <c r="H30" s="102">
        <v>0.46</v>
      </c>
      <c r="I30" s="294"/>
      <c r="J30" s="295"/>
      <c r="K30" s="295"/>
      <c r="L30" s="295"/>
      <c r="M30" s="296"/>
      <c r="O30" s="143" t="s">
        <v>52</v>
      </c>
      <c r="AN30" s="1" t="e">
        <f>#REF!+1</f>
        <v>#REF!</v>
      </c>
    </row>
    <row r="31" spans="1:40" ht="15" customHeight="1" thickBot="1">
      <c r="A31" s="201"/>
      <c r="B31" s="230"/>
      <c r="C31" s="202"/>
      <c r="D31" s="235" t="s">
        <v>79</v>
      </c>
      <c r="E31" s="236"/>
      <c r="F31" s="103">
        <v>0</v>
      </c>
      <c r="G31" s="104" t="s">
        <v>87</v>
      </c>
      <c r="H31" s="105">
        <v>0.25</v>
      </c>
      <c r="I31" s="297"/>
      <c r="J31" s="298"/>
      <c r="K31" s="298"/>
      <c r="L31" s="298"/>
      <c r="M31" s="299"/>
      <c r="O31" s="149" t="s">
        <v>133</v>
      </c>
      <c r="AN31" s="1" t="e">
        <f>#REF!+1</f>
        <v>#REF!</v>
      </c>
    </row>
    <row r="32" spans="1:40" ht="13.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13.5" thickBot="1">
      <c r="A34" s="2"/>
      <c r="M34" s="38"/>
      <c r="O34" s="143" t="s">
        <v>55</v>
      </c>
      <c r="AN34" s="1" t="e">
        <f>AN33+1</f>
        <v>#REF!</v>
      </c>
    </row>
    <row r="35" spans="1:38" ht="93.75" customHeight="1" thickBot="1">
      <c r="A35" s="137"/>
      <c r="B35" s="90" t="s">
        <v>31</v>
      </c>
      <c r="C35" s="89" t="s">
        <v>32</v>
      </c>
      <c r="D35" s="89" t="str">
        <f>F19</f>
        <v>Avance en la ejecución de las actividades en el trimestre</v>
      </c>
      <c r="E35" s="89" t="str">
        <f>+F20</f>
        <v>Meta programada en la vigencia</v>
      </c>
      <c r="F35" s="89">
        <f>+F21</f>
        <v>0</v>
      </c>
      <c r="G35" s="89">
        <f>+F21</f>
        <v>0</v>
      </c>
      <c r="H35" s="91" t="s">
        <v>88</v>
      </c>
      <c r="I35" s="92" t="s">
        <v>92</v>
      </c>
      <c r="K35" s="113"/>
      <c r="M35" s="138"/>
      <c r="O35" s="143" t="s">
        <v>53</v>
      </c>
      <c r="AI35"/>
      <c r="AL35" s="1"/>
    </row>
    <row r="36" spans="1:38" ht="36.75" customHeight="1">
      <c r="A36" s="137"/>
      <c r="B36" s="32"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1">
        <v>0.35</v>
      </c>
      <c r="D38" s="121">
        <v>0.35</v>
      </c>
      <c r="E38" s="121">
        <v>1</v>
      </c>
      <c r="F38" s="68"/>
      <c r="G38" s="23"/>
      <c r="H38" s="152">
        <f>+D38*E38</f>
        <v>0.35</v>
      </c>
      <c r="I38" s="95">
        <f>+I37+H38</f>
        <v>0.35</v>
      </c>
      <c r="M38" s="138"/>
      <c r="O38" s="139" t="s">
        <v>69</v>
      </c>
      <c r="AI38"/>
      <c r="AL38" s="1"/>
    </row>
    <row r="39" spans="1:38" ht="36.75" customHeight="1" thickBot="1">
      <c r="A39" s="137"/>
      <c r="B39" s="26" t="s">
        <v>36</v>
      </c>
      <c r="C39" s="153">
        <v>0.65</v>
      </c>
      <c r="D39" s="93">
        <v>0.64</v>
      </c>
      <c r="E39" s="121">
        <v>1</v>
      </c>
      <c r="F39" s="122"/>
      <c r="G39" s="27"/>
      <c r="H39" s="154">
        <f>+D39*E39</f>
        <v>0.64</v>
      </c>
      <c r="I39" s="96">
        <f>+I38+H39</f>
        <v>0.99</v>
      </c>
      <c r="K39" s="113"/>
      <c r="M39" s="138"/>
      <c r="O39" s="155" t="s">
        <v>67</v>
      </c>
      <c r="AI39"/>
      <c r="AL39" s="1"/>
    </row>
    <row r="40" spans="1:15" ht="38.25">
      <c r="A40" s="2"/>
      <c r="M40" s="38"/>
      <c r="O40" s="155" t="s">
        <v>68</v>
      </c>
    </row>
    <row r="41" spans="1:40" ht="12.75">
      <c r="A41" s="2"/>
      <c r="M41" s="38"/>
      <c r="O41" s="155" t="s">
        <v>56</v>
      </c>
      <c r="AN41" s="1" t="e">
        <f>#REF!+1</f>
        <v>#REF!</v>
      </c>
    </row>
    <row r="42" spans="1:15" ht="12.75">
      <c r="A42" s="2"/>
      <c r="M42" s="38"/>
      <c r="O42" s="155" t="s">
        <v>46</v>
      </c>
    </row>
    <row r="43" spans="1:15" ht="12.75">
      <c r="A43" s="2"/>
      <c r="M43" s="38"/>
      <c r="O43" s="1" t="s">
        <v>47</v>
      </c>
    </row>
    <row r="44" spans="1:15" ht="12.75">
      <c r="A44" s="2"/>
      <c r="M44" s="38"/>
      <c r="O44" s="1" t="s">
        <v>81</v>
      </c>
    </row>
    <row r="45" spans="1:15" ht="12.75">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68">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182</v>
      </c>
      <c r="AN57" s="1" t="e">
        <f>#REF!+1</f>
        <v>#REF!</v>
      </c>
    </row>
    <row r="58" spans="1:40" ht="15" customHeight="1" thickBot="1">
      <c r="A58" s="2"/>
      <c r="M58" s="38"/>
      <c r="O58" s="1" t="s">
        <v>181</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 t="shared" si="0"/>
        <v>#REF!</v>
      </c>
    </row>
    <row r="60" spans="1:13" ht="25.5" customHeight="1" thickBot="1">
      <c r="A60" s="247"/>
      <c r="B60" s="201"/>
      <c r="C60" s="230"/>
      <c r="D60" s="230"/>
      <c r="E60" s="230"/>
      <c r="F60" s="230"/>
      <c r="G60" s="202"/>
      <c r="H60" s="6" t="s">
        <v>90</v>
      </c>
      <c r="I60" s="35" t="s">
        <v>91</v>
      </c>
      <c r="J60" s="230"/>
      <c r="K60" s="230"/>
      <c r="L60" s="230"/>
      <c r="M60" s="202"/>
    </row>
    <row r="61" spans="1:40" ht="33.75" customHeight="1" thickBot="1">
      <c r="A61" s="9" t="s">
        <v>33</v>
      </c>
      <c r="B61" s="251"/>
      <c r="C61" s="252"/>
      <c r="D61" s="252"/>
      <c r="E61" s="252"/>
      <c r="F61" s="252"/>
      <c r="G61" s="253"/>
      <c r="H61" s="24"/>
      <c r="I61" s="133"/>
      <c r="J61" s="254"/>
      <c r="K61" s="255"/>
      <c r="L61" s="255"/>
      <c r="M61" s="256"/>
      <c r="AN61" s="1" t="e">
        <f>AN59+1</f>
        <v>#REF!</v>
      </c>
    </row>
    <row r="62" spans="1:40" ht="33.75" customHeight="1" thickBot="1">
      <c r="A62" s="9" t="s">
        <v>34</v>
      </c>
      <c r="B62" s="257"/>
      <c r="C62" s="258"/>
      <c r="D62" s="258"/>
      <c r="E62" s="258"/>
      <c r="F62" s="258"/>
      <c r="G62" s="259"/>
      <c r="H62" s="24"/>
      <c r="I62" s="133"/>
      <c r="J62" s="254"/>
      <c r="K62" s="255"/>
      <c r="L62" s="255"/>
      <c r="M62" s="256"/>
      <c r="AN62" s="1" t="e">
        <f t="shared" si="0"/>
        <v>#REF!</v>
      </c>
    </row>
    <row r="63" spans="1:40" ht="186.75" customHeight="1" thickBot="1">
      <c r="A63" s="9" t="s">
        <v>41</v>
      </c>
      <c r="B63" s="302" t="s">
        <v>185</v>
      </c>
      <c r="C63" s="303"/>
      <c r="D63" s="303"/>
      <c r="E63" s="303"/>
      <c r="F63" s="303"/>
      <c r="G63" s="304"/>
      <c r="H63" s="24"/>
      <c r="I63" s="133" t="s">
        <v>148</v>
      </c>
      <c r="J63" s="254"/>
      <c r="K63" s="255"/>
      <c r="L63" s="255"/>
      <c r="M63" s="256"/>
      <c r="AN63" s="1" t="e">
        <f>#REF!+1</f>
        <v>#REF!</v>
      </c>
    </row>
    <row r="64" spans="1:40" ht="196.5" customHeight="1" thickBot="1">
      <c r="A64" s="9" t="s">
        <v>36</v>
      </c>
      <c r="B64" s="302" t="s">
        <v>192</v>
      </c>
      <c r="C64" s="303"/>
      <c r="D64" s="303"/>
      <c r="E64" s="303"/>
      <c r="F64" s="303"/>
      <c r="G64" s="304"/>
      <c r="H64" s="24"/>
      <c r="I64" s="161" t="s">
        <v>148</v>
      </c>
      <c r="J64" s="257"/>
      <c r="K64" s="258"/>
      <c r="L64" s="258"/>
      <c r="M64" s="259"/>
      <c r="AN64" s="1" t="e">
        <f t="shared" si="0"/>
        <v>#REF!</v>
      </c>
    </row>
    <row r="65" spans="1:40" ht="225" customHeight="1" thickBot="1">
      <c r="A65" s="9" t="s">
        <v>42</v>
      </c>
      <c r="B65" s="302" t="s">
        <v>193</v>
      </c>
      <c r="C65" s="303"/>
      <c r="D65" s="303"/>
      <c r="E65" s="303"/>
      <c r="F65" s="303"/>
      <c r="G65" s="304"/>
      <c r="H65" s="24"/>
      <c r="I65" s="73" t="s">
        <v>148</v>
      </c>
      <c r="J65" s="257" t="s">
        <v>205</v>
      </c>
      <c r="K65" s="258"/>
      <c r="L65" s="258"/>
      <c r="M65" s="259"/>
      <c r="AN65" s="1" t="e">
        <f>#REF!+1</f>
        <v>#REF!</v>
      </c>
    </row>
    <row r="66" spans="2:40" ht="24.75" customHeight="1">
      <c r="B66" s="300"/>
      <c r="C66" s="300"/>
      <c r="D66" s="300"/>
      <c r="E66" s="300"/>
      <c r="F66" s="300"/>
      <c r="G66" s="300"/>
      <c r="H66" s="300"/>
      <c r="I66" s="300"/>
      <c r="J66" s="300"/>
      <c r="K66" s="300"/>
      <c r="L66" s="300"/>
      <c r="M66" s="300"/>
      <c r="AN66" s="1" t="e">
        <f t="shared" si="0"/>
        <v>#REF!</v>
      </c>
    </row>
    <row r="67" spans="2:40" ht="24.75" customHeight="1" hidden="1">
      <c r="B67" s="300"/>
      <c r="C67" s="300"/>
      <c r="D67" s="300"/>
      <c r="E67" s="300"/>
      <c r="F67" s="300"/>
      <c r="G67" s="300"/>
      <c r="H67" s="300"/>
      <c r="I67" s="300"/>
      <c r="J67" s="300"/>
      <c r="K67" s="300"/>
      <c r="L67" s="300"/>
      <c r="M67" s="300"/>
      <c r="AN67" s="1" t="e">
        <f t="shared" si="0"/>
        <v>#REF!</v>
      </c>
    </row>
    <row r="68" spans="2:40" ht="24.75" customHeight="1" hidden="1">
      <c r="B68" s="300"/>
      <c r="C68" s="300"/>
      <c r="D68" s="300"/>
      <c r="E68" s="300"/>
      <c r="F68" s="300"/>
      <c r="G68" s="300"/>
      <c r="H68" s="300"/>
      <c r="I68" s="300"/>
      <c r="J68" s="300"/>
      <c r="K68" s="300"/>
      <c r="L68" s="300"/>
      <c r="M68" s="300"/>
      <c r="AN68" s="1"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B65:G65"/>
    <mergeCell ref="J64:M64"/>
    <mergeCell ref="B66:I66"/>
    <mergeCell ref="J66:M66"/>
    <mergeCell ref="J65:M65"/>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14:M14">
      <formula1>$O$57:$O$59</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8.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64">
      <selection activeCell="J65" sqref="J65:M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13.5" thickBot="1">
      <c r="A10" s="2"/>
      <c r="M10" s="38"/>
      <c r="O10" s="139" t="s">
        <v>74</v>
      </c>
    </row>
    <row r="11" spans="1:15" ht="44.25" customHeight="1" thickBot="1">
      <c r="A11" s="184" t="s">
        <v>7</v>
      </c>
      <c r="B11" s="185"/>
      <c r="C11" s="195" t="s">
        <v>176</v>
      </c>
      <c r="D11" s="196"/>
      <c r="E11" s="196"/>
      <c r="F11" s="196"/>
      <c r="G11" s="196"/>
      <c r="H11" s="196"/>
      <c r="I11" s="196"/>
      <c r="J11" s="196"/>
      <c r="K11" s="22" t="s">
        <v>82</v>
      </c>
      <c r="L11" s="197" t="s">
        <v>177</v>
      </c>
      <c r="M11" s="198"/>
      <c r="O11" s="1" t="s">
        <v>21</v>
      </c>
    </row>
    <row r="12" spans="1:15" ht="57" customHeight="1" thickBot="1">
      <c r="A12" s="184" t="s">
        <v>9</v>
      </c>
      <c r="B12" s="185"/>
      <c r="C12" s="186" t="s">
        <v>178</v>
      </c>
      <c r="D12" s="187"/>
      <c r="E12" s="187"/>
      <c r="F12" s="187"/>
      <c r="G12" s="187"/>
      <c r="H12" s="187"/>
      <c r="I12" s="187"/>
      <c r="J12" s="187"/>
      <c r="K12" s="187"/>
      <c r="L12" s="187"/>
      <c r="M12" s="188"/>
      <c r="O12" s="1" t="s">
        <v>0</v>
      </c>
    </row>
    <row r="13" spans="1:15" ht="45.75" customHeight="1" thickBot="1">
      <c r="A13" s="184" t="s">
        <v>95</v>
      </c>
      <c r="B13" s="185"/>
      <c r="C13" s="186" t="s">
        <v>200</v>
      </c>
      <c r="D13" s="187"/>
      <c r="E13" s="187"/>
      <c r="F13" s="187"/>
      <c r="G13" s="187"/>
      <c r="H13" s="187"/>
      <c r="I13" s="187"/>
      <c r="J13" s="187"/>
      <c r="K13" s="187"/>
      <c r="L13" s="187"/>
      <c r="M13" s="188"/>
      <c r="O13" s="1" t="s">
        <v>118</v>
      </c>
    </row>
    <row r="14" spans="1:15" ht="59.25" customHeight="1" thickBot="1">
      <c r="A14" s="184" t="s">
        <v>105</v>
      </c>
      <c r="B14" s="185"/>
      <c r="C14" s="186" t="s">
        <v>158</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43.5" customHeight="1" thickBot="1">
      <c r="A19" s="204" t="s">
        <v>201</v>
      </c>
      <c r="B19" s="205"/>
      <c r="C19" s="210" t="s">
        <v>86</v>
      </c>
      <c r="D19" s="211"/>
      <c r="E19" s="4">
        <v>1</v>
      </c>
      <c r="F19" s="216" t="s">
        <v>202</v>
      </c>
      <c r="G19" s="217"/>
      <c r="H19" s="218"/>
      <c r="I19" s="136" t="s">
        <v>136</v>
      </c>
      <c r="J19" s="282" t="s">
        <v>167</v>
      </c>
      <c r="K19" s="283"/>
      <c r="L19" s="284"/>
      <c r="M19" s="7" t="s">
        <v>118</v>
      </c>
      <c r="O19" s="1" t="s">
        <v>28</v>
      </c>
    </row>
    <row r="20" spans="1:15" ht="48" customHeight="1" thickBot="1">
      <c r="A20" s="206"/>
      <c r="B20" s="207"/>
      <c r="C20" s="212"/>
      <c r="D20" s="213"/>
      <c r="E20" s="4">
        <v>2</v>
      </c>
      <c r="F20" s="216" t="s">
        <v>203</v>
      </c>
      <c r="G20" s="217"/>
      <c r="H20" s="218"/>
      <c r="I20" s="136" t="s">
        <v>136</v>
      </c>
      <c r="J20" s="282" t="s">
        <v>167</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10</v>
      </c>
      <c r="C24" s="34" t="s">
        <v>73</v>
      </c>
      <c r="D24" s="134" t="s">
        <v>18</v>
      </c>
      <c r="E24" s="6" t="s">
        <v>23</v>
      </c>
      <c r="F24" s="64">
        <v>1</v>
      </c>
      <c r="G24" s="6" t="s">
        <v>131</v>
      </c>
      <c r="H24" s="157">
        <v>2165</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2">
        <v>800</v>
      </c>
      <c r="H26" s="144">
        <v>3300</v>
      </c>
      <c r="I26" s="144">
        <v>3300</v>
      </c>
      <c r="J26" s="144">
        <v>3300</v>
      </c>
      <c r="K26" s="144">
        <v>550</v>
      </c>
      <c r="L26" s="289">
        <f>+K26+J26+I26+H26+G26</f>
        <v>11250</v>
      </c>
      <c r="M26" s="286"/>
      <c r="O26" s="143" t="s">
        <v>61</v>
      </c>
    </row>
    <row r="27" spans="1:15" ht="30" customHeight="1" thickBot="1">
      <c r="A27" s="145"/>
      <c r="B27" s="146"/>
      <c r="C27" s="147"/>
      <c r="D27" s="147"/>
      <c r="E27" s="247"/>
      <c r="F27" s="148" t="s">
        <v>114</v>
      </c>
      <c r="G27" s="313">
        <v>774</v>
      </c>
      <c r="H27" s="144"/>
      <c r="I27" s="144"/>
      <c r="J27" s="144"/>
      <c r="K27" s="144"/>
      <c r="L27" s="289">
        <f>+G27+H27+I27+J27</f>
        <v>774</v>
      </c>
      <c r="M27" s="286"/>
      <c r="O27" s="143" t="s">
        <v>62</v>
      </c>
    </row>
    <row r="28" spans="1:40" ht="13.5" thickBot="1">
      <c r="A28" s="2"/>
      <c r="M28" s="38"/>
      <c r="O28" s="143" t="s">
        <v>50</v>
      </c>
      <c r="AN28" s="1" t="e">
        <f>#REF!+1</f>
        <v>#REF!</v>
      </c>
    </row>
    <row r="29" spans="1:40" ht="48" customHeight="1" thickBot="1">
      <c r="A29" s="199" t="s">
        <v>93</v>
      </c>
      <c r="B29" s="203"/>
      <c r="C29" s="200"/>
      <c r="D29" s="231" t="s">
        <v>77</v>
      </c>
      <c r="E29" s="232"/>
      <c r="F29" s="168">
        <v>601</v>
      </c>
      <c r="G29" s="169" t="s">
        <v>87</v>
      </c>
      <c r="H29" s="170">
        <v>800</v>
      </c>
      <c r="I29" s="291" t="s">
        <v>197</v>
      </c>
      <c r="J29" s="292"/>
      <c r="K29" s="292"/>
      <c r="L29" s="292"/>
      <c r="M29" s="293"/>
      <c r="O29" s="143" t="s">
        <v>51</v>
      </c>
      <c r="AN29" s="1" t="e">
        <f>AN28+1</f>
        <v>#REF!</v>
      </c>
    </row>
    <row r="30" spans="1:40" ht="26.25" customHeight="1" thickBot="1">
      <c r="A30" s="227"/>
      <c r="B30" s="290"/>
      <c r="C30" s="229"/>
      <c r="D30" s="233" t="s">
        <v>78</v>
      </c>
      <c r="E30" s="234"/>
      <c r="F30" s="171">
        <v>301</v>
      </c>
      <c r="G30" s="172" t="s">
        <v>87</v>
      </c>
      <c r="H30" s="173">
        <v>600</v>
      </c>
      <c r="I30" s="294"/>
      <c r="J30" s="295"/>
      <c r="K30" s="295"/>
      <c r="L30" s="295"/>
      <c r="M30" s="296"/>
      <c r="O30" s="143" t="s">
        <v>52</v>
      </c>
      <c r="AN30" s="1" t="e">
        <f>#REF!+1</f>
        <v>#REF!</v>
      </c>
    </row>
    <row r="31" spans="1:40" ht="37.5" customHeight="1" thickBot="1">
      <c r="A31" s="201"/>
      <c r="B31" s="230"/>
      <c r="C31" s="202"/>
      <c r="D31" s="235" t="s">
        <v>79</v>
      </c>
      <c r="E31" s="236"/>
      <c r="F31" s="174">
        <v>0</v>
      </c>
      <c r="G31" s="175" t="s">
        <v>87</v>
      </c>
      <c r="H31" s="176">
        <v>300</v>
      </c>
      <c r="I31" s="297"/>
      <c r="J31" s="298"/>
      <c r="K31" s="298"/>
      <c r="L31" s="298"/>
      <c r="M31" s="299"/>
      <c r="O31" s="149" t="s">
        <v>133</v>
      </c>
      <c r="AN31" s="1" t="e">
        <f>#REF!+1</f>
        <v>#REF!</v>
      </c>
    </row>
    <row r="32" spans="1:40" ht="13.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13.5" thickBot="1">
      <c r="A34" s="2"/>
      <c r="M34" s="38"/>
      <c r="O34" s="143" t="s">
        <v>55</v>
      </c>
      <c r="AN34" s="1" t="e">
        <f>AN33+1</f>
        <v>#REF!</v>
      </c>
    </row>
    <row r="35" spans="1:38" ht="93.75" customHeight="1" thickBot="1">
      <c r="A35" s="137"/>
      <c r="B35" s="90" t="s">
        <v>31</v>
      </c>
      <c r="C35" s="89" t="s">
        <v>32</v>
      </c>
      <c r="D35" s="89" t="str">
        <f>F19</f>
        <v>Numero  de población  beneficiada  de las  estrategias de desarrollo pedagógico permanente  y situada</v>
      </c>
      <c r="E35" s="89" t="str">
        <f>+F20</f>
        <v>Numero de población beneficiada de la estrategia de  promoción y apoyo a colectivos, redes, y docentes investigadores e innovadores de los colegios públicos de Bogotá</v>
      </c>
      <c r="F35" s="89">
        <f>+F21</f>
        <v>0</v>
      </c>
      <c r="G35" s="89">
        <f>+F21</f>
        <v>0</v>
      </c>
      <c r="H35" s="91" t="s">
        <v>88</v>
      </c>
      <c r="I35" s="92" t="s">
        <v>92</v>
      </c>
      <c r="K35" s="113"/>
      <c r="M35" s="138"/>
      <c r="O35" s="143" t="s">
        <v>53</v>
      </c>
      <c r="AI35"/>
      <c r="AL35" s="1"/>
    </row>
    <row r="36" spans="1:38" ht="36.75" customHeight="1">
      <c r="A36" s="137"/>
      <c r="B36" s="32"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8">
        <v>250</v>
      </c>
      <c r="D38" s="159">
        <v>251</v>
      </c>
      <c r="E38" s="159">
        <v>0</v>
      </c>
      <c r="F38" s="68"/>
      <c r="G38" s="23"/>
      <c r="H38" s="311">
        <f>+E38+D38</f>
        <v>251</v>
      </c>
      <c r="I38" s="312">
        <f>+I37+H38</f>
        <v>251</v>
      </c>
      <c r="M38" s="138"/>
      <c r="O38" s="139" t="s">
        <v>69</v>
      </c>
      <c r="AI38"/>
      <c r="AL38" s="1"/>
    </row>
    <row r="39" spans="1:38" ht="36.75" customHeight="1" thickBot="1">
      <c r="A39" s="137"/>
      <c r="B39" s="26" t="s">
        <v>36</v>
      </c>
      <c r="C39" s="160">
        <v>550</v>
      </c>
      <c r="D39" s="305">
        <f>469-D38</f>
        <v>218</v>
      </c>
      <c r="E39" s="305">
        <v>305</v>
      </c>
      <c r="F39" s="122"/>
      <c r="G39" s="27"/>
      <c r="H39" s="311">
        <f>+E39+D39</f>
        <v>523</v>
      </c>
      <c r="I39" s="312">
        <f>+I38+H39</f>
        <v>774</v>
      </c>
      <c r="K39" s="113"/>
      <c r="M39" s="138"/>
      <c r="O39" s="155" t="s">
        <v>67</v>
      </c>
      <c r="AI39"/>
      <c r="AL39" s="1"/>
    </row>
    <row r="40" spans="1:15" ht="12.75">
      <c r="A40" s="2"/>
      <c r="M40" s="38"/>
      <c r="O40" s="155" t="s">
        <v>68</v>
      </c>
    </row>
    <row r="41" spans="1:40" ht="12.75">
      <c r="A41" s="2"/>
      <c r="M41" s="38"/>
      <c r="O41" s="155" t="s">
        <v>56</v>
      </c>
      <c r="AN41" s="1" t="e">
        <f>#REF!+1</f>
        <v>#REF!</v>
      </c>
    </row>
    <row r="42" spans="1:15" ht="12.75">
      <c r="A42" s="2"/>
      <c r="M42" s="38"/>
      <c r="O42" s="155" t="s">
        <v>46</v>
      </c>
    </row>
    <row r="43" spans="1:15" ht="12.75">
      <c r="A43" s="2"/>
      <c r="M43" s="38"/>
      <c r="O43" s="1" t="s">
        <v>47</v>
      </c>
    </row>
    <row r="44" spans="1:15" ht="12.75">
      <c r="A44" s="2"/>
      <c r="M44" s="38"/>
      <c r="O44" s="1" t="s">
        <v>81</v>
      </c>
    </row>
    <row r="45" spans="1:15" ht="12.75">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68">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158</v>
      </c>
      <c r="AN57" s="1" t="e">
        <f>#REF!+1</f>
        <v>#REF!</v>
      </c>
    </row>
    <row r="58" spans="1:40" ht="39" thickBot="1">
      <c r="A58" s="2"/>
      <c r="M58" s="38"/>
      <c r="O58" s="1" t="s">
        <v>157</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 t="shared" si="0"/>
        <v>#REF!</v>
      </c>
    </row>
    <row r="60" spans="1:13" ht="25.5" customHeight="1" thickBot="1">
      <c r="A60" s="247"/>
      <c r="B60" s="201"/>
      <c r="C60" s="230"/>
      <c r="D60" s="230"/>
      <c r="E60" s="230"/>
      <c r="F60" s="230"/>
      <c r="G60" s="202"/>
      <c r="H60" s="6" t="s">
        <v>90</v>
      </c>
      <c r="I60" s="35" t="s">
        <v>91</v>
      </c>
      <c r="J60" s="230"/>
      <c r="K60" s="230"/>
      <c r="L60" s="230"/>
      <c r="M60" s="202"/>
    </row>
    <row r="61" spans="1:40" ht="33.75" customHeight="1" thickBot="1">
      <c r="A61" s="9" t="s">
        <v>33</v>
      </c>
      <c r="B61" s="251"/>
      <c r="C61" s="252"/>
      <c r="D61" s="252"/>
      <c r="E61" s="252"/>
      <c r="F61" s="252"/>
      <c r="G61" s="253"/>
      <c r="H61" s="24"/>
      <c r="I61" s="133"/>
      <c r="J61" s="254"/>
      <c r="K61" s="255"/>
      <c r="L61" s="255"/>
      <c r="M61" s="256"/>
      <c r="AN61" s="1" t="e">
        <f>AN59+1</f>
        <v>#REF!</v>
      </c>
    </row>
    <row r="62" spans="1:40" ht="33.75" customHeight="1" thickBot="1">
      <c r="A62" s="9" t="s">
        <v>34</v>
      </c>
      <c r="B62" s="257"/>
      <c r="C62" s="258"/>
      <c r="D62" s="258"/>
      <c r="E62" s="258"/>
      <c r="F62" s="258"/>
      <c r="G62" s="259"/>
      <c r="H62" s="24"/>
      <c r="I62" s="133"/>
      <c r="J62" s="254"/>
      <c r="K62" s="255"/>
      <c r="L62" s="255"/>
      <c r="M62" s="256"/>
      <c r="AN62" s="1" t="e">
        <f t="shared" si="0"/>
        <v>#REF!</v>
      </c>
    </row>
    <row r="63" spans="1:40" ht="96" customHeight="1" thickBot="1">
      <c r="A63" s="9" t="s">
        <v>41</v>
      </c>
      <c r="B63" s="302" t="s">
        <v>187</v>
      </c>
      <c r="C63" s="303"/>
      <c r="D63" s="303"/>
      <c r="E63" s="303"/>
      <c r="F63" s="303"/>
      <c r="G63" s="304"/>
      <c r="H63" s="24"/>
      <c r="I63" s="133" t="s">
        <v>148</v>
      </c>
      <c r="J63" s="254"/>
      <c r="K63" s="255"/>
      <c r="L63" s="255"/>
      <c r="M63" s="256"/>
      <c r="AN63" s="1" t="e">
        <f>#REF!+1</f>
        <v>#REF!</v>
      </c>
    </row>
    <row r="64" spans="1:40" ht="103.5" customHeight="1" thickBot="1">
      <c r="A64" s="9" t="s">
        <v>36</v>
      </c>
      <c r="B64" s="302" t="s">
        <v>198</v>
      </c>
      <c r="C64" s="303"/>
      <c r="D64" s="303"/>
      <c r="E64" s="303"/>
      <c r="F64" s="303"/>
      <c r="G64" s="304"/>
      <c r="H64" s="24"/>
      <c r="I64" s="161" t="s">
        <v>148</v>
      </c>
      <c r="J64" s="254"/>
      <c r="K64" s="255"/>
      <c r="L64" s="255"/>
      <c r="M64" s="256"/>
      <c r="AN64" s="1" t="e">
        <f t="shared" si="0"/>
        <v>#REF!</v>
      </c>
    </row>
    <row r="65" spans="1:40" ht="136.5" customHeight="1" thickBot="1">
      <c r="A65" s="9" t="s">
        <v>42</v>
      </c>
      <c r="B65" s="302" t="s">
        <v>198</v>
      </c>
      <c r="C65" s="303"/>
      <c r="D65" s="303"/>
      <c r="E65" s="303"/>
      <c r="F65" s="303"/>
      <c r="G65" s="304"/>
      <c r="H65" s="73"/>
      <c r="I65" s="161" t="s">
        <v>148</v>
      </c>
      <c r="J65" s="302" t="s">
        <v>199</v>
      </c>
      <c r="K65" s="303"/>
      <c r="L65" s="303"/>
      <c r="M65" s="304"/>
      <c r="AN65" s="1" t="e">
        <f>#REF!+1</f>
        <v>#REF!</v>
      </c>
    </row>
    <row r="66" spans="2:40" ht="24.75" customHeight="1">
      <c r="B66" s="300"/>
      <c r="C66" s="300"/>
      <c r="D66" s="300"/>
      <c r="E66" s="300"/>
      <c r="F66" s="300"/>
      <c r="G66" s="300"/>
      <c r="H66" s="300"/>
      <c r="I66" s="300"/>
      <c r="J66" s="300"/>
      <c r="K66" s="300"/>
      <c r="L66" s="300"/>
      <c r="M66" s="300"/>
      <c r="AN66" s="1" t="e">
        <f t="shared" si="0"/>
        <v>#REF!</v>
      </c>
    </row>
    <row r="67" spans="2:40" ht="24.75" customHeight="1" hidden="1">
      <c r="B67" s="300"/>
      <c r="C67" s="300"/>
      <c r="D67" s="300"/>
      <c r="E67" s="300"/>
      <c r="F67" s="300"/>
      <c r="G67" s="300"/>
      <c r="H67" s="300"/>
      <c r="I67" s="300"/>
      <c r="J67" s="300"/>
      <c r="K67" s="300"/>
      <c r="L67" s="300"/>
      <c r="M67" s="300"/>
      <c r="AN67" s="1" t="e">
        <f t="shared" si="0"/>
        <v>#REF!</v>
      </c>
    </row>
    <row r="68" spans="2:40" ht="24.75" customHeight="1" hidden="1">
      <c r="B68" s="300"/>
      <c r="C68" s="300"/>
      <c r="D68" s="300"/>
      <c r="E68" s="300"/>
      <c r="F68" s="300"/>
      <c r="G68" s="300"/>
      <c r="H68" s="300"/>
      <c r="I68" s="300"/>
      <c r="J68" s="300"/>
      <c r="K68" s="300"/>
      <c r="L68" s="300"/>
      <c r="M68" s="300"/>
      <c r="AN68" s="1"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14:M14">
      <formula1>$O$57:$O$59</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rowBreaks count="1" manualBreakCount="1">
    <brk id="56" max="12" man="1"/>
  </rowBreaks>
  <drawing r:id="rId1"/>
</worksheet>
</file>

<file path=xl/worksheets/sheet9.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94</v>
      </c>
    </row>
    <row r="48" ht="12.75">
      <c r="A48" s="3" t="s">
        <v>85</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0" t="s">
        <v>106</v>
      </c>
    </row>
    <row r="57" ht="25.5">
      <c r="A57" s="3" t="s">
        <v>108</v>
      </c>
    </row>
    <row r="58" ht="25.5">
      <c r="A58" s="40" t="s">
        <v>109</v>
      </c>
    </row>
    <row r="59" ht="25.5">
      <c r="A59" s="40"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2018-07-05T20:19:19Z</cp:lastPrinted>
  <dcterms:created xsi:type="dcterms:W3CDTF">2015-05-25T16:17:38Z</dcterms:created>
  <dcterms:modified xsi:type="dcterms:W3CDTF">2020-12-19T01:16:51Z</dcterms:modified>
  <cp:category/>
  <cp:version/>
  <cp:contentType/>
  <cp:contentStatus/>
</cp:coreProperties>
</file>