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Viviana Monroy\Documents\IDEP_Planeación\Plan_Mejoramiento\"/>
    </mc:Choice>
  </mc:AlternateContent>
  <xr:revisionPtr revIDLastSave="0" documentId="13_ncr:1_{71EF0A15-E0E6-43E1-8AA1-D9A41A80418E}" xr6:coauthVersionLast="46" xr6:coauthVersionMax="46" xr10:uidLastSave="{00000000-0000-0000-0000-000000000000}"/>
  <bookViews>
    <workbookView showHorizontalScroll="0" showVerticalScroll="0" xWindow="-120" yWindow="-120" windowWidth="20730" windowHeight="11160" firstSheet="3" activeTab="3" xr2:uid="{00000000-000D-0000-FFFF-FFFF00000000}"/>
  </bookViews>
  <sheets>
    <sheet name="HISTORICO CERRADAS" sheetId="45" state="hidden" r:id="rId1"/>
    <sheet name="CERRADAS EN EL TRIMESTRE" sheetId="44" state="hidden" r:id="rId2"/>
    <sheet name="Hoja1" sheetId="41" state="hidden" r:id="rId3"/>
    <sheet name="CONSOLIDADO " sheetId="1" r:id="rId4"/>
    <sheet name="DIC-01" sheetId="3" r:id="rId5"/>
    <sheet name="DIP-02" sheetId="19" r:id="rId6"/>
    <sheet name="AC-10" sheetId="20" r:id="rId7"/>
    <sheet name="IDP-04" sheetId="21" r:id="rId8"/>
    <sheet name="GD-07" sheetId="22" r:id="rId9"/>
    <sheet name="GC-08" sheetId="23" r:id="rId10"/>
    <sheet name="GJ-09" sheetId="24" r:id="rId11"/>
    <sheet name="GRF-11" sheetId="35" r:id="rId12"/>
    <sheet name="GT-12" sheetId="43" r:id="rId13"/>
    <sheet name="GTH-13" sheetId="27" r:id="rId14"/>
    <sheet name="GF-14" sheetId="39" r:id="rId15"/>
    <sheet name="CID-15" sheetId="29" r:id="rId16"/>
    <sheet name="EC-16" sheetId="30" r:id="rId17"/>
    <sheet name="MIC-03" sheetId="31" r:id="rId18"/>
    <sheet name="LISTAS" sheetId="17" state="hidden" r:id="rId19"/>
  </sheets>
  <externalReferences>
    <externalReference r:id="rId20"/>
    <externalReference r:id="rId21"/>
    <externalReference r:id="rId22"/>
    <externalReference r:id="rId23"/>
    <externalReference r:id="rId24"/>
  </externalReferences>
  <definedNames>
    <definedName name="_1._RESULTADOS_GENERALES_DEL_PLAN__DE_MEJORAMIENTO_IDEP" localSheetId="14">[1]CONSOLIDADO!$A$7</definedName>
    <definedName name="_1._RESULTADOS_GENERALES_DEL_PLAN__DE_MEJORAMIENTO_IDEP" localSheetId="11">[2]CONSOLIDADO!$A$7</definedName>
    <definedName name="_1._RESULTADOS_GENERALES_DEL_PLAN__DE_MEJORAMIENTO_IDEP" localSheetId="12">[3]CONSOLIDADO!$A$7</definedName>
    <definedName name="_1._RESULTADOS_GENERALES_DEL_PLAN__DE_MEJORAMIENTO_IDEP">'CONSOLIDADO '!$A$6</definedName>
    <definedName name="_2._RESULTADOS_POR_TIPOLOGÍA_DE_ACCIONES" localSheetId="12">#REF!</definedName>
    <definedName name="_2._RESULTADOS_POR_TIPOLOGÍA_DE_ACCIONES">'CONSOLIDADO '!$A$18</definedName>
    <definedName name="_3._RESULTADOS_DE_ACCIONES_POR_PROCESO" localSheetId="12">#REF!</definedName>
    <definedName name="_3._RESULTADOS_DE_ACCIONES_POR_PROCESO">'CONSOLIDADO '!#REF!</definedName>
    <definedName name="_xlnm._FilterDatabase" localSheetId="6" hidden="1">'AC-10'!$A$30:$X$30</definedName>
    <definedName name="_xlnm._FilterDatabase" localSheetId="1" hidden="1">'CERRADAS EN EL TRIMESTRE'!$A$23:$X$23</definedName>
    <definedName name="_xlnm._FilterDatabase" localSheetId="15" hidden="1">'CID-15'!$A$30:$X$30</definedName>
    <definedName name="_xlnm._FilterDatabase" localSheetId="4" hidden="1">'DIC-01'!$A$30:$X$32</definedName>
    <definedName name="_xlnm._FilterDatabase" localSheetId="5" hidden="1">'DIP-02'!$A$30:$X$30</definedName>
    <definedName name="_xlnm._FilterDatabase" localSheetId="16" hidden="1">'EC-16'!$A$30:$X$30</definedName>
    <definedName name="_xlnm._FilterDatabase" localSheetId="9" hidden="1">'GC-08'!$A$30:$X$30</definedName>
    <definedName name="_xlnm._FilterDatabase" localSheetId="8" hidden="1">'GD-07'!$A$31:$AA$31</definedName>
    <definedName name="_xlnm._FilterDatabase" localSheetId="14" hidden="1">'GF-14'!$A$30:$AA$30</definedName>
    <definedName name="_xlnm._FilterDatabase" localSheetId="10" hidden="1">'GJ-09'!$A$30:$X$30</definedName>
    <definedName name="_xlnm._FilterDatabase" localSheetId="11" hidden="1">'GRF-11'!$A$30:$X$30</definedName>
    <definedName name="_xlnm._FilterDatabase" localSheetId="12" hidden="1">'GT-12'!$A$31:$Y$118</definedName>
    <definedName name="_xlnm._FilterDatabase" localSheetId="13" hidden="1">'GTH-13'!$A$30:$X$30</definedName>
    <definedName name="_xlnm._FilterDatabase" localSheetId="0" hidden="1">'HISTORICO CERRADAS'!$A$23:$U$23</definedName>
    <definedName name="_xlnm._FilterDatabase" localSheetId="7" hidden="1">'IDP-04'!$A$30:$X$30</definedName>
    <definedName name="_xlnm._FilterDatabase" localSheetId="17" hidden="1">'MIC-03'!$A$30:$X$30</definedName>
    <definedName name="AREA">LISTAS!$C$2:$C$15</definedName>
    <definedName name="asd">'[4]HISTORICO '!#REF!</definedName>
    <definedName name="_xlnm.Criteria" localSheetId="8">'HISTORICO CERRADAS'!$T$25:$T$44</definedName>
    <definedName name="ESTADOHALLAZGO">LISTAS!$D$2:$D$5</definedName>
    <definedName name="FUENTE">LISTAS!$H$2:$H$11</definedName>
    <definedName name="MENÚ_DEL_REPORTE_CONSOLIDADO" localSheetId="12">#REF!</definedName>
    <definedName name="MENÚ_DEL_REPORTE_CONSOLIDADO">'CONSOLIDADO '!$H$2</definedName>
    <definedName name="PROCESOS" localSheetId="14">[1]LISTAS!$B$2:$B$15</definedName>
    <definedName name="PROCESOS" localSheetId="11">[2]LISTAS!$B$2:$B$15</definedName>
    <definedName name="PROCESOS" localSheetId="12">[3]LISTAS!$B$2:$B$15</definedName>
    <definedName name="PROCESOS">LISTAS!$B$2:$B$15</definedName>
    <definedName name="SUBSISTEMAS">LISTAS!$F$2:$F$8</definedName>
    <definedName name="TIPOACCION">LISTAS!$G$2:$G$5</definedName>
    <definedName name="TIPOHALLAZGO">LISTAS!$E$2:$E$3</definedName>
  </definedNames>
  <calcPr calcId="191029"/>
</workbook>
</file>

<file path=xl/calcChain.xml><?xml version="1.0" encoding="utf-8"?>
<calcChain xmlns="http://schemas.openxmlformats.org/spreadsheetml/2006/main">
  <c r="F35" i="1" l="1"/>
  <c r="F23" i="39"/>
  <c r="F24" i="39"/>
  <c r="F27" i="31"/>
  <c r="F26" i="31"/>
  <c r="F25" i="31"/>
  <c r="J24" i="31"/>
  <c r="F24" i="31"/>
  <c r="J23" i="31"/>
  <c r="F23" i="31"/>
  <c r="E22" i="31"/>
  <c r="F27" i="30"/>
  <c r="F26" i="30"/>
  <c r="F25" i="30"/>
  <c r="J24" i="30"/>
  <c r="F24" i="30"/>
  <c r="J23" i="30"/>
  <c r="F23" i="30"/>
  <c r="E22" i="30"/>
  <c r="F27" i="29"/>
  <c r="F26" i="29"/>
  <c r="F25" i="29"/>
  <c r="J24" i="29"/>
  <c r="F24" i="29"/>
  <c r="J23" i="29"/>
  <c r="F23" i="29"/>
  <c r="E22" i="29"/>
  <c r="F27" i="39"/>
  <c r="M31" i="1" s="1"/>
  <c r="F26" i="39"/>
  <c r="K31" i="1" s="1"/>
  <c r="F25" i="39"/>
  <c r="I31" i="1" s="1"/>
  <c r="J24" i="39"/>
  <c r="J23" i="39"/>
  <c r="E22" i="39"/>
  <c r="F27" i="27"/>
  <c r="F26" i="27"/>
  <c r="F25" i="27"/>
  <c r="J24" i="27"/>
  <c r="F24" i="27"/>
  <c r="J23" i="27"/>
  <c r="F23" i="27"/>
  <c r="E22" i="27"/>
  <c r="F28" i="43"/>
  <c r="F27" i="43"/>
  <c r="F26" i="43"/>
  <c r="K29" i="1" s="1"/>
  <c r="F25" i="43"/>
  <c r="I29" i="1" s="1"/>
  <c r="J24" i="43"/>
  <c r="F24" i="43"/>
  <c r="E10" i="1" s="1"/>
  <c r="J23" i="43"/>
  <c r="F23" i="43"/>
  <c r="E22" i="43"/>
  <c r="F27" i="35"/>
  <c r="F26" i="35"/>
  <c r="K28" i="1" s="1"/>
  <c r="F25" i="35"/>
  <c r="J24" i="35"/>
  <c r="F24" i="35"/>
  <c r="J23" i="35"/>
  <c r="F23" i="35"/>
  <c r="E22" i="35"/>
  <c r="F27" i="24"/>
  <c r="F26" i="24"/>
  <c r="F25" i="24"/>
  <c r="J24" i="24"/>
  <c r="F24" i="24"/>
  <c r="J23" i="24"/>
  <c r="F23" i="24"/>
  <c r="E22" i="24"/>
  <c r="F27" i="23"/>
  <c r="F26" i="23"/>
  <c r="F25" i="23"/>
  <c r="J24" i="23"/>
  <c r="F24" i="23"/>
  <c r="J23" i="23"/>
  <c r="F23" i="23"/>
  <c r="E22" i="23"/>
  <c r="F28" i="22"/>
  <c r="M25" i="1" s="1"/>
  <c r="F27" i="22"/>
  <c r="F26" i="22"/>
  <c r="J25" i="22"/>
  <c r="F25" i="22"/>
  <c r="J24" i="22"/>
  <c r="F24" i="22"/>
  <c r="E23" i="22"/>
  <c r="F27" i="21"/>
  <c r="F26" i="21"/>
  <c r="F25" i="21"/>
  <c r="J24" i="21"/>
  <c r="F24" i="21"/>
  <c r="J23" i="21"/>
  <c r="F23" i="21"/>
  <c r="E22" i="21"/>
  <c r="F27" i="20"/>
  <c r="F26" i="20"/>
  <c r="F25" i="20"/>
  <c r="J24" i="20"/>
  <c r="F24" i="20"/>
  <c r="J23" i="20"/>
  <c r="F23" i="20"/>
  <c r="E22" i="20"/>
  <c r="F27" i="19"/>
  <c r="F26" i="19"/>
  <c r="F25" i="19"/>
  <c r="J24" i="19"/>
  <c r="F24" i="19"/>
  <c r="J23" i="19"/>
  <c r="F23" i="19"/>
  <c r="E22" i="19"/>
  <c r="F27" i="3"/>
  <c r="M21" i="1" s="1"/>
  <c r="F26" i="3"/>
  <c r="K21" i="1" s="1"/>
  <c r="F25" i="3"/>
  <c r="I21" i="1" s="1"/>
  <c r="J24" i="3"/>
  <c r="F24" i="3"/>
  <c r="J23" i="3"/>
  <c r="F23" i="3"/>
  <c r="E22" i="3"/>
  <c r="G31" i="1"/>
  <c r="F31" i="1"/>
  <c r="M34" i="1"/>
  <c r="K34" i="1"/>
  <c r="I34" i="1"/>
  <c r="G34" i="1"/>
  <c r="F34" i="1"/>
  <c r="M33" i="1"/>
  <c r="K33" i="1"/>
  <c r="I33" i="1"/>
  <c r="G33" i="1"/>
  <c r="F33" i="1"/>
  <c r="M32" i="1"/>
  <c r="K32" i="1"/>
  <c r="I32" i="1"/>
  <c r="G32" i="1"/>
  <c r="F32" i="1"/>
  <c r="M30" i="1"/>
  <c r="K30" i="1"/>
  <c r="I30" i="1"/>
  <c r="G30" i="1"/>
  <c r="F30" i="1"/>
  <c r="O29" i="1"/>
  <c r="O35" i="1" s="1"/>
  <c r="M29" i="1"/>
  <c r="F29" i="1"/>
  <c r="M28" i="1"/>
  <c r="I28" i="1"/>
  <c r="G28" i="1"/>
  <c r="F28" i="1"/>
  <c r="M27" i="1"/>
  <c r="K27" i="1"/>
  <c r="I27" i="1"/>
  <c r="G27" i="1"/>
  <c r="F27" i="1"/>
  <c r="M26" i="1"/>
  <c r="K26" i="1"/>
  <c r="G26" i="1"/>
  <c r="F26" i="1"/>
  <c r="G25" i="1"/>
  <c r="F25" i="1"/>
  <c r="M24" i="1"/>
  <c r="K24" i="1"/>
  <c r="I24" i="1"/>
  <c r="G24" i="1"/>
  <c r="F24" i="1"/>
  <c r="M23" i="1"/>
  <c r="K23" i="1"/>
  <c r="I23" i="1"/>
  <c r="G23" i="1"/>
  <c r="F23" i="1"/>
  <c r="M22" i="1"/>
  <c r="K22" i="1"/>
  <c r="I22" i="1"/>
  <c r="G22" i="1"/>
  <c r="F22" i="1"/>
  <c r="G21" i="1"/>
  <c r="F21" i="1"/>
  <c r="E14" i="1"/>
  <c r="E9" i="1"/>
  <c r="H3" i="1"/>
  <c r="O47" i="41"/>
  <c r="N47" i="41"/>
  <c r="M47" i="41"/>
  <c r="L47" i="41"/>
  <c r="K47" i="41"/>
  <c r="G24" i="41"/>
  <c r="F24" i="41"/>
  <c r="E24" i="41"/>
  <c r="D24" i="41"/>
  <c r="C24" i="41"/>
  <c r="N14" i="41"/>
  <c r="M14" i="41"/>
  <c r="L14" i="41"/>
  <c r="K14" i="41"/>
  <c r="J14" i="41"/>
  <c r="N13" i="41"/>
  <c r="M13" i="41"/>
  <c r="L13" i="41"/>
  <c r="K13" i="41"/>
  <c r="J13" i="41"/>
  <c r="U12" i="41"/>
  <c r="T12" i="41"/>
  <c r="S12" i="41"/>
  <c r="R12" i="41"/>
  <c r="Q12" i="41"/>
  <c r="N12" i="41"/>
  <c r="M12" i="41"/>
  <c r="L12" i="41"/>
  <c r="K12" i="41"/>
  <c r="J12" i="41"/>
  <c r="N11" i="41"/>
  <c r="M11" i="41"/>
  <c r="L11" i="41"/>
  <c r="K11" i="41"/>
  <c r="J11" i="41"/>
  <c r="N10" i="41"/>
  <c r="M10" i="41"/>
  <c r="L10" i="41"/>
  <c r="K10" i="41"/>
  <c r="J10" i="41"/>
  <c r="E6" i="41"/>
  <c r="E5" i="41"/>
  <c r="E4" i="41"/>
  <c r="G29" i="1" l="1"/>
  <c r="G35" i="1" s="1"/>
  <c r="E11" i="1"/>
  <c r="E12" i="1"/>
  <c r="I25" i="1"/>
  <c r="K25" i="1"/>
  <c r="K35" i="1" s="1"/>
  <c r="M35" i="1"/>
  <c r="I35" i="1"/>
  <c r="E13" i="1"/>
</calcChain>
</file>

<file path=xl/sharedStrings.xml><?xml version="1.0" encoding="utf-8"?>
<sst xmlns="http://schemas.openxmlformats.org/spreadsheetml/2006/main" count="4417" uniqueCount="1567">
  <si>
    <t>SIGLA PROCESO</t>
  </si>
  <si>
    <t>PROCESO</t>
  </si>
  <si>
    <t>DEPENDENCIAS</t>
  </si>
  <si>
    <t>FUENTE</t>
  </si>
  <si>
    <t>TIPO DE HALLAZGO</t>
  </si>
  <si>
    <t>TIPO DE ACCIÓN</t>
  </si>
  <si>
    <t>SUBSISTEMAS</t>
  </si>
  <si>
    <t>ESTADO DEL HALLAZGO</t>
  </si>
  <si>
    <t>DIVULGACIÓN Y COMUNICACIÓN</t>
  </si>
  <si>
    <t>Subdirección Académica</t>
  </si>
  <si>
    <t>Auditorías Internas</t>
  </si>
  <si>
    <t>No conformidad</t>
  </si>
  <si>
    <t>Corrección</t>
  </si>
  <si>
    <t>SGC</t>
  </si>
  <si>
    <t>DIRECCIÓN Y PLANEACIÓN</t>
  </si>
  <si>
    <t>Oficina Asesora de Planeación</t>
  </si>
  <si>
    <t>Autoevaluación del Control</t>
  </si>
  <si>
    <t>Observación</t>
  </si>
  <si>
    <t>Acción Preventiva</t>
  </si>
  <si>
    <t>SIGA</t>
  </si>
  <si>
    <t>Abierta - en Desarrollo</t>
  </si>
  <si>
    <t>MEJORAMIENTO INTEGRAL Y CONTINUO</t>
  </si>
  <si>
    <t>Oficina Asesora Jurídica</t>
  </si>
  <si>
    <t>Evaluación de Indicadores</t>
  </si>
  <si>
    <t>Acción Correctiva</t>
  </si>
  <si>
    <t>SGSI</t>
  </si>
  <si>
    <t>Abierta - Vencida</t>
  </si>
  <si>
    <t>Sistemas</t>
  </si>
  <si>
    <t>Evaluación de Planes de acción y Planes Operativos</t>
  </si>
  <si>
    <t>Acción de Mejora</t>
  </si>
  <si>
    <t>Cerrada</t>
  </si>
  <si>
    <t>Archivo y Correspondencia</t>
  </si>
  <si>
    <t>Informes de Auditoría de Gestión</t>
  </si>
  <si>
    <t>SRS</t>
  </si>
  <si>
    <t>Cerrada Condicional</t>
  </si>
  <si>
    <t>SAFYCD-Presupuesto</t>
  </si>
  <si>
    <t>Informes de Auditoría Entes de Control</t>
  </si>
  <si>
    <t>SGA</t>
  </si>
  <si>
    <t>GESTIÓN DOCUMENTAL</t>
  </si>
  <si>
    <t>SAFYCD-Tesorería</t>
  </si>
  <si>
    <t>Producto y/o servicio no conforme</t>
  </si>
  <si>
    <t>SCI</t>
  </si>
  <si>
    <t>GESTIÓN CONTRACTUAL</t>
  </si>
  <si>
    <t>SAFYCD-Contabilidad</t>
  </si>
  <si>
    <t>Quejas y reclamos</t>
  </si>
  <si>
    <t>GESTIÓN JURÍDICA</t>
  </si>
  <si>
    <t>SAFYCD-Talento Humano - Nómina</t>
  </si>
  <si>
    <t>Otros</t>
  </si>
  <si>
    <t>SAFYCD-Servicios Generales</t>
  </si>
  <si>
    <t>Centro de Documentación</t>
  </si>
  <si>
    <t>GESTIÓN TECNOLÓGICA</t>
  </si>
  <si>
    <t>Dirección General</t>
  </si>
  <si>
    <t>GESTIÓN DEL TALENTO HUMANO</t>
  </si>
  <si>
    <t>Oficina Control Interno</t>
  </si>
  <si>
    <t>GESTIÓN FINANCIERA</t>
  </si>
  <si>
    <t>CONTROL INTERNO DISCIPLINARIO</t>
  </si>
  <si>
    <t>PLAN DE MEJORAMIENTO POR PROCESO</t>
  </si>
  <si>
    <t>CÓDIGO:  FT-MIC-03-03</t>
  </si>
  <si>
    <t>PÁGINA:  ______   de   ______</t>
  </si>
  <si>
    <t>PROCESO:</t>
  </si>
  <si>
    <t>ACCIONES FORMULADAS (Por Tipo de Acción)</t>
  </si>
  <si>
    <t>TOTAL DE ACCIONES FORMULADAS</t>
  </si>
  <si>
    <t>PLAN DE MEJORAMIENTO POR PROCESOS - IDEP</t>
  </si>
  <si>
    <t>MENÚ DEL REPORTE CONSOLIDADO</t>
  </si>
  <si>
    <t>CERRADAS</t>
  </si>
  <si>
    <t>ÚLTIMA FECHA DE ACTUALIZACIÓN</t>
  </si>
  <si>
    <t>ACCIÓN CORRECTIVA</t>
  </si>
  <si>
    <t>1. RESULTADOS GENERALES DEL PLAN  DE MEJORAMIENTO IDEP</t>
  </si>
  <si>
    <t>CORTE DE ÚLTIMO SEGUIMIENTO</t>
  </si>
  <si>
    <t>2. RESULTADOS POR TIPOLOGÍA DE ACCIONES</t>
  </si>
  <si>
    <t>RESULTADOS DE CUMPLIMIENTO DE ACCIONES</t>
  </si>
  <si>
    <t>TOTALES</t>
  </si>
  <si>
    <t>SGSST</t>
  </si>
  <si>
    <t>DATOS GENERALES DEL HALLAZGO</t>
  </si>
  <si>
    <t>FORMULACIÓN DE ACCIONES</t>
  </si>
  <si>
    <t>SEGUIMIENTO LÍDER DEL PROCESO</t>
  </si>
  <si>
    <t>CODIFI.</t>
  </si>
  <si>
    <t>DEPENDENCIA</t>
  </si>
  <si>
    <t>FUENTE VERIFICABLE DE LA ACCIÓN</t>
  </si>
  <si>
    <t>CARGO DEL RESPONSABLE</t>
  </si>
  <si>
    <t>TOTAL ACCIONES POR PROCESO</t>
  </si>
  <si>
    <t>FECHA DE FORMULACIÓN DE LA ACCIÓN
(dd/mm/aaaa)</t>
  </si>
  <si>
    <t>INICIO
(dd/mm/aaaa)</t>
  </si>
  <si>
    <t>FIN
(dd/mm/aaaa)</t>
  </si>
  <si>
    <t>DESCRIPCIÓN DEL SEGUIMIENTO</t>
  </si>
  <si>
    <t>EVIDENCIAS</t>
  </si>
  <si>
    <t>ESTADO DE LAS ACCIONES GENERADAS EN EL  HALLAZGO</t>
  </si>
  <si>
    <t>DIC-01</t>
  </si>
  <si>
    <t>Divulgación y Comunicación</t>
  </si>
  <si>
    <t>DIP-02</t>
  </si>
  <si>
    <t>Dirección y Planeación</t>
  </si>
  <si>
    <t>AC-10</t>
  </si>
  <si>
    <t>Atención al Ciudadano</t>
  </si>
  <si>
    <t>IDP-04</t>
  </si>
  <si>
    <t>Investigación y Desarrollo Pedagógico</t>
  </si>
  <si>
    <t>GD-07</t>
  </si>
  <si>
    <t>Gestión Documental</t>
  </si>
  <si>
    <t>GC-08</t>
  </si>
  <si>
    <t>Gestión Contractual</t>
  </si>
  <si>
    <t>GJ-09</t>
  </si>
  <si>
    <t>Gestión Jurídica</t>
  </si>
  <si>
    <t>GRF-11</t>
  </si>
  <si>
    <t>Gestión de Recursos Físicos y Ambiental</t>
  </si>
  <si>
    <t>GT-12</t>
  </si>
  <si>
    <t>Gestión Tecnológica</t>
  </si>
  <si>
    <t>GTH-13</t>
  </si>
  <si>
    <t>Gestión del Talento Humano</t>
  </si>
  <si>
    <t>GF-14</t>
  </si>
  <si>
    <t>Gestión Financiera</t>
  </si>
  <si>
    <t>CID-15</t>
  </si>
  <si>
    <t>Control Interno Disciplinario</t>
  </si>
  <si>
    <t>EC-16</t>
  </si>
  <si>
    <t>Evaluación y Control</t>
  </si>
  <si>
    <t>MIC-03</t>
  </si>
  <si>
    <t>Mejoramiento Integral y Continuo</t>
  </si>
  <si>
    <t>Totales</t>
  </si>
  <si>
    <t>Total Acciones Formuladas</t>
  </si>
  <si>
    <t>INVESTIGACIÓN Y DESARROLLO PEDAGÓGICO</t>
  </si>
  <si>
    <t>SAFYDC Atención al Ciudadano -PQRS</t>
  </si>
  <si>
    <t>ATENCIÓN AL CIUDADANO</t>
  </si>
  <si>
    <t>GESTIÓN DE RECURSOS FÍSICOS Y AMBIENTAL</t>
  </si>
  <si>
    <t>EVALUACIÓN Y CONTROL</t>
  </si>
  <si>
    <t>Gestión de Riesgos</t>
  </si>
  <si>
    <t xml:space="preserve">Oficina Asesora de Planeación - Sistemas </t>
  </si>
  <si>
    <t>Oficina Asesora Jurídica - Contratación</t>
  </si>
  <si>
    <t xml:space="preserve">Oficina Asesora Jurídica </t>
  </si>
  <si>
    <t>SAFYCD-Archivo</t>
  </si>
  <si>
    <t>SAFYCD-Recursos físicos</t>
  </si>
  <si>
    <t>Auditorias externas</t>
  </si>
  <si>
    <t>Autoevaluación de control</t>
  </si>
  <si>
    <t>Producto y/o servicio no conforme.</t>
  </si>
  <si>
    <t>Peticiones, quejas, reclamos y solicitudes.</t>
  </si>
  <si>
    <t>SAFYCD-Talento Humano y Nómina</t>
  </si>
  <si>
    <t>FECHA DE LA NO CONFORMIDAD, OP. DE MEJORA U OBSERVACIÓN  
(dd/mm/aaaa)</t>
  </si>
  <si>
    <t xml:space="preserve">DESCRIPCIÓN  LA NO CONFORMIDAD, OP. DE MEJORA U OBSERVACIÓN  </t>
  </si>
  <si>
    <t xml:space="preserve">TIPO </t>
  </si>
  <si>
    <t>CAUSAS IDENTIFICADAS</t>
  </si>
  <si>
    <t>TIPO</t>
  </si>
  <si>
    <t>Oportunidad de mejora</t>
  </si>
  <si>
    <t>ACCION(S) GENERADAS POR LA NO CONFORMIDAD, OP. DE MEJORA U OBSERVACIÓN</t>
  </si>
  <si>
    <t>Acción Preventiva y/o de mejora</t>
  </si>
  <si>
    <t xml:space="preserve"> SEGUIMIENTO Y EVALUACIÓN DE LA OFICINA DE CONTROL INTERNO</t>
  </si>
  <si>
    <t>Vencida</t>
  </si>
  <si>
    <t>En ejecución</t>
  </si>
  <si>
    <t>NÚMERO DE NO CONFORMIDADES, OBSERVACIONES U OP. DE MEJORA DEL PROCESO</t>
  </si>
  <si>
    <t>ACCIONES VENCIDAS</t>
  </si>
  <si>
    <t>ACCIONES EN EJECUCIÓN</t>
  </si>
  <si>
    <t>No.</t>
  </si>
  <si>
    <t>ACCIONES CERRADA</t>
  </si>
  <si>
    <t>ACCION PREVENTIVA Y/O DE MEJORA</t>
  </si>
  <si>
    <t>EN EJECUCIÓN</t>
  </si>
  <si>
    <t>VENCIDAS</t>
  </si>
  <si>
    <t>NÚMERO DE NO CONFORMIDADES, OBSERVACIONES U OP. DE MEJORA</t>
  </si>
  <si>
    <t>ACCIONES CERRADAS</t>
  </si>
  <si>
    <t>Hallazgo</t>
  </si>
  <si>
    <t>RESPONSABLE OFICINA DE CONTROL INTERNO</t>
  </si>
  <si>
    <t>EFECTIVA</t>
  </si>
  <si>
    <t>INEFECTIVA</t>
  </si>
  <si>
    <t>CALIFICACION DE LA ACCION</t>
  </si>
  <si>
    <t>EFICIENTE</t>
  </si>
  <si>
    <t>VERSIÓN :  6</t>
  </si>
  <si>
    <t>Fecha Aprobación: 31/05/2018</t>
  </si>
  <si>
    <t>No se identificó  la asistencia especializada en la tarea de “Gestión de indicadores”, la cual hace parte de las obligaciones del contratista IT GOP S.A.S.</t>
  </si>
  <si>
    <t>El contrato se encuentra en ejecución y hay plazo hasta marzo 15 de 2016 para la ejecución de dicha actividad.</t>
  </si>
  <si>
    <t>Ejecutar la actividad en el primer trimestre de 2016.</t>
  </si>
  <si>
    <t>Informe de actividades del supervisor del contrato y el proveedor</t>
  </si>
  <si>
    <t>Profesional Especializado OAP</t>
  </si>
  <si>
    <t>Instrumentos Archivísticos - Tabla de Retención Documental y Cuadros de Clasificación Documental. La entidad no cuenta con las Tablas de Retención Documental (TRD) debidamente aprobada, convalidada e implementada. Así como tampoco con Cuadros de Clasificación Documental.</t>
  </si>
  <si>
    <t>No se ha logrado la convalidacion de las Tablas de Retencion Documental con el respectivo cuadro de clasificacion documental</t>
  </si>
  <si>
    <t>Realizar los ajustes solicitados por la Secretaria Técnica del Consejo Distrital de Archivos de Bogotá D.C.</t>
  </si>
  <si>
    <t>Documento de respuesta a los ajustes solicitados.</t>
  </si>
  <si>
    <t>Profesional Especializado 222-03</t>
  </si>
  <si>
    <t>06/10/2017: Se realizaron los ajuestes solicitados por la la Secretaria Técnica del Consejo Distrital de Archivos de Bogotá D.C
Por lo anterior se solicita el cierre de la no conformidad  puesto que se han desarrollado las acciones para eliminar las causas de la no conformidad.</t>
  </si>
  <si>
    <t>Z:\AVANCES TABLA DE RETENCION</t>
  </si>
  <si>
    <r>
      <t xml:space="preserve">Informe de Seguimiento Plan de Mejoramiento por procesos y Plan de Mejoramiento Archivistico (PRO-MIC-03-03 Planes de Mejoramiento, Acciones Correctivas, Preventivas y de Mejora)
Fecha de Seguimiento: 28 de Julio de 2017
30/09/2017: Archivo excel con ajustes, TRD ajustdas, Cuadro de clasificación ajustado y cuadro  de caracterización ajustado.
</t>
    </r>
    <r>
      <rPr>
        <b/>
        <sz val="10"/>
        <color indexed="8"/>
        <rFont val="Arial"/>
        <family val="2"/>
      </rPr>
      <t>10/04/2018: I</t>
    </r>
    <r>
      <rPr>
        <sz val="10"/>
        <color indexed="8"/>
        <rFont val="Arial"/>
        <family val="2"/>
      </rPr>
      <t>nforme radicado  455 del 28/03/2018 del Archivo General de la Nación,  No se presenta nuevas evidencias para el cumplimiento de las observaciones presentadas.</t>
    </r>
  </si>
  <si>
    <t>Realizar mesas de trabajo por dependencias para revisar la pertinencia y coherencia de las Tablas presentadas en el año 2016 al Archivo Distrital y generar  propuesta ajustada de acuerdo con los procesos y procedimientos actualizados y publicados en Maloca Aula SIG.</t>
  </si>
  <si>
    <t>Actas de mesas de trabajo, Tablas de Retención Documental preliminares</t>
  </si>
  <si>
    <t>06/10/2017: Se realizaron mesas de trabajo con las dependencias y se participo en mesas de actualizacion de procesos y procedimientos.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</si>
  <si>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12/10/2017: Radicado 25 de septiembre de 2017 y programación en Comité Directivo.
</t>
    </r>
    <r>
      <rPr>
        <b/>
        <sz val="10"/>
        <color indexed="8"/>
        <rFont val="Arial"/>
        <family val="2"/>
      </rPr>
      <t xml:space="preserve">
10/04/2018: </t>
    </r>
    <r>
      <rPr>
        <sz val="10"/>
        <color indexed="8"/>
        <rFont val="Arial"/>
        <family val="2"/>
      </rPr>
      <t>Respuesta informe de seguimiento al Plan Archivístico rad 455 del 28/03/2018 Archivo General de la Nación</t>
    </r>
  </si>
  <si>
    <t>Elaboración y ajuste de los anexos de las Tablas de Retención Documental.</t>
  </si>
  <si>
    <t>Cuadro de Clasificación Documental, Fichas de Valoración Documental, introducción.</t>
  </si>
  <si>
    <t>06/10/2017:  Se elaboraron las Tablas de Retencion Documental Junto con sus anexos .documentos soportes equipo de computo del profesional Especializado de Gestión Documental.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</si>
  <si>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10/04/2018</t>
    </r>
    <r>
      <rPr>
        <sz val="10"/>
        <color indexed="8"/>
        <rFont val="Arial"/>
        <family val="2"/>
      </rPr>
      <t>: Respuesta informe de seguimiento al Plan Archivístico rad 455 del 28/03/2018 Archivo General de la Nación</t>
    </r>
  </si>
  <si>
    <t>Aprobación de las TRD por el Comité de Archivo del IDEP.</t>
  </si>
  <si>
    <t>Tabla de Retención Documental final, Acta de aprobación del comité de Archivo.</t>
  </si>
  <si>
    <t>06/10/2017: El 28 de julio de la viegencia actual ,  el comité interno de Archivos del IDEP,  Aprobo las Tablas de Retencion Documental.
Por lo anterior se solicita el cierre de la no conformidad  puesto que se han desarrollado las acciones para eliminar las causas de la no conformidad</t>
  </si>
  <si>
    <t>Enviar las TRD para su convalidación a la Secretaría Técnica del Consejo Distrital de Archivos de Bogotá D.C.</t>
  </si>
  <si>
    <t xml:space="preserve">Comunicación de envió anexando la TRD. </t>
  </si>
  <si>
    <t>06/10/2017: Mediante radicado No. 1-2017-19693 se radicaron las TRD en la Secretaria Tecnica del Consejo Distrital de Archivos.
Por lo anterior se solicita el cierre de la no conformidad  puesto que se han desarrollado las acciones para eliminar las causas de la no conformidad.</t>
  </si>
  <si>
    <t>Conformación de los Archivos Públicos. La entidad no ha elaborado las tablas de valoración para la organización del fondo acumulado.</t>
  </si>
  <si>
    <t>No se ha logrado la convalidacion de las Tablas de Valoracion  Documental con el respectivo cuadro de clasificacion documental</t>
  </si>
  <si>
    <t>Ajustar las Tablas de Valoración Documental (TVD) de acuerdo con las recomendaciones de la  Secretaría Técnica del Consejo Distrital de Archivos de Bogotá D.C.</t>
  </si>
  <si>
    <t xml:space="preserve">
06/10/2017:Se elaboró Versión N°1 de las Tablas de Valoración Documental
Por lo anterior se solicita el cierre de la no conformidad  puesto que se han desarrollado las acciones para eliminar las causas de la no conformidad.
23/11/2017: 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t>
  </si>
  <si>
    <t>23/11/2017: Z:\TABLA DE VALORACION DOCUMENTAL_AJUSTES</t>
  </si>
  <si>
    <t xml:space="preserve">Elaboración de los anexos de las Tablas de Valoración Documental. </t>
  </si>
  <si>
    <t>06/10/2017: Se elaboró versión N° 1 del Cuadro de Clasificación Documental para las TVD
Por lo anterior se solicita el cierre de la no conformidad  puesto que se han desarrollado las acciones para eliminar las causas de la no conformidad
23/11/2017:Se estan realizando los ajustes solicitados</t>
  </si>
  <si>
    <t>Aprobación de las TVD por el Comité de Archivo del IDEP.</t>
  </si>
  <si>
    <t xml:space="preserve">Tabla de Valoración  Documental final, Acta de aprobación del comité de Archivo </t>
  </si>
  <si>
    <t xml:space="preserve">06/10/2017: Actividad en desarrollado programada para el IV Trismetre de la vigencia actual.
23/11/2017:El comité se realizara la primera semana de Diciembre </t>
  </si>
  <si>
    <t>Enviar las TVD para su convalidación a la Secretaría Técnica del Consejo Distrital de Archivos de Bogotá D.C.</t>
  </si>
  <si>
    <t xml:space="preserve">Comunicación de envió anexando la TVD. </t>
  </si>
  <si>
    <t xml:space="preserve">06/10/2017: Actividad en desarrollado programada para el IV Trismetre de la vigencia actual.
23/11/2017: Las Tablas de Valoracion Documental se enviaran a la secretaria técnica el 15 de Dicimbre del año en curso. </t>
  </si>
  <si>
    <t>Aplicación de las Tablas de Valoración Documental.</t>
  </si>
  <si>
    <t>Inventarios documentales conforme las Tablas de Valoración Documental Aprobadas y convalidadas. Actas de transferencias Secundarias.</t>
  </si>
  <si>
    <t>Organización de los Archivos de Gestión. La entidad no esta aplicando los criterios de organización de los archivos de gestion según la normatividad relacionada: ordenación, foliación hoja de control, control de prestamos  de documentos, numeración de actos administrativos e integridad física de los documentos.</t>
  </si>
  <si>
    <t>Implementación de la Tabla  de Retención Documental convalidada por el Consejo Distrital de Archivos.</t>
  </si>
  <si>
    <t>Inventarios actualizados conforme la TRD aprobada y convalidada.</t>
  </si>
  <si>
    <t>Organización de Historias Laborales. La entidad no presenta evidencia de la organización de las historias laborales</t>
  </si>
  <si>
    <t>Validar y revisar la organización de las historias labores de acuerdo a la Circular Externa No. 04 de 2003.</t>
  </si>
  <si>
    <t>Lista de chequeo para las historias laborales diseñada de acuerdo a la Circular Externa No. 04 de 2003.</t>
  </si>
  <si>
    <t xml:space="preserve">Se realizo la verificacion a 37   Historias laborales de los funcionarios que se encuentran activos. Todas las historias estan organizadas conforme la circular. Hay 18 historias que tienen la lista de chequeo diligenciada. 19 tienen la lista  y esta pendiente  diligenciarla. 
06/10/2017:  De acuerdo a lo dispuesto por la Circular N° 004 de 2003 , Se efecuto la organizacion de 37 Historias laborales.
Por lo anterior se solicita el cierre de la no conformidad  puesto que se han desarrollado las acciones para eliminar las causas de la no conformidad. </t>
  </si>
  <si>
    <t>Sistema Integrado de Conservación - SIC. La entidad no cuenta con un sistema Integrado de Conservacion para la preservacion de los documentos de archivo desde su producción hasta su disposicion final.</t>
  </si>
  <si>
    <t>Existe el plan de conservacion Documental   Y los seis 6 programas contenidos en el mismo. Pero aun no se han implementado en el instituto</t>
  </si>
  <si>
    <t>Actualizar el Plan de Conservacion Documental.</t>
  </si>
  <si>
    <t>Plan de conservación doumental Actualizado, Acta del comité interno de Archivo.</t>
  </si>
  <si>
    <t>Subdirección Administrativa, Financiera y de Control Disciplinario.</t>
  </si>
  <si>
    <t>Ejecución del Plan de Conservación Documental.</t>
  </si>
  <si>
    <t>Listados de asistencia.</t>
  </si>
  <si>
    <t>No se está dando cumplimiento a las actividades correspondientes al procedimiento "PRO-GD-07-06  Consulta y préstamo documental de los archivos de gestión o central", respecto al diligenciamiento del formato FT-GD-07-03 Préstamo de Expedientes, el cual debe ser diligenciando todos los campos con los datos básicos del expediente a prestar y se solicita firma de la persona que recibe el expediente.</t>
  </si>
  <si>
    <t xml:space="preserve">Desconocimiento del procedimiento PRO-GD-07-06  Consulta y préstamo documental de los archivos de gestión o central" </t>
  </si>
  <si>
    <t>Capacitacion en el procedimiento PRO-GD-07-06  Consulta y préstamo documental de los archivos de gestión o central" y en el  diligenciamiento del formato a los responsables de las actividades.</t>
  </si>
  <si>
    <t>FT-GD-07-11 REGISTRO DE ASISTENCIA A EVENTOS Y OTRAS ACTIVIDADES</t>
  </si>
  <si>
    <t>26/03/2018. El 15 de febrero se realizo  la capacitación programada  sobre  el procedimiento PRO-GD-07-06  Consulta y préstamo documental de los archivos de gestión o central"</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</si>
  <si>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</si>
  <si>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Revisado el listado de asistencia a la capacitación en donde se presentó el formato de préstamo de expedientes al funcionario responsable de esta actividad, se evidencia que se dio cumplimiento a esta acción.</t>
    </r>
  </si>
  <si>
    <r>
      <t xml:space="preserve">10/04/2018: </t>
    </r>
    <r>
      <rPr>
        <sz val="10"/>
        <color indexed="8"/>
        <rFont val="Arial"/>
        <family val="2"/>
      </rPr>
      <t xml:space="preserve">Listado de asistencia presentación formato del 15/02/2018
</t>
    </r>
  </si>
  <si>
    <t>Revisión y ajuste al formato FT-GD-07-03 Préstamo de Expedientes</t>
  </si>
  <si>
    <t>Formato FT-GD-07-03 Préstamo de Expedientes revisado</t>
  </si>
  <si>
    <t>26/03/2018: Se realizo revision al formato o FT-GD-07-03 Préstamo de Expedientes no es necesario realizar ajuste al mismo</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</si>
  <si>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</si>
  <si>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Se revisa en Maloca Aula SIG en donde se evidencia que el formato que se encuentra vigente es el FT-GD-07-03 PRESTAMO DE EXPEDIENTES Versión  2, con Fecha Aprobación:20/02/2014. Teniendo en cuenta que el responsable de la acción en su seguimiento dice que no es necesario su ajuste, se da por cerrada esta acción.</t>
    </r>
  </si>
  <si>
    <t>Maloca Aula SIG
http://www.idep.edu.co/?q=content/gd-07-proceso-de-gesti%C3%B3n-documental#overlay-context=</t>
  </si>
  <si>
    <t>Verificar el adecuado y completo diligenciamiento del total de los campos previstos en el formato de consulta</t>
  </si>
  <si>
    <t>formato FT-GD-07-03 Préstamo de Expedientes</t>
  </si>
  <si>
    <t>SAFYCD-PQRS</t>
  </si>
  <si>
    <t>Una vez revisados los valores registrados en las variables del indicador "Eficacia en la entrega de la correspondencia del IDEP", se identificaron las siguientes  diferencias al realizar el cruce de información: 
Segundo Trimestre: 198 comunicaciones recibidas, 42 PQRS y 177 Facturas, para un total de 417 comunicaciones, lo que difiere de lo registrado en el indicador que son 239 comunicaciones.
Tercer Trimestre: 215 comunicaciones recibidas, 77 PQRS y 198 Facturas, para un total de 498 comunicaciones, lo que difiere de lo registrado en el indicador que son 126 comunicaciones.
Adicionalmente, las variables del indicador establecen la oportunidad en la entrega de la correspondencia, lo que difiere del nombre del indicador que establece la "Eficacia en la entrega de la correspondencia del IDEP". Se recomienda generar concordancia entre el objetivo, nombre y fórmula del indicador, así como un parámetro claro del tiempo previsto para el reparto y entrega de la correspondencia interna en la entidad.
Respecto al indicador "Eficiencia en la atención a consultas y requerimientos de archivo", en el desarrollo de la auditoría no fue posible corroborar los valores registrados en las variables del indicador, dado que el expediente físico suministrado carece de fechas de solicitud, entrega y devolución de los documentos del archivo central.</t>
  </si>
  <si>
    <t xml:space="preserve">La capacitacion dada al funcionario responsable de la ventanilla de radicacion fue deficiente. </t>
  </si>
  <si>
    <t>Capacitacion exhaustiva al funcionario responsable de la ventanilla en puesto de trabajo.</t>
  </si>
  <si>
    <t>26/03/2018,
FT-GD-07-11 REGISTRO DE ASISTENCIA A EVENTOS Y OTRAS ACTIVIDADES- de fecha 15 de febrero de 2018</t>
  </si>
  <si>
    <r>
      <t xml:space="preserve">10/04/2018 </t>
    </r>
    <r>
      <rPr>
        <sz val="10"/>
        <color indexed="8"/>
        <rFont val="Arial"/>
        <family val="2"/>
      </rPr>
      <t>Listado de asistencia</t>
    </r>
  </si>
  <si>
    <t>Revision y ajuste a los indicadores de gestión.</t>
  </si>
  <si>
    <t>Indicadores ajustados</t>
  </si>
  <si>
    <t>Seguimiento al reporte de la correspondencia recibida.</t>
  </si>
  <si>
    <t>Reporte de la correspondencia recibida.</t>
  </si>
  <si>
    <t>02/04/2018,
correo electronico del 28/03/2018</t>
  </si>
  <si>
    <r>
      <t xml:space="preserve">28/07/2017: Diana Karina Ruiz P. 
</t>
    </r>
    <r>
      <rPr>
        <b/>
        <sz val="10"/>
        <color indexed="8"/>
        <rFont val="Arial"/>
        <family val="2"/>
      </rPr>
      <t>10/04/2018:</t>
    </r>
    <r>
      <rPr>
        <sz val="10"/>
        <color indexed="8"/>
        <rFont val="Arial"/>
        <family val="2"/>
      </rPr>
      <t xml:space="preserve"> Alix del Pilar Hurtado Pedraza, Técnico Operativo (E )</t>
    </r>
  </si>
  <si>
    <r>
      <t xml:space="preserve">28/07/2017: Diana Karina Ruiz P.
12/10/2017: Diana Karina Ruiz-Jefe de OCI
Alix del Pilar Hurtado Pedraza-Técnico Operativo OCI
</t>
    </r>
    <r>
      <rPr>
        <b/>
        <sz val="10"/>
        <color indexed="8"/>
        <rFont val="Arial"/>
        <family val="2"/>
      </rPr>
      <t>10/04/2018:</t>
    </r>
    <r>
      <rPr>
        <sz val="10"/>
        <color indexed="8"/>
        <rFont val="Arial"/>
        <family val="2"/>
      </rPr>
      <t xml:space="preserve"> Alix del Pilar Hurtado Pedraza, Técnico Operativo (E )</t>
    </r>
  </si>
  <si>
    <r>
      <t xml:space="preserve">28/07/2017: Diana Karina Ruiz P.
</t>
    </r>
    <r>
      <rPr>
        <b/>
        <sz val="10"/>
        <color indexed="8"/>
        <rFont val="Arial"/>
        <family val="2"/>
      </rPr>
      <t>10/04/2018</t>
    </r>
    <r>
      <rPr>
        <sz val="10"/>
        <color indexed="8"/>
        <rFont val="Arial"/>
        <family val="2"/>
      </rPr>
      <t>: Alix del Pilar Hurtado Pedraza, Técnico Operativo (E )</t>
    </r>
  </si>
  <si>
    <r>
      <t xml:space="preserve">10/04/2018: </t>
    </r>
    <r>
      <rPr>
        <sz val="10"/>
        <color indexed="8"/>
        <rFont val="Arial"/>
        <family val="2"/>
      </rPr>
      <t>Alix del Pilar Hurtado Pedraza, Técnico Operativo (E )</t>
    </r>
  </si>
  <si>
    <r>
      <rPr>
        <b/>
        <sz val="10"/>
        <color indexed="8"/>
        <rFont val="Arial"/>
        <family val="2"/>
      </rPr>
      <t>10/04/2018</t>
    </r>
    <r>
      <rPr>
        <sz val="10"/>
        <color indexed="8"/>
        <rFont val="Arial"/>
        <family val="2"/>
      </rPr>
      <t>: Alix del Pilar Hurtado Pedraza, Técnico Operativo (E )</t>
    </r>
  </si>
  <si>
    <t>Revisar y ajustar  la valoración de probabilidad e impacto de los riesgos del proceso  y los controles relacionados, con la OAP</t>
  </si>
  <si>
    <t xml:space="preserve">Matriz de riesgos y controles del proceso </t>
  </si>
  <si>
    <t>Profesional Universitario -  Servicios Generales</t>
  </si>
  <si>
    <t>23/11/2017: http://www.idep.edu.co/?q=content/mapa-de-riesgos-por-proceso#overlay-context=</t>
  </si>
  <si>
    <t xml:space="preserve">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</si>
  <si>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 xml:space="preserve">Emitir acto administrativo  y radicarlo </t>
  </si>
  <si>
    <t>23/11/2017: Memorando N° 001658 de fecha 23/11/2017.</t>
  </si>
  <si>
    <t>De la gestión de riesgos del proceso se materializaron los siguientes:
*Pérdida de bienes del inventario del Instituto. (Perdida de equipos de cómputo y de comunicaciones)
*No realizar el procedimiento de baja de manera oportuna.
Por lo que se requiere revisar el riesgo residual que hoy se encuentra valorado en zona baja, reformulando e incluyendo todos los controles para evitar su reincidencia.</t>
  </si>
  <si>
    <t>Se presentaron situaciones por variables en la gestión de procesos que provocaron la materializacion de estos.</t>
  </si>
  <si>
    <t xml:space="preserve">Una vez revisado el expediente denominado  "Salidas de Almacén de la vigencia  2016", se identificaron las siguientes  situaciones en el procedimiento GRF-GT-11-01 EGRESOS O SALIDAS DE BIENES: 
1)  Se observa que en Diez y Siete (17) Salidas (documento emitido por SIAFI), se encuentran diferencias entre la fecha reportada en la Salida de Almacén como documento soporte y el formato "FT-GRF-11-03 Solicitud de Bienes Área de Servicios Generales" que hace parte de los soportes de cada una de ellas. (Salidas Nos. 2, 4, 5, 7, 20, 26, 37, 43, 59, 60, 61, 62, 63, 64, 65, 66 y 70).
2) Se identifica que la cantidad solicitada en el formato  FT-GRF-11-03 Solicitud de Bienes Área de Servicios Generales  no corresponde a la que se registra en la salida correspondiente.  (Salidas Nos. 4, 5, 7, 9 y 42).
3) Igualmente, se observa que en dos (2) salidas, se hace referencia como soporte el formato FT-GRF-11-03, el cual una vez revisado, no se  encuentra como soporte documental de  la salida correspondiente. (Salidas Nos. 39 y 40).
4) Revisado el expediente de "Salidas de Almacén de la vigencia  2016",  se observa que Cincuenta y seis (56) de estos, presentan diferencias entre  la fecha que figura en el documento físico y  la fecha del sistema, esto se identificó en  SIAFI (Bitácora de Estados) para cada uno de los registros.
Información detallada “Anexo_1_verificación_Recursos_Físicos_2017”
</t>
  </si>
  <si>
    <t xml:space="preserve">Deficiencia al registrar la información en el sistema de información SIAFI, toda vez  que al abrir el aplicativo muestra el documento, en la ultima fecha de salida grabado y permite realizar los registros en esta fecha, independiente del día en que se haga.
</t>
  </si>
  <si>
    <t>Se identificaron las siguientes  situaciones en el procedimiento PRO-GRF-11-02 INGRESOS,  que se especifican por registro en el anexo:
Revisado el expediente denominado "Ingresos / Altas de Almacén Vigencia 2016" ,  se observa que Ocho (8) de estos, presentan diferencias entre  la fecha que figura en el documento físico y  la fecha del sistema, esto se identificó en  SIAFI (Bitácora de Estados) para cada uno de los registros.</t>
  </si>
  <si>
    <t>Se identifica que algunas actas de comités del proceso se suscriben hasta dos meses después de la celebración de los mismos. (Anexo 1), adicionalmente una vez revisado el expediente denominado "Actas de sostenibilidad contable 2015", se encuentra sin foliar y el rotulo no se encuentra acorde con las tablas de retención documental, dado que en el rótulo se identifica como: "SERIE: CONCILIACIÓN; SUBSERIE: ACTAS; y Rótulo sin fecha de aprobación del SIG.</t>
  </si>
  <si>
    <t xml:space="preserve">No se está siguiendo  lo establecido en las Resoluciones de creación de los comités en cuanto al tiempo de suscripción de las actas.                                       </t>
  </si>
  <si>
    <t>Generar una alerta en calendario google aps para realizar la suscripción de las actas de acuerdo con el tiempo establecido en la Resolución De creación de Comités</t>
  </si>
  <si>
    <t>Verificacion de alertas en el calendario google aps del responsable de cada comité.</t>
  </si>
  <si>
    <t>Subdirector Administrativo, Financiero y de Control Interno Disciplinario / Profesional Especializado Responsable de Presupuesto</t>
  </si>
  <si>
    <t>Se presentan 12 acciones de las 34 acciones formuladas en el Plan de Mejoramiento por procesos en estado vencido, equivalente al 35%, la mayoría de acciones se relacionan con la auditoría de 2016. Este retraso puede estar relacionado con la distribución de cargas de trabajo al interior del proceso y con la falta de  apropiación del ciclo de mejoramiento por los referentes designados. Esta situación incide en la materialización del riesgo del proceso de transversal Mejoramiento Continuo: “Inadecuado tratamiento de las no conformidades, hallazgos, acciones preventivas correctivas y de mejora” y es un incumplimiento del numeral 8.5. MEJORA, 8.5.1. Mejora Continua de la NTCGP 1000:2009 adoptada por la ley 872 de 2003.</t>
  </si>
  <si>
    <t xml:space="preserve">Las acciones correctivas no estan siendo efectivas
las alertas de seguimiento no estan siendo eficaces 
No se están revisando y actualizando los documentos donde se refleje  los cambio normativos y/o la operatividad del proceso, esto  conlleva a que el principio de multitud de cambios de la mejora continua no sea eficiente. 
</t>
  </si>
  <si>
    <t xml:space="preserve">Actualizar los procedimientos, documentos y formatos del  área de Contabilidad </t>
  </si>
  <si>
    <t xml:space="preserve">Seguimiento al Plan de Mejora Auditorioa 2016 </t>
  </si>
  <si>
    <t xml:space="preserve">Profesional Especializado  - Contabilidad </t>
  </si>
  <si>
    <t>Se identificaron las siguientes  situaciones en el PRO-GF-14-14 CAUSACIÓN ÓRDENES DE PAGO que se especifican por registro en el anexo:
Revisada una muestra de comprobantes de egreso 2017, se observa que veintidós  (22) de estos junto con  sus respectivas órdenes de pago, presentan diferencias entre  la fecha que figura en el documento físico y  la fecha del sistema, esto se identificó en  SIAFI (Bitácora de Estados) para cada uno de los registros.  
En esta muestra  en cuatro de las  órdenes de pago revisadas  (Ordenes de pago 25, 26, 27 y 89 de 2017), se identifica que las facturas fueron  radicadas por fuera del tiempo   establecido por las comunicaciones  mensuales vía correo Electrónico que emite  la Subdirección Administrativa y Financiera  (Tesorería)  y por fuera de  la directriz dada en la circular No. 006 del 6/06/2015 emitida por la Dirección General del IDEP, en la cual dice "... el Instituto como mecanismo de control en el registro de sus operaciones con terceros, a partir de la fecha efectuará un cierre mensual para la recepción de solicitudes de desembolso por parte de los supervisores de contrato a la Tesorería del Instituto, teniendo en cuenta que la fecha de la factura o cuenta de cobro del contratista debe estar dentro del rango del primero (01) al décimo octavo (18) día calendario del mes, en coherencia con el Programa Anual de Pagos - PAC; si este último día no es hábil, se debe anticipar la fecha de facturación para el día inmediatamente anterior, en su defecto, tendrá que presentar la factura o la cuenta de cobro en el mes siguiente dentro del mismo rango".
En la muestra revisada se presentan diferencias entre la orden de pago y el comprobante de egreso de entre 12 y 18 días cuando el procedimiento CAUSACIÓN ÓRDENES DE PAGO  PRO-GF-14-14  establece en el numeral de 8. Tiempos  que este se desarrolla en tres (3) días, esto posiblemente a una determinación de tiempos del ciclo del procedimiento que no establece  a que etapa corresponden estos y que incide en la desviación del estándar y una afectación de ciclo tesoral de la entidad.</t>
  </si>
  <si>
    <t xml:space="preserve">No se están revisando y actualizando los documentos donde se refleje  los cambio normativos y/o la operatividad del proceso, esto  conlleva a que el principio de multitud de cambios de la mejora continua no sea eficiente. </t>
  </si>
  <si>
    <t>Actualizar procedimiento PRO-GF-174-14 Causación de orden de pago a tesorería.</t>
  </si>
  <si>
    <t>http://www.idep.edu.co/?q=content/gf-14-proceso-de-gesti%C3%B3n-financiera#overlay-context=</t>
  </si>
  <si>
    <t xml:space="preserve">Profesional Especializado Tesorería </t>
  </si>
  <si>
    <t xml:space="preserve">Se identifica el no cumplimiento de las siguientes políticas de operación del PRO-GF-14-12 REVISIÓN A LOS INFORMES DE EJECUCIÓN FINANCIERA DE LOS RECURSOS ENTREGADOS EN ADMINISTRACIÓN:
"El Contratista deberá entregar los Informes Financieros, de acuerdo con lo establecido por la Guía del IDEP adoptada mediante la Resolución 129 de 2004".  (Esta guía se menciona en la actividad 5 del mismo y no es registrada en la gestión documental del proceso)
"Tratándose de los contratos y convenios interadministrativos relacionados con el área misional del IDEP, estos informes de ejecución, los trimestrales y el final, deben ser suscritos por el (la) supervisor (a) y el (la) Subdirector (a) Académico (a)"
"Todos los contratos y/o convenios que sean financiados mediante recursos financieros de inversión del IDEP, deberán especificar en las cláusulas del contrato el número de informes financieros a presentar y las fechas en las que debe hacerlo" (No se identifico en convenio 18 y 26 de 2016)
"Con base en los informes de ejecución financiera que trimestralmente reporta la Subdirección Administrativa, Financiera y de Control Disciplinario de estos convenios y contratos interadministrativos (o de asociación u otros de similar naturaleza), cada uno (a) de los (las) supervisores (as) de los mismos por parte del IDEP deben elaborar y presentar, también trimestralmente (o como se haya acordado en las minutas correspondientes), a más tardar el quinto día hábil de cada trimestre, a las instancias internas (Subdirecciones y Oficinas Asesoras) y externas competentes, los respectivos informes de ejecución en los términos de la Propuesta Técnico – Económica presentada y aprobada por la entidad contratante o cooperante en cada caso. Además de estos informes de ejecución trimestrales, los (las) supervisores (as) anteriormente referidos deben elaborar y presentar a las instancias internas y externas competentes, a más tardar el quinto día hábil después de la finalización de cada convenio o contrato interadministrativo, el respectivo informe final, con base en el cual se debe realizar la liquidación de cada uno de estos contratos y convenios" ( No se identificaron informes de ejecución trimestrales sino en cada expedientes contractual con periodicidad distinta)
El incumplimiento de estas políticas incide en la gestión contractual dado que no se evidencia uniformidad en las clausulas y presentación de informes financieros, esta situación puede asociarse a la no actualización de lineamientos documentales del proceso  que requieren de  falta de escenarios entre dependencias para la determinación de lineamientos unificados y trasversales al proceso de Gestión Financiera.
</t>
  </si>
  <si>
    <t xml:space="preserve">Fusionar el procedimiento PRO-GF-14-05  Análisis de Información Financiera con el procedimiento  PRO-GF-14-11 Gestión Contable , el cual se denominara Gestión Contable. </t>
  </si>
  <si>
    <t>Expedir acto administrativo  que derogue la resolución  No 129  de 2004 , con el fin de actualizar el procedimiento de revisión a los informes de ejecución financiera de los recursos entregados en la administración .</t>
  </si>
  <si>
    <t>Resolución publicada  \\192.168.1.252\resoluciones</t>
  </si>
  <si>
    <t>Profesional Especializado  - Contabilidad y Oficina Asesora Jurídica</t>
  </si>
  <si>
    <t>Diferencias en la información de partidas conciliatorias entre Tesorería y Contabilidad.  Sin soportes</t>
  </si>
  <si>
    <t>1. Falta de autocontrol, transparencia y honestidad del profesional del àrea de tesorería.
2. Insuficientes controles  al rol de tesorero.
3. Insuficientes puntos de control  para el reporte de ordenes de pago (D216/17 Art 9) y ordenes de pagos de recursos propios.
4. Falta de reporte de informes diarios de bancos por parte del área de Tesorería.
5. Incumplimiento del manual de funciones.
6. Falta de mecanismos de comunicación requeridos de acuerdo a los lineamientos establecidos por la Corporación Transparencia por Colombia.
7. Enfoque principalmente orientado hacia el Subsistema de gestiòn de calidad desde las auditorias realizadas por Control Interno y no hacia la operatividad del área.
8. Insuficiente documentación en el SIG del proceso de Gestión financiera (Tesorería).
9.  Falta de aplicación de controles en el Sistema de Información SIAFI e inexistencia de perfiles definidos en el mismo.
10. Comunicación limitada con proveedores .</t>
  </si>
  <si>
    <t>Interponer denuncias en los órganos de control que corresponda (Fiscalía, Contraloría, Personería)</t>
  </si>
  <si>
    <t>Oficios radicados</t>
  </si>
  <si>
    <t>Directora General</t>
  </si>
  <si>
    <r>
      <rPr>
        <b/>
        <sz val="10"/>
        <color indexed="8"/>
        <rFont val="Arial"/>
        <family val="2"/>
      </rPr>
      <t>06/04/2018:</t>
    </r>
    <r>
      <rPr>
        <sz val="10"/>
        <color indexed="8"/>
        <rFont val="Arial"/>
        <family val="2"/>
      </rPr>
      <t xml:space="preserve">  06/04/2018: El subdirector Administrativo, Financiero y de Control Disciplinario, presento ante la Fiscalía General de la Nación denuncia por presunto peculado por apropiación en contra del Ex funcionario Juan Francisco Reyes, la cual quedo suscrita mediante radicado Interno N° 2660 de fecha 30/01/2018. La Oficina Asesora de Control Interno (OCI) con radicado N° 000171 del 14/02/2018,  presento informe preliminar de auditoría especial ante la Contraloría de Bogotá. El cual quedo suscrito mediante radicado interno N° 000215 de fecha 31/01/2018, La directora General mediante radicado Interno N°  000124 del 05/02/2018, ofició a la Personería de Bogotá, sobre el particular y sobre la apertura del proceso disciplinario Interno, igualmente se le comunico la anterior situación a la Contraloría  de Bogotá mediante radicado Interno N° 000171 de 14/02/2018. 
Finalmente el 23/02/2018, el Subdirector Administrativo, Financiero y de Control Disciplinario, presento ampliación de la denuncia ante la Fiscalía General de la Nación suministrando Información del Banco de Bogotá en la que se precisan valores trasladados en el 2017 de la cuenta cuyo titular es el IDEP. </t>
    </r>
  </si>
  <si>
    <t>25/04/2018: Se realizó seguimiento al cumplimiento de éstas acciones por parte de la OCI y quedan documentados en actas de fecha 01, 08 y 15 de marzo de 2018.</t>
  </si>
  <si>
    <t>Acta de Control Interno de fecha 01, 08 y 15 de marzo de 2018</t>
  </si>
  <si>
    <t xml:space="preserve">Realizar los trámites respectivos con la aseguradora </t>
  </si>
  <si>
    <t xml:space="preserve">Correo electrónico </t>
  </si>
  <si>
    <t>Subdirector Adminsitrativo y Financiero</t>
  </si>
  <si>
    <t>25/04/2018: Se realizó seguimiento al cumplimiento de éstas acciones por parte de la OCI y quedan documentados en actas de fecha 01, 08 y 15 de marzo de 2018</t>
  </si>
  <si>
    <t xml:space="preserve">Realizar una auditoría especial al proceso de Gestion Financiera </t>
  </si>
  <si>
    <t>Informe de auditoría</t>
  </si>
  <si>
    <t>Jefe Oficina Control Interno</t>
  </si>
  <si>
    <r>
      <rPr>
        <b/>
        <sz val="10"/>
        <color indexed="8"/>
        <rFont val="Arial"/>
        <family val="2"/>
      </rPr>
      <t xml:space="preserve">09/04/2018: </t>
    </r>
    <r>
      <rPr>
        <sz val="10"/>
        <color indexed="8"/>
        <rFont val="Arial"/>
        <family val="2"/>
      </rPr>
      <t>Se realizó Auditoria Especial de Proceso de Gestión Financiera, cuyo objeto fue la verificacion de los giros efectuados por parte de la Tesoreria de la Entidad durante el año 2017, el informe Preliminar fue radicado mediante N° 000215 el 31/01/2018.</t>
    </r>
  </si>
  <si>
    <t xml:space="preserve">Formular cronograma de trabajo con las actividades necesarias para lograr la depuración contable del año 2017 </t>
  </si>
  <si>
    <t>Cronograma de trabajo</t>
  </si>
  <si>
    <t>Profesional Especializado Contabilidad 222-04
Técnico Operativo 314-01 Contabilidad
Técnico Operativo 314-01 Tesorería
Profesional Tesorero General 201-04</t>
  </si>
  <si>
    <r>
      <rPr>
        <b/>
        <sz val="10"/>
        <color indexed="8"/>
        <rFont val="Arial"/>
        <family val="2"/>
      </rPr>
      <t xml:space="preserve">06/04/2018: </t>
    </r>
    <r>
      <rPr>
        <sz val="10"/>
        <color indexed="8"/>
        <rFont val="Arial"/>
        <family val="2"/>
      </rPr>
      <t xml:space="preserve">
Se formulo y se presento para abrobaciòn ante el nivel Directivo ( Directora, Sub Aministrativo, Jefe OAP, Jefe OCI) el Plan Anual de Sostenibilidad Contable- Tesoreria 2018. a la fecha se encuentra en proceso de Ejecuciòn </t>
    </r>
  </si>
  <si>
    <t>Solicitar a la Tesoreria Distrital asesoría para el establecimiento de controles efectivos para el área de tesoreria de la entidad de acuerdo a la normativa.</t>
  </si>
  <si>
    <t>Profesional Especializado 
Contabilidad 222-04</t>
  </si>
  <si>
    <r>
      <rPr>
        <b/>
        <sz val="10"/>
        <color indexed="8"/>
        <rFont val="Arial"/>
        <family val="2"/>
      </rPr>
      <t xml:space="preserve">06/04/2018: </t>
    </r>
    <r>
      <rPr>
        <sz val="10"/>
        <color indexed="8"/>
        <rFont val="Arial"/>
        <family val="2"/>
      </rPr>
      <t xml:space="preserve">
Se solicito al Asesor de la Dirección Distrital de contabilidad Dr José Antonio Zambrano, nos referenciara  con un funcionario de la Dirección Distrital de Tesorería, con el fin de realizar una mesa de trabajo con el Tesorero (a) de la entidad y el Subdirector Administrativo,</t>
    </r>
  </si>
  <si>
    <t>Presentar al Comité técnico de sostenibilidad  contable los resultados de las actividades establecidas en el cronograma</t>
  </si>
  <si>
    <t>Acta del comité de sostenibilidad contable</t>
  </si>
  <si>
    <t>Secretario Técnico del comité de sostenibilidad contable 
Técnico Operativo 314-01 Contabilidad</t>
  </si>
  <si>
    <t>Incluir dentro del orden del día del Comité técnico de sostenibilidad contable la presentación de los avances en la depuración de la información contable.</t>
  </si>
  <si>
    <t>Secretario Técnico del comité de sostenibilidad contable 
Técnico Operativo 314-01 Contabilidad
Técnico Operativo 314-01 Tesorería
Profesional Tesorero General 201-04</t>
  </si>
  <si>
    <t>Elaborar e implementar un protocolo de manejo de cuentas por parte de la Tesorería</t>
  </si>
  <si>
    <t>Protocolo de manejo de cuentas por parte de la Tesorería</t>
  </si>
  <si>
    <t>Revisión de los procedimientos 
PRO-GF-14-06 Conciliaciones bancarias y contables
PRO-GF-14-11 Gestión Contable
PRO-GF-14-12 Revisión a los informes de ejecución financiera de los recursos entregados en administración
PRO-GF-14-14 Causación de Órdenes de Pago
PRO-GF-14-15 Programación Mensualizada de Caja PAC</t>
  </si>
  <si>
    <t>Procedimientos</t>
  </si>
  <si>
    <t>Contratista Subdirección administrativa, Financiera y CID</t>
  </si>
  <si>
    <r>
      <rPr>
        <b/>
        <sz val="10"/>
        <color indexed="8"/>
        <rFont val="Arial"/>
        <family val="2"/>
      </rPr>
      <t>09/04/2018:</t>
    </r>
    <r>
      <rPr>
        <sz val="10"/>
        <color indexed="8"/>
        <rFont val="Arial"/>
        <family val="2"/>
      </rPr>
      <t xml:space="preserve"> Una vez revisados los procedimientos de Contabilidad y Tesoreria del Proceso de Gestion Financiera,  se pudo verificar que ellos cumplen con los controles necesarios para la operatividad del Proceso, sin embargo los dumentos fueron actualizados  en cuanto a:  la Normatividad Legal Vigente y forma .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*PRO-GF-14-15 Programación Mensualizada de Caja PAC. Este documento No fue necesario actualizarlo, esta conforme a la operatividad del proceso.</t>
    </r>
  </si>
  <si>
    <t xml:space="preserve">Revisión y actualizar el mapa de riesgos del proceso Gestión Financiera con sus respectivos puntos de control  </t>
  </si>
  <si>
    <t>Mapa de riesgos</t>
  </si>
  <si>
    <t xml:space="preserve">Revisar  y actualizar el manual de políticas contables
MN-GF-14-01 Manual de políticas y prácticas contables. </t>
  </si>
  <si>
    <t>Manual de políticas contables</t>
  </si>
  <si>
    <t>Profesional Especializado Contabilidad 222-04</t>
  </si>
  <si>
    <r>
      <rPr>
        <b/>
        <sz val="10"/>
        <color indexed="8"/>
        <rFont val="Arial"/>
        <family val="2"/>
      </rPr>
      <t xml:space="preserve">06/04/2018: </t>
    </r>
    <r>
      <rPr>
        <sz val="10"/>
        <color indexed="8"/>
        <rFont val="Arial"/>
        <family val="2"/>
      </rPr>
      <t>El Manual MN-GF-14-01 Manual de Políticas Contables NICSP , Se encuentra actualizado y Publicado en el Aula Maloca SIG, con fecha de aprobaciòn de 15/01/2018</t>
    </r>
  </si>
  <si>
    <t>24/4/2018:  Esta actividad se encuentra cumplida y se da cierre a la misma.</t>
  </si>
  <si>
    <t>http://www.idep.edu.co/sites/default/files/MN_GF_14_01MANUAL_POLITICAS_IDEP_V2.pdf</t>
  </si>
  <si>
    <t>Implementar la generación del informe diario de bancos de tesorería  y documentar como punto de control la aprobación por parte del Subdirector Administrativo y Financiero. Esta actividad se incluirá  dentro del documento operativo que corresponda.</t>
  </si>
  <si>
    <t>Documento operativo</t>
  </si>
  <si>
    <t>Profesional Especializado Contabilidad 222-04
Técnico Operativo 314-01 Contabilidad
Técnico Operativo 314-01 Tesorería
Profesional Tesorero General 201-04
Contratista Subdirección administrativa, Financiera y CID</t>
  </si>
  <si>
    <t>Revisar políticas de seguridad de la información que consideren:
- Establecimiento de perfiles y niveles de autorización  para crear, aprobar, validar y/o anular documentos en el  Sistema Administrativo y Finaciero  SIAFI, de acuerdo a lo definido por la Subdirección administrativa, Financiera y CID.
- Implementar los controles necesarios mejorar la seguridad de la información en los equipos desde los cuales se realicen transacciones de la entidad.</t>
  </si>
  <si>
    <t>Subdirección administrativa, Financiera y CID
Contratista Oficina Asesora de Planeación</t>
  </si>
  <si>
    <t>Realizar el Protocolo de Seguridad para el área de Tesorería.</t>
  </si>
  <si>
    <t>Protocolo de Seguridad</t>
  </si>
  <si>
    <t xml:space="preserve">Realizar circularización de saldos a diciembre 31 de 2017 de proveedores cuyos contratos estén sin liquidar. </t>
  </si>
  <si>
    <t>Técnico Operativo 314-01 Contabilidad</t>
  </si>
  <si>
    <t>Ejecución del Plan Anticorrupción y Atención al Ciudadano - PAAC, en su componente "Iniciativas adicionales del PAAC": 
- Socialización  del ideario ético de la entidad asociado al código de buen gobierno.</t>
  </si>
  <si>
    <t>PAAC</t>
  </si>
  <si>
    <t>Subdirección administrativa, Financiera y CID
Subdirección académica
Oficina Asesora Jurídica</t>
  </si>
  <si>
    <t>Ejecución del Plan Anticorrupción y Atención al Ciudadano - PAAC, en su componente "Atención al ciudadano": 
- Crear canales de comunicación requeridos de acuerdo a los lineamientos establecidos por la Corporación Transparencia por Colombia.</t>
  </si>
  <si>
    <t>Oficina Asesora de Planeación
Subdirección administrativa, Financiera y CID
Subdirección académica</t>
  </si>
  <si>
    <t>Ejecución de las actividades del Plan de mejoramiento del Indice de transparencia:
- Establecimiento de políticas antisoborno, antitrámites y antipiratería.</t>
  </si>
  <si>
    <t>Subdirección administrativa, Financiera y CID
Subdirección académica
Oficina Ases</t>
  </si>
  <si>
    <t>24/04/2018: Hilda Yamile Morales Laverde - Jefe OCI.</t>
  </si>
  <si>
    <r>
      <rPr>
        <b/>
        <sz val="10"/>
        <color indexed="8"/>
        <rFont val="Arial"/>
        <family val="2"/>
      </rPr>
      <t>09/04/2018:</t>
    </r>
    <r>
      <rPr>
        <sz val="10"/>
        <color indexed="8"/>
        <rFont val="Arial"/>
        <family val="2"/>
      </rPr>
      <t xml:space="preserve"> La SAFYCD, se encuentra validando los ajustes realizados por el proceso de gestion tecnologica y tesoreria con el fin de remitir ultima version a la OAP. Para su revision aprobacion y formalizacion en el Aula Maloca SIG
</t>
    </r>
  </si>
  <si>
    <t>http://www.idep.edu.co/sites/default/files/IN-GF-14-05_Protocolo_de_Seguridad_V1.</t>
  </si>
  <si>
    <r>
      <rPr>
        <b/>
        <sz val="10"/>
        <color indexed="8"/>
        <rFont val="Arial"/>
        <family val="2"/>
      </rPr>
      <t xml:space="preserve">09/04/2018:  </t>
    </r>
    <r>
      <rPr>
        <sz val="10"/>
        <color indexed="8"/>
        <rFont val="Arial"/>
        <family val="2"/>
      </rPr>
      <t xml:space="preserve">El día 6 de febrero inicia la revisión de los controles con el proveedor del SIAFI.
PRIMERA SEMANA DE ABRIL.
</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</si>
  <si>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26/03/2018:</t>
    </r>
    <r>
      <rPr>
        <sz val="10"/>
        <color indexed="8"/>
        <rFont val="Arial"/>
        <family val="2"/>
      </rPr>
      <t xml:space="preserve"> Se elaboro el Sistema Integrado de Conservación (SIC)  se incluyo el Plan de conservación documental  como un componente .Acuerdo 006 de 2014 ARTÍCULO 4. COMPONENTES DEL SISTEMA INTEGRADO DE CONSERVACIÓN - SIC. En virtud de la naturaleza de los diferentes tipos de información y/o documentos, los componentes del SIC son:
a). Plan de Conservación Documental: aplica a documentos de archivo creados en medios físicos y/o análogos.
 b). Plan de Preservación Digital a largo plazo: aplica a documentos digitales y/o electrónicos de archivo.
De acuerdo con lo anterior en la elaboración del Sistema integrado de conservación para el Instituto se tomo como punto de partida el plan de conservación documental publicado desde el 2015 y se desarrollo el sistema conforme a la guía práctica para las entidades del Distrito Capital: PROGRAMAS DEL SISTEMA INTEGRADO DE CONSERVACION”.
El documento se encuentra en revisión por parte de los miembros del comité interno de Archivos que sesiono el 20 de marzo de 2018. El cual será publicado y adoptado por el instituto una vez sea aprobado por el comité.
</t>
    </r>
    <r>
      <rPr>
        <b/>
        <sz val="10"/>
        <color indexed="8"/>
        <rFont val="Arial"/>
        <family val="2"/>
      </rPr>
      <t xml:space="preserve">04/07/2018 </t>
    </r>
    <r>
      <rPr>
        <sz val="10"/>
        <color indexed="8"/>
        <rFont val="Arial"/>
        <family val="2"/>
      </rPr>
      <t xml:space="preserve">El sistema integrado de conservación se actualizo y se publico en el siguiente link http://www.idep.edu.co/sites/default/files/PL-GD-07-03_Sistema_Integrado_de_Conservacion_V1. El 26 de junio de 2018. </t>
    </r>
  </si>
  <si>
    <r>
      <t xml:space="preserve">Se realizará envío a 31 de Julio  de 2017 de acuerdo a lo manifestado por La profesional especializada  referente del proceso de Gestión Documental 
12/10/2017: Rad 531 y anexos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</si>
  <si>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12/10/2017: Diana Karina Ruiz-Jefe de OCI
Alix del Pilar Hurtado Pedraza-Técnico Operativo OCI
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</si>
  <si>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t xml:space="preserve">28/07/2017:
Se revisa documento de trabajo con la clasificación documental (Cuadro de Clasificación Documental preliminar)   a aprobar en Comité de Archivo.
Las fichas de  Fichas de Valoración Documental se encuentran diseñadas (versión preliminar) de acuerdo a las disposición final establecida en la Tabla de Retención Documental  y el formato FICHA DE VALORACIÓN DOCUMENTAL Y DISPOSICIÓN FINAL Código: FT-GD-07-22.
Estos documentos son socializados y aprobados en Comité de Archivo de 28 de Julio de 2017.
12/10/2017: Se realizaron los ajuestes solicitados por la la Secretaria Técnica del Consejo Distrital de Archivos de Bogotá D.C
Se recibieron los ajustes por parte de la  Secretaria Técnica del Consejo Distrital de Archivos de Bogotá D.C, mediante radicado IDEP1239 del 25 de Septiembre de 2017. Posteriormente se analizaron los ajustes y se  proyectó la TRD definitiva para ser presentada en el Comité de Archivo  que se realizará en Octubre de 2017, para ser enviadas a  este ente  para la correspondiente Convalidación.
Se cierra acción.
</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</si>
  <si>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</si>
  <si>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Informe de Seguimiento Plan de Mejoramiento por procesos y Plan de Mejoramiento Archivistico (PRO-MIC-03-03 Planes de Mejoramiento, Acciones Correctivas, Preventivas y de Mejora)
Fecha de Seguimiento: 28 de Julio de 2017.
12/10/2017: Hoja de verificación de expedientes
Expediente laboral y FUID asociado, los cuales pueden ser consultados en el archivo de gestión.
</t>
    </r>
    <r>
      <rPr>
        <sz val="10"/>
        <color indexed="8"/>
        <rFont val="Arial"/>
        <family val="2"/>
      </rPr>
      <t xml:space="preserve">10/04/2018: Respuesta informe de seguimiento al Plan Archivístico rad 455 del 28/03/2018 Archivo General de la Nación.
No se aportan nuevas evidencias.
</t>
    </r>
    <r>
      <rPr>
        <b/>
        <sz val="10"/>
        <color indexed="8"/>
        <rFont val="Arial"/>
        <family val="2"/>
      </rPr>
      <t xml:space="preserve">25/07/2018: </t>
    </r>
    <r>
      <rPr>
        <sz val="10"/>
        <color indexed="8"/>
        <rFont val="Arial"/>
        <family val="2"/>
      </rPr>
      <t>Comunicado del Archivo General de la Nación radicado en el IDEP bajo el No. 1014 del 17/07/2018</t>
    </r>
  </si>
  <si>
    <r>
      <t xml:space="preserve">26/03/2018.
Acta de comité interno de Archivos No.1 del 20/03/2018
Z:\PROCEDIMIENTOS_GD\SISTEMA INTEGRADO DE CONSERVACION
</t>
    </r>
    <r>
      <rPr>
        <b/>
        <sz val="10"/>
        <color indexed="8"/>
        <rFont val="Arial"/>
        <family val="2"/>
      </rPr>
      <t xml:space="preserve">04/07/2018 </t>
    </r>
    <r>
      <rPr>
        <sz val="10"/>
        <color indexed="8"/>
        <rFont val="Arial"/>
        <family val="2"/>
      </rPr>
      <t>http://www.idep.edu.co/sites/default/files/PL-GD-07-03_Sistema_Integrado_de_Conservacion_</t>
    </r>
  </si>
  <si>
    <r>
      <t xml:space="preserve">10/04/2018: En Comité de Archivo No. 01 que se realizó el 20 de marzo de 2018, se presento el documento denominado "Sistema Integrado de Conservación", el cual se remitió por correo electrónico para su revisión. Se encuentra pendiente su aprobación y publicación
</t>
    </r>
    <r>
      <rPr>
        <b/>
        <sz val="10"/>
        <rFont val="Arial"/>
        <family val="2"/>
      </rPr>
      <t xml:space="preserve">25/07/2018: </t>
    </r>
    <r>
      <rPr>
        <sz val="10"/>
        <rFont val="Arial"/>
        <family val="2"/>
      </rPr>
      <t xml:space="preserve">Con fecha del 26/06/2018, se aprobó la versión 1 del  PL-GD-07-03 SISTEMA INTEGRADO DE CONSERVACIÓN, el cual se encuentra publicado en la página web enlace de Maloca AulaSIG, http://www.idep.edu.co/sites/default/files/PL-GD-07-03_Sistema_Integrado_de_Conservacion_V1.pdf.
</t>
    </r>
    <r>
      <rPr>
        <b/>
        <sz val="10"/>
        <rFont val="Arial"/>
        <family val="2"/>
      </rPr>
      <t xml:space="preserve">NOTA: </t>
    </r>
    <r>
      <rPr>
        <sz val="10"/>
        <rFont val="Arial"/>
        <family val="2"/>
      </rPr>
      <t>La Oficina de Control Interno, CIERRA ESTA ACCIÓN, teniendo en cuenta que se han realizado la formulación del del Sistema Integrado de Consevación,  sin embargo recomienda tener en cuenta las observaciones presentadas al seguimiento de plan de mejoramiento que radicó El Archivo General de la Nación n el IDEP bajo el No. 1014 del 17/07/2018respecto a este hallazgo.</t>
    </r>
  </si>
  <si>
    <r>
      <rPr>
        <sz val="10"/>
        <rFont val="Arial"/>
        <family val="2"/>
      </rPr>
      <t xml:space="preserve">10/04/2018: Acta de Comité de Archivo y documento preliminar denominado "Sistema Integrado de Conservación"
</t>
    </r>
    <r>
      <rPr>
        <b/>
        <sz val="10"/>
        <rFont val="Arial"/>
        <family val="2"/>
      </rPr>
      <t xml:space="preserve">25/07/2018: </t>
    </r>
    <r>
      <rPr>
        <sz val="10"/>
        <rFont val="Arial"/>
        <family val="2"/>
      </rPr>
      <t>http://www.idep.edu.co/sites/default/files/PL-GD-07-03_Sistema_Integrado_de_Conservacion_V1.pdf</t>
    </r>
  </si>
  <si>
    <r>
      <t xml:space="preserve">Identificación de Tablas por periodo de Estructura Organica
proyección de tablas de valoración
Inventarios en estado natural.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</si>
  <si>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Identificación de Tablas por periodo de Estructura Organica
proyección de tablas de valoración
Inventarios en estado natural. Radicado 924 de 2017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 xml:space="preserve">Respuesta informe de  seguimiento al Plan de Mejoramiento Archivistico, el cual fue radicado en el IDEP bajo el No. 1014 del 17/07/2018  Archivo General de la Nación
</t>
    </r>
  </si>
  <si>
    <r>
      <t xml:space="preserve">Acta de comité 12 de diciembre de 2017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
25/07/2018:</t>
    </r>
    <r>
      <rPr>
        <sz val="10"/>
        <color indexed="8"/>
        <rFont val="Arial"/>
        <family val="2"/>
      </rPr>
      <t xml:space="preserve"> Respuesta informe de  seguimiento al Plan de Mejoramiento Archivistico, el cual fue radicado en el IDEP bajo el No. 1014 del 17/07/2018  Archivo General de la Nación</t>
    </r>
  </si>
  <si>
    <r>
      <t xml:space="preserve">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</si>
  <si>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28/07/2017: Diana Karina Ruiz P.
12/10/2017: Diana Karina Ruiz-Jefe de OCI
Alix del Pilar Hurtado Pedraza-Técnico Operativo OCI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</si>
  <si>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Alix del Pilar Hurtado Pedraza-Técnico Operativo OCI12/10/2017: Diana Karina Ruiz-Jefe de OCI
Alix del Pilar Hurtado Pedraza-Técnico Operativo OCI
20/12/2017: Diana Ruiz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xml:space="preserve"> Alix del Pilar Hurtado Pedraza, Técnico Operativo (E )</t>
    </r>
  </si>
  <si>
    <r>
      <t xml:space="preserve">20/12/2017: Diana Ruiz
</t>
    </r>
    <r>
      <rPr>
        <sz val="10"/>
        <color indexed="8"/>
        <rFont val="Arial"/>
        <family val="2"/>
      </rPr>
      <t xml:space="preserve">
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</si>
  <si>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</si>
  <si>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28/07/2017: Diana Karina Ruiz P.
12/10/2017: Diana Karina Ruiz-Jefe de OCI
Alix del Pilar Hurtado Pedraza-Técnico Operativo OCI
</t>
    </r>
    <r>
      <rPr>
        <sz val="10"/>
        <color indexed="8"/>
        <rFont val="Arial"/>
        <family val="2"/>
      </rPr>
      <t>10/04/2018</t>
    </r>
    <r>
      <rPr>
        <b/>
        <sz val="10"/>
        <color indexed="8"/>
        <rFont val="Arial"/>
        <family val="2"/>
      </rPr>
      <t>:</t>
    </r>
    <r>
      <rPr>
        <sz val="10"/>
        <color indexed="8"/>
        <rFont val="Arial"/>
        <family val="2"/>
      </rPr>
      <t xml:space="preserve"> Alix del Pilar Hurtado Pedraza, Técnico Operativo (E )
</t>
    </r>
    <r>
      <rPr>
        <b/>
        <sz val="10"/>
        <color indexed="8"/>
        <rFont val="Arial"/>
        <family val="2"/>
      </rPr>
      <t>25/07/2018</t>
    </r>
    <r>
      <rPr>
        <sz val="10"/>
        <color indexed="8"/>
        <rFont val="Arial"/>
        <family val="2"/>
      </rPr>
      <t>: Alix del Pilar Hurtado Pedraza, Técnico Operativo (E )</t>
    </r>
  </si>
  <si>
    <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</si>
  <si>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r>
      <t xml:space="preserve">24/4/2018:  Se encuentra pendiente su aprobación y publicación.
</t>
    </r>
    <r>
      <rPr>
        <b/>
        <sz val="10"/>
        <color indexed="8"/>
        <rFont val="Arial"/>
        <family val="2"/>
      </rPr>
      <t>01/06/2018:</t>
    </r>
    <r>
      <rPr>
        <sz val="10"/>
        <color indexed="8"/>
        <rFont val="Arial"/>
        <family val="2"/>
      </rPr>
      <t xml:space="preserve"> En Maloca AulaSIG se encuentra publicado el documento denominado “PROTOCOLO DE SEGURIDAD Y MANEJO DE CUENTAS – TESORERÍA”, con fecha de aprobación del 02/05/2018. Se cierra la acción</t>
    </r>
  </si>
  <si>
    <r>
      <t xml:space="preserve">http://www.idep.edu.co/?q=content/gf-14-proceso-de-gesti%C3%B3n-financiera#overlay-context=
</t>
    </r>
    <r>
      <rPr>
        <b/>
        <sz val="10"/>
        <color indexed="8"/>
        <rFont val="Arial"/>
        <family val="2"/>
      </rPr>
      <t xml:space="preserve">19/07/2018:  </t>
    </r>
    <r>
      <rPr>
        <sz val="10"/>
        <color indexed="8"/>
        <rFont val="Arial"/>
        <family val="2"/>
      </rPr>
      <t xml:space="preserve">http://www.idep.edu.co/?q=content/gf-14-proceso-de-gesti%C3%B3n-financiera#overlay-context= </t>
    </r>
  </si>
  <si>
    <r>
      <t xml:space="preserve">24/04/2018: Hilda Yamile Morales Laverde - Jefe OCI.
01/06/2018:   Hilda Yamile Morales Laverde, Jefe Oficina Control Interno 
</t>
    </r>
    <r>
      <rPr>
        <b/>
        <sz val="10"/>
        <rFont val="Arial"/>
        <family val="2"/>
      </rPr>
      <t xml:space="preserve">
25/07/2018</t>
    </r>
    <r>
      <rPr>
        <sz val="10"/>
        <rFont val="Arial"/>
        <family val="2"/>
      </rPr>
      <t>: Alix del Pilar Hurtado P., Técnico Operativo (E ) OCI</t>
    </r>
  </si>
  <si>
    <t>Materialización del riesgo "Tener ataques informáticos a bases de datos, red de comunicaciones, sistemas de información y/o página web de la entidad", donde se detectó un virus de tipo ransomware, denominado GANDCRAB en una versión reciente, que en la práctica lo que hace es secuestrar archivos mediante el cifrado de los mismos. Este virus afectó las siguientes unidades:
1.    Unidades Z de los usuarios: Andrea Bustamante, Ana María Caro, Ana Alexandra Díaz, Adriana Díaz Izquierdo y Abdonina Guevara.
2.    Carpetas compartidas denominadas Académica, Administrativa (Contabilidad, PIGA, SAFyCD, Servicios Generales, Talento Humano y Tesorería) y Control Interno (2014 hasta la carpeta Planeación).
3.    Sistema operativo del Sistema de Información HUMANO.</t>
  </si>
  <si>
    <t>* Debilidad en la aplicación de los controles establecidos en el mapa de riesgos
* Debilidad y falta de documentación en los controles existentes para evitar ataques informáticos a las bases de datos, red de comunicaciones, sistemas de información y/o página web .
*  Falta de lineamientos o procedimientos documentados de seguridad y privacidad de la información.
* Falta de capacitaciones y/o socializaciones efectivas de lineamientos para preservar la seguridad y privacidad de la información a funcionarios y contratistas de la entidad.</t>
  </si>
  <si>
    <t>Eliminar el virus detectado del dominio y como medida preventiva se desconectaron los discos externos que almacenan la información de las unidades Z y del Centro de Documentación, razón por la cual en este momento ningún usuario puede visibilizar su unidad Z. Lo correspondiente a lo almacenado en el disco externo Centro de documentación fue restablecido el martes 25 de septiembre.
Paralelamente se inició la realización de un nuevo backup de las unidades Z en un disco externo y una vez finalice este proceso serán activadas nuevamente dichas unidades en la red interna del IDEP, con lo cual esperamos que el jueves 27 de septiembre tengan acceso a sus unidades Z.</t>
  </si>
  <si>
    <t>Profesionales y/o contratistas del proceso Gestión tecnológica.</t>
  </si>
  <si>
    <t>Servicio reestablecido</t>
  </si>
  <si>
    <t>Mapa de riesgos del proceso actualizado</t>
  </si>
  <si>
    <t>Plan de contingencia tecnológica actualizado y publicado</t>
  </si>
  <si>
    <t>Realizar una socialización efectiva a funcionarios y contratistas del IDEP sobre los procedimientos establecidos en seguridad y privacidad de la información</t>
  </si>
  <si>
    <t>Evidencias de la realización de la socialización</t>
  </si>
  <si>
    <t>Verificar la restricción al acceso de páginas que puedan afectar la seguridad de la información de la entidad y descarga de software, en todos los equipos de la entidad.</t>
  </si>
  <si>
    <t xml:space="preserve">Evidencias de la capacitación </t>
  </si>
  <si>
    <t xml:space="preserve">Fortalecer los recursos existentes para la realización de Backups </t>
  </si>
  <si>
    <t>Backups realizados</t>
  </si>
  <si>
    <t>Mapa de riesgos actualizados</t>
  </si>
  <si>
    <t>Servicios reestablecidos</t>
  </si>
  <si>
    <t>Acta No. 1 de reunión 5 abril de 2016 (Expediente Contractual)12 de octubre de 2016: correo electrónico enviado por el profesional de soporte SIAFI del Idep. 06 de abril de 2016: Prórroga Contrato 034.
12 de julio de 2017: Comunicación externa 469 del 07 de julio de 2017
24/11/2017: Actas de capacitación en el módulo de metas e indicadores del sistema de información SIAFI suscritas con el proveedor del software y los personas capacitadas.
Acceso al módulo de metas e indicadores a través del recurso compartido "S" en la carpeta GOOBI de SIAFI.
Actas de seguimiento al contrato. Seguimiento a indicadores en SIG
Módulo  en producción
Módulo  en producción 
Pantallazo del aplicativo GOOBI</t>
  </si>
  <si>
    <r>
      <rPr>
        <b/>
        <sz val="10"/>
        <color indexed="8"/>
        <rFont val="Arial"/>
        <family val="2"/>
      </rPr>
      <t>02/04/2018</t>
    </r>
    <r>
      <rPr>
        <sz val="10"/>
        <color indexed="8"/>
        <rFont val="Arial"/>
        <family val="2"/>
      </rPr>
      <t xml:space="preserve"> Se realizo seguimiento a los datos enviados a traves de correo electronico por la funcionaria responsable de la radicacion.
</t>
    </r>
    <r>
      <rPr>
        <b/>
        <sz val="10"/>
        <color indexed="8"/>
        <rFont val="Arial"/>
        <family val="2"/>
      </rPr>
      <t xml:space="preserve">04/07/2018 </t>
    </r>
    <r>
      <rPr>
        <sz val="10"/>
        <color indexed="8"/>
        <rFont val="Arial"/>
        <family val="2"/>
      </rPr>
      <t xml:space="preserve">Se realizo seguimiento a los datos enviados a traves de correo electronico por la funcionaria responsable de la radicacion el 04/07/.2018
</t>
    </r>
    <r>
      <rPr>
        <b/>
        <sz val="10"/>
        <color indexed="8"/>
        <rFont val="Arial"/>
        <family val="2"/>
      </rPr>
      <t xml:space="preserve">01/10/2018 </t>
    </r>
    <r>
      <rPr>
        <sz val="10"/>
        <color indexed="8"/>
        <rFont val="Arial"/>
        <family val="2"/>
      </rPr>
      <t>Se realizo seguimiento a los datos enviados a traves de correo electronico por la funcionaria responsable de la radicacion el 04/07/.2018</t>
    </r>
  </si>
  <si>
    <r>
      <rPr>
        <b/>
        <sz val="10"/>
        <color indexed="8"/>
        <rFont val="Arial"/>
        <family val="2"/>
      </rPr>
      <t>02/04/2018:</t>
    </r>
    <r>
      <rPr>
        <sz val="10"/>
        <color indexed="8"/>
        <rFont val="Arial"/>
        <family val="2"/>
      </rPr>
      <t xml:space="preserve">
 FT-GD-07-03 Préstamo de Expediente (documento fisico )http://www.idep.edu.co/?q=content/gd-07-proceso-de-gesti%C3%B3n-documental#overlay-context=
</t>
    </r>
    <r>
      <rPr>
        <b/>
        <sz val="10"/>
        <color indexed="8"/>
        <rFont val="Arial"/>
        <family val="2"/>
      </rPr>
      <t>1/10/2018</t>
    </r>
    <r>
      <rPr>
        <sz val="10"/>
        <color indexed="8"/>
        <rFont val="Arial"/>
        <family val="2"/>
      </rPr>
      <t xml:space="preserve"> formato  FT-GD-07-03 Préstamo de Expedientes</t>
    </r>
  </si>
  <si>
    <t>Mapa de riesgos actualizado</t>
  </si>
  <si>
    <t>Correos electrónicos remitidos por el Subdirector Administrativo, Financiero y de Control Disciplinario</t>
  </si>
  <si>
    <t>Se solicita  retirar estas actividades de la matriz del plan  de mejoraiento del proceso Gestión financiera teniendo en cuenta que dichas actividades no son competencia de este proceso</t>
  </si>
  <si>
    <r>
      <rPr>
        <b/>
        <sz val="10"/>
        <rFont val="Arial"/>
        <family val="2"/>
      </rPr>
      <t xml:space="preserve">09/04/2018: </t>
    </r>
    <r>
      <rPr>
        <sz val="10"/>
        <rFont val="Arial"/>
        <family val="2"/>
      </rPr>
      <t xml:space="preserve">
Se REALIZO CIRCULARIZACION DE SALDOS A PROVEEDORES, ACTUALIZAR LIQUIDACION DE CONTRATOS.   PENDIENTE CONFIRMAR CASOS PARTICULARES.  -  
</t>
    </r>
  </si>
  <si>
    <t xml:space="preserve">Listado de mesas ayuda solicitadas después del evento. </t>
  </si>
  <si>
    <t>N:\2018\10. PLAN MEJORAMIENTO POR PROCESOS\04.Seguimiento 30_09_2018\Soportes Seguimiento P.M. por procesos a 30_Sep\GF</t>
  </si>
  <si>
    <r>
      <t xml:space="preserve">10/04/2018: Alix del Pilar Hurtado Pedraza, Técnico Operativo (E )
25/07/2018: Alix del Pilar Hurtado Pedraza, Técnico Operativo (E )
</t>
    </r>
    <r>
      <rPr>
        <b/>
        <sz val="10"/>
        <color indexed="8"/>
        <rFont val="Arial"/>
        <family val="2"/>
      </rPr>
      <t>22/10/2018:</t>
    </r>
    <r>
      <rPr>
        <sz val="10"/>
        <color indexed="8"/>
        <rFont val="Arial"/>
        <family val="2"/>
      </rPr>
      <t xml:space="preserve"> Alix del Pilar Hurtado Pedraza, Técnico Operativo (E )</t>
    </r>
  </si>
  <si>
    <t xml:space="preserve">06/10/2017: Evidencias Citadas en el seguimiento y a solicitud del interesado.
24/11/2017: http://www.idep.edu.co/?q=content/gf-14-proceso-de-gesti%C3%B3n-financiera#overlay-context=
06/04/2018: http://www.idep.edu.co/?q=content/gf-14-proceso-de-gesti%C3%B3n-financiera#overlay-context=
24/11/2017: http://www.idep.edu.co/?q=content/gf-14-proceso-de-gesti%C3%B3n-financiera#overlay-context=
</t>
  </si>
  <si>
    <t>24/11/2017: http://www.idep.edu.co/sites/default/files/PRO-GF-14-14%20Causacion_ordenes_de_pago_V4_1.pdf#overlay-context=content/gf-14-proceso-de-gesti%25C3%25B3n-financiera%3Fq%3Dcontent/gf-14-proceso-de-gesti%25C3%25B3n-financiera
06/04/2018: el Procedimiento se encuentra publicado en el siguiente link: http://www.idep.edu.co/sites/default/files/PRO-GF-14-14_Causacion_ordenes_pago_V5.pdf
05/10/2018: El procedimiento se encuentra actualizado en http://www.idep.edu.co/?q=content/gf-14-proceso-de-gesti%C3%B3n-financiera#overlay-context=</t>
  </si>
  <si>
    <t>24/11/2017: http://www.idep.edu.co/sites/default/files/PRO-GF-14-11%20Gestio%CC%81n%20Contable_V4.pdf
06/04/2018: http://www.idep.edu.co/sites/default/files/PRO-GF-14-11_Gestion_Contable_V5.pdf</t>
  </si>
  <si>
    <t>06/04/2018: Correo Institucional dirigido a la OAJ</t>
  </si>
  <si>
    <t xml:space="preserve">06/04/2018:
 Actas de Comité Tecnico de Sostenibilidad Contable 2018. </t>
  </si>
  <si>
    <t xml:space="preserve">06/04/2018: 
Actas de Comité Tecnico de Sostenibilidad Contable 2018. </t>
  </si>
  <si>
    <t>09/04/2018: 
http://www.idep.edu.co/?q=content/gf-14-proceso-de-gesti%C3%B3n-financiera#overlay-context=</t>
  </si>
  <si>
    <t>09/04/2018: 
http://www.idep.edu.co/sites/default/files/MN_GF_14_01MANUAL_POLITICAS_IDEP_V2.pdf</t>
  </si>
  <si>
    <r>
      <rPr>
        <sz val="10"/>
        <color indexed="8"/>
        <rFont val="Arial"/>
        <family val="2"/>
      </rPr>
      <t xml:space="preserve">09/04/2018: 
*Radicado N° 2660 de fecha 30/01/2018.
*Radicado N° 000171 del 14/02/2018
*Radicado N° 000215 de fecha 31/01/2018
*Radiacdo N°  000124 del 05/02/2018
*Radicado N° 000171 de 14/02/2018.
</t>
    </r>
  </si>
  <si>
    <r>
      <rPr>
        <sz val="10"/>
        <color indexed="8"/>
        <rFont val="Arial"/>
        <family val="2"/>
      </rPr>
      <t>09/04/2018: 
*Radicado N° 000215 del 31/01/2018.</t>
    </r>
  </si>
  <si>
    <r>
      <rPr>
        <sz val="10"/>
        <color indexed="8"/>
        <rFont val="Arial"/>
        <family val="2"/>
      </rPr>
      <t>06/04/2018: 
se encuentra como soporte en el expediente de Actas de Comité de Sostenibilidad Contable de la Vigencia 2018.</t>
    </r>
  </si>
  <si>
    <r>
      <rPr>
        <sz val="10"/>
        <color indexed="8"/>
        <rFont val="Arial"/>
        <family val="2"/>
      </rPr>
      <t>06/04/2018: 
Correo Institucional de Fecha 06/02/2018.</t>
    </r>
  </si>
  <si>
    <r>
      <t xml:space="preserve">25/4/2018:  Se realizó la actualización de procedimientos y se encuetran publicados en la página web.   
</t>
    </r>
    <r>
      <rPr>
        <b/>
        <sz val="10"/>
        <color indexed="8"/>
        <rFont val="Arial"/>
        <family val="2"/>
      </rPr>
      <t xml:space="preserve">19/07/2018: </t>
    </r>
    <r>
      <rPr>
        <sz val="10"/>
        <color indexed="8"/>
        <rFont val="Arial"/>
        <family val="2"/>
      </rPr>
      <t xml:space="preserve">No se reportó seguimiento por parte del líder del proceso de Gestión Financiera. Sin embargo, revisado Maloca AulaSIG, se evidencia que en el mes de marzo de 2018, se actualizaron los siguientes procedimientos: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El procedimiento PRO-GF-14-15 Programación Mensualizada de Caja PAC. se encuentra en su versión 4 del 19/07/2017. SE CIERRA LA ACCIÓN
</t>
    </r>
  </si>
  <si>
    <r>
      <t xml:space="preserve">24/4/2018:  Esta actividad se encuentra sin avance y vencida.
</t>
    </r>
    <r>
      <rPr>
        <b/>
        <sz val="10"/>
        <color indexed="8"/>
        <rFont val="Arial"/>
        <family val="2"/>
      </rPr>
      <t xml:space="preserve">01/06/2018: </t>
    </r>
    <r>
      <rPr>
        <sz val="10"/>
        <color indexed="8"/>
        <rFont val="Arial"/>
        <family val="2"/>
      </rPr>
      <t xml:space="preserve">Revisado en Maloca AulaSIG,  se encuentra publicado el documento denominado “PROTOCOLO DE SEGURIDAD Y MANEJO DE CUENTAS – TESORERÍA”, con fecha de aprobación del 02/05/2018, en donde se evidencia la implementación de controles necesarios para mejorar  la seguridad de la información en los equipos desde los cuales se realicen transacciones de la entidad.
1) En acta del  23/03/2018, se definen perfiles en SIAFI, así:
</t>
    </r>
    <r>
      <rPr>
        <i/>
        <u/>
        <sz val="10"/>
        <color indexed="8"/>
        <rFont val="Arial"/>
        <family val="2"/>
      </rPr>
      <t xml:space="preserve">Perfil Tesorero: </t>
    </r>
    <r>
      <rPr>
        <i/>
        <sz val="10"/>
        <color indexed="8"/>
        <rFont val="Arial"/>
        <family val="2"/>
      </rPr>
      <t xml:space="preserve"> </t>
    </r>
    <r>
      <rPr>
        <sz val="10"/>
        <color indexed="8"/>
        <rFont val="Arial"/>
        <family val="2"/>
      </rPr>
      <t xml:space="preserve">Se Quito definitivamente el permiso de “anulación” para todo el módulo tesoral. A su vez se asignaron estos permisos al Subdirector Administrativo
</t>
    </r>
    <r>
      <rPr>
        <i/>
        <u/>
        <sz val="10"/>
        <color indexed="8"/>
        <rFont val="Arial"/>
        <family val="2"/>
      </rPr>
      <t>Perfil Subdirector Adm</t>
    </r>
    <r>
      <rPr>
        <sz val="10"/>
        <color indexed="8"/>
        <rFont val="Arial"/>
        <family val="2"/>
      </rPr>
      <t xml:space="preserve">: Se quitaron los permisos de “Creación”, “Modificación” y “Firma” del módulo tesoral. A su vez se asignó el permiso de “Anulación”
La solicitud de anulación se realizará vía correo electrónico por el Tesorero General explicando los motivos de la solicitud y se efectuará por el Subdirector Administrativo.  
La Oficina de Control Interno, realizará revisión en SIAFI, con el fin de verificar el cumplimiento de los roles y permisos establecidos
</t>
    </r>
    <r>
      <rPr>
        <b/>
        <sz val="10"/>
        <color indexed="8"/>
        <rFont val="Arial"/>
        <family val="2"/>
      </rPr>
      <t xml:space="preserve">25/07/2018: </t>
    </r>
    <r>
      <rPr>
        <sz val="10"/>
        <color indexed="8"/>
        <rFont val="Arial"/>
        <family val="2"/>
      </rPr>
      <t>Revisado en Goobi, se evidencia que se encuentra parametrizados los perfiles del Tesorero y el Subdirector Administrativo de acuerdo a lo establecido en el acta del 23/03/2018</t>
    </r>
  </si>
  <si>
    <r>
      <t>24/4/2018:  Se aportó como evidencia la confirmación de saldos de Corporación Magisterio y se verificó las liquidaciones de los contratos.  Se continua con el seguimiento de ésta acción.
01/06/2018: Se encuentra pendiente anexar los soportes de los correos efectuados. 
19/07/2018: Cotinúa pendiente el anexar los soportes de los correos efectuados respecto a la circularización realizada con los supervisores.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El 16 de febrero de 2018 se reimitió correo a los supervisores de contratos por parte de la Subdirección Administrativa y Financiera con el fin verificar la efectividad de los pagos a febrero de 2018, así mismo, la liquidación de los contratos de la vigencia de 2017. Producto de la circularización se presentó inquietudes respecto al contrato 106 de 2017, del cual se hizo claridad con la remisión del acta de liquidación de este. 
</t>
    </r>
  </si>
  <si>
    <r>
      <t xml:space="preserve">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</si>
  <si>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</si>
  <si>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 xml:space="preserve">24/04/2018: Hilda Yamile Morales Laverde - Jefe OCI.
</t>
    </r>
    <r>
      <rPr>
        <b/>
        <sz val="10"/>
        <rFont val="Arial"/>
        <family val="2"/>
      </rPr>
      <t xml:space="preserve">19/07/2018: </t>
    </r>
    <r>
      <rPr>
        <sz val="10"/>
        <rFont val="Arial"/>
        <family val="2"/>
      </rPr>
      <t>Alix del Pilar Hurtado P., Técnico Operativo (E ) OCI</t>
    </r>
  </si>
  <si>
    <r>
      <t xml:space="preserve">24/04/2018: Hilda Yamile Morales Laverde - Jefe OCI.
</t>
    </r>
    <r>
      <rPr>
        <b/>
        <sz val="10"/>
        <rFont val="Arial"/>
        <family val="2"/>
      </rPr>
      <t xml:space="preserve">
</t>
    </r>
    <r>
      <rPr>
        <sz val="10"/>
        <rFont val="Arial"/>
        <family val="2"/>
      </rPr>
      <t xml:space="preserve">01/06/2018:   Hilda Yamile Morales Laverde, Jefe Oficina Control Interno </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</si>
  <si>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19/10/2018:</t>
    </r>
    <r>
      <rPr>
        <sz val="10"/>
        <rFont val="Arial"/>
        <family val="2"/>
      </rPr>
      <t xml:space="preserve"> Sandra Milena Bonilla R._ Contratista de Apoyo Profesional_ OCI</t>
    </r>
  </si>
  <si>
    <t xml:space="preserve">http://www.idep.edu.co/sites/default/files/IN-GF-14-05_Protocolo_de_Seguridad_V1.
Acta No. 2 del 23/03/2018 Plan de Mejoramiento proceso Financiero
</t>
  </si>
  <si>
    <r>
      <t xml:space="preserve">24/04/2018: Hilda Yamile Morales Laverde - Jefe OCI.
19/07/2018: Alix del Pilar Hurtado P., Técnico Operativo (E ) OCI
</t>
    </r>
    <r>
      <rPr>
        <b/>
        <sz val="10"/>
        <rFont val="Arial"/>
        <family val="2"/>
      </rPr>
      <t>19/10/2018: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</si>
  <si>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 xml:space="preserve">
19/10/2018:</t>
    </r>
    <r>
      <rPr>
        <sz val="10"/>
        <rFont val="Arial"/>
        <family val="2"/>
      </rPr>
      <t xml:space="preserve"> Sandra Milena Bonilla R._ Contratista de Apoyo Profesional_ OCI</t>
    </r>
  </si>
  <si>
    <r>
      <t xml:space="preserve">24/04/2018: Hilda Yamile Morales Laverde - Jefe OCI.
01/06/2018:   Hilda Yamile Morales Laverde, Jefe Oficina Control Interno 
19/07/2018: Alix del Pilar Hurtado P., Técnico Operativo (E ) OCI
</t>
    </r>
    <r>
      <rPr>
        <b/>
        <sz val="10"/>
        <rFont val="Arial"/>
        <family val="2"/>
      </rPr>
      <t>19/10/2018:</t>
    </r>
    <r>
      <rPr>
        <sz val="10"/>
        <rFont val="Arial"/>
        <family val="2"/>
      </rPr>
      <t xml:space="preserve"> Sandra Milena Bonilla R._ Contratista de Apoyo Profesional_ OCI</t>
    </r>
  </si>
  <si>
    <t>TOTAL  
HALLAZGOS</t>
  </si>
  <si>
    <t>Información insuficiente a usuarios y partes interesadas acerca de la gratuidad de los productos y servicios del IDEP.
Colusión por parte de los Directivos, Funcionarios y/o contratistas que intervienen en la los procesos de distribución de publicaciones</t>
  </si>
  <si>
    <t>Realizar una campaña de información a usuarios y partes interesadas acerca de la gratuidad de los productos y servicios del IDEP, para mejorar  los niveles de publicidad de la información del IDEP a usuarios y partes interesadas.</t>
  </si>
  <si>
    <t xml:space="preserve">Publicación en la Pagina Web del IDEP de la campaña realizada,  ( enlace) 
Elaboración y envío  de campaña virtual a través de la generación de correos masivos a las bases de datos de usuarios del IDEP </t>
  </si>
  <si>
    <t>Subdirectora Académica 
Asesor de la Dirección general (Líder proceso comunicaciones)</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</si>
  <si>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Uso indebido de las imágenes y textos para favorecer o desfavorecer a una marca o a un tercero, los controles que se tienen  se califican moderados, por esto se propone desde el líder formular una acción de mejora  preventiva que permita mitigar la ocurrencia del riesgo  anticorrupción identificado.</t>
  </si>
  <si>
    <t>Omisión en la aplicación del manual de imagen institucional
Colusión por parte de los Directivos, Funcionarios y/o contratistas que intervienen en la los procesos de comunicación y divulgación.
Controles ineficientes a los requisitos que deben cumplir las publicaciones.</t>
  </si>
  <si>
    <t xml:space="preserve">Elaborar una lista de chequeo para la verificación y seguimiento del cumplimiento de los criterios  del manual de imagen de la Alcaldía de Bogotá, para la publicación de imágenes y /o textos </t>
  </si>
  <si>
    <t>Publicación de la lista de chequeo en el SIG así como su incorporación  en la caracterización del  proceso de Divulgación y comunicación
Matriz diligenciada  con la verificación de los criterios de  las imágenes y/o textos que  se han publicado</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</si>
  <si>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Información de las convocatorias   sea divulgada y socializada de manera parcial, inoportuna y/o desactualizada a la comunidad, los controles que se tienen  se califican moderados, por esto se propone desde el líder formular una acción de mejora  preventiva que permita mitigar la ocurrencia del riesgo identificado.</t>
  </si>
  <si>
    <t>La fuente que produce la información en la entidad no la entrega a tiempo.
Falta de oportunidad en el envío de la información a las partes interesadas por los canales institucionales del IDEP (página web, correo electrónico masivo)</t>
  </si>
  <si>
    <t xml:space="preserve">Elaborar una matriz de seguimiento  de la información de las convocatorias que se publica  en los canales institucionales del IDEP. </t>
  </si>
  <si>
    <t xml:space="preserve">Matriz diligenciada  con el seguimiento de la información publicada de las convocatorias </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</si>
  <si>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Retrasos o demoras en los tiempos de entrega de publicaciones a los usuarios y partes interesadas, los controles que se tienen  se califican moderados, por esto se propone desde el líder formular una acción correctiva que permita mitigar la ocurrencia del riesgo identificado, puesto que su materialización corresponde a  factores externos al IDEP.</t>
  </si>
  <si>
    <t>Incumplimiento en los tiempos estimados de impresión por parte de la Imprenta Distrital.
Retrasos en la entrega de contenidos e insumos producto de los proyectos que apoya y promueve el IDEP.
Falta de consentimientos informados de los autores y/o participantes de los estudios desarrollados del IDEP</t>
  </si>
  <si>
    <t>Subdirectora Académica</t>
  </si>
  <si>
    <t>Durante el mes de noviembre se revisó y ajustó el mapa de riesgos del proceso de Atención al ciudadano,  cuyos cambios  se  registraron en el acta de reunión del 28 de noviembre que reposan en el archivo de gestión de la Subdirección académica. Frente al riesgo de Usuarios atendidos de manera inoportuna, ineficaz, ineficiente, indigna y/o sin calidez, los controles que se tienen  se califican moderados, por esto se propone desde el líder formular una acción de mejora  preventiva que permita mitigar la ocurrencia del riesgo  identificado.</t>
  </si>
  <si>
    <t>Desconocimiento de la información institucional por parte de los funcionarios del instituto.
Un servicio deficiente por parte de funcionarios que tienen asignada la responsabilidad.
Inadecuada caracterización de usuarios y partes interesadas que permitan conocer las necesidades y expectativas de los usuarios.</t>
  </si>
  <si>
    <t>Hacer una campaña virtual a los  servidores públicos  para sensibilizar la necesidad de atender  a los usuarios de manera oportuna, eficaz, eficiente, digna y/o con calidez, divulgando el contenido del Manual de atención al ciudadano del instituto para la investigación educativa y el desarrollo pedagógico - IDEP</t>
  </si>
  <si>
    <t>Subdirectora Académica
Asesor Dirección General ( Líder del proceso de comunicaciones)</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</si>
  <si>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productos resultado de los proyectos de IyDP con plagio,  se propone desde el líder formular una acción de mejora  preventiva que permita mitigar la ocurrencia del riesgo identificado.</t>
  </si>
  <si>
    <t>Inadecuada utilización de herramientas tecnológicas que permitan la identificación de plagio en los documentos
Desconocimiento de las normas de referencia ión o citas de autor
Falta de integridad del contratista o funcionario.</t>
  </si>
  <si>
    <t>Documentar  el uso de la herramienta tecnológica que permite identificar plagio</t>
  </si>
  <si>
    <t xml:space="preserve">Documento  instructivo para el uso de la herramienta tecnológica anti plagio con la que cuente el IDEP  formalizado en el SIG en el proceso de Investigación y desarrollo pedagógico. </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</si>
  <si>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retiro anticipado de los participantes de los proyectos de Investigación y Desarrollo Pedagógico,  se propone desde el líder formular una acción de mejora  preventiva que permita mitigar la ocurrencia del riesgo identificado.</t>
  </si>
  <si>
    <t>Limitación de tiempo por parte de los interesados por múltiples actividades en las instituciones educativas.
Desarticulación entre las diferentes actividades que realiza el Instituto con los usuarios y partes interesadas.
Falta de motivación o interés en los proyectos desarrollados</t>
  </si>
  <si>
    <t>Socializar los lineamientos de las  guías  GU-IDP-04-01 Proyectos de Investigación y GU-IDP-04-02 Proyectos Desarrollo Pedagógico, especialmente en los temas relacionados con  la suscripción de actas de compromiso, las formas en que se puede realizar acompañamiento para prevenir este riesgo y  finalmente los tipos de incentivos académicos que pueden otorgarse a los participantes de los proyectos.</t>
  </si>
  <si>
    <t>Lista de asistencia de la socialización realizada a los funcionarios de la Subdirección Académica</t>
  </si>
  <si>
    <t>06/30/2019</t>
  </si>
  <si>
    <t>Se realizó la consulta a cuatro (4) funcionarios responsables de actividades sobre el cumplimiento de los lineamientos establecidos en las  guías GU-IDP-04-02 Proyectos Desarrollo Pedagógica y GU-IDP-04-01 Proyectos de Investigación específicamente del numeral 9. A lo cual se evidencio que tan solo una funcionaria esta dando cumplimiento a la organización de la carpeta del proyecto utilizando Google Drive</t>
  </si>
  <si>
    <t>No hay conocimiento  por  funcionarios y/o contratistas  de la subdirección académica , de los aspectos propuestos en las guías GU-IDP-04-02 Proyectos Desarrollo Pedagógica y GU-IDP-04-01 Proyectos de Investigación</t>
  </si>
  <si>
    <t>Socialización de los lineamientos de la GU-IDP-04-02 Proyectos Desarrollo Pedagógica y GU-IDP-04-01 Proyectos de Investigación</t>
  </si>
  <si>
    <t xml:space="preserve">De acuerdo al cronograma establecido en la ficha técnica, para el segundo semestre se estableció un 30 % de avance; en el POA se reporto n 0,30 de cumplimiento para este trimestre, no obstante estos datos solo cruza con el reposte del PEDI.
Se presenta diferencias en los datos reportados en los tres instrumentos de validación, tanto en la meta proyectada como en el avance reportado, no es consistente la medida de evaluación del indicador .
Homogeneidad para la presentación de los diferentes instrumentos de evaluación a la gestión. </t>
  </si>
  <si>
    <t xml:space="preserve">No hay una presentación clara en las metas y el  avance (unidad de medida  y metodología de medición)  por cada estudio, en los instrumentos de indicadores  de gestión, plan operativo anual y fichas de proyectos. </t>
  </si>
  <si>
    <t xml:space="preserve">Revisión y modificación de los indicadores para el proceso de Investigación y Desarrollo Pedagógico  con el fin de alinear la medición entre  los instrumentos de planeación como el POA, los indicadores de Gestión del proceso y fichas de proyectos. </t>
  </si>
  <si>
    <t xml:space="preserve">Hoja de vida de los indicadores formulados para el proceso 
Plan Operativo Anual con porcentajes programados acordes a los indicadores del proceso </t>
  </si>
  <si>
    <t>De la revisión efectuada se observó que se presentan diferencias en el cronograma establecido en el POA y en la documentación que reposasen el expediente de las siguientes fichas: Sistema de monitoreo al cumplimiento de los estándares de calidad de educación inicial, Estudio investigación e innovación- un marco de referencia para el premio ala investigación educativa y reconocimiento docente</t>
  </si>
  <si>
    <t>No es claro los criterios para formular las fichas de proyectos de investigación o desarrollo pedagógico en la dependencia
No se evidencia una actividad  en el Plan operativo anual de la Subdirección Académica, el cual tiene ficha de proyecto pero su seguimiento se encuentra  reportado dentro de otra ficha de proyecto</t>
  </si>
  <si>
    <t xml:space="preserve">Actualizar el procedimiento PRO-IDP-04-01 Formulación de Proyectos de Investigación y Desarrollo Pedagógico, con el fin de  establecer los criterios para la elaboración o no de la de Ficha de proyectos de investigación o desarrollo  pedagógico. </t>
  </si>
  <si>
    <t>Documento de procedimiento PRO-IDP-04-01 Formulación de Proyectos de Investigación y Desarrollo Pedagógico actualizado  a la vigencia 2019</t>
  </si>
  <si>
    <t xml:space="preserve">Se presentan diferencias en las metas establecidas según el cronograma que reposa en la ficha técnica y los instrumentos de indicadores de gestión . </t>
  </si>
  <si>
    <t xml:space="preserve">Se presenta un error en la sumatoria del cronograma planeado </t>
  </si>
  <si>
    <t>Cuadro de seguimiento diligenciado</t>
  </si>
  <si>
    <r>
      <t xml:space="preserve">Actividad quese realizara una vez se tengan convalidadas las Tablas de Retención Documental  
06/10/2017: Actividad en desarrollado , la cual se implementara una vez se tengan aprobadas las tablas de retencion Documental.  
23/10/2017:Actividad programada para el 2018 una vez se envien los ajustes solicitados para la convalidacion definitiva  
</t>
    </r>
    <r>
      <rPr>
        <b/>
        <sz val="10"/>
        <rFont val="Arial"/>
        <family val="2"/>
      </rPr>
      <t>26/03/2018</t>
    </r>
    <r>
      <rPr>
        <b/>
        <sz val="10"/>
        <color indexed="8"/>
        <rFont val="Arial"/>
        <family val="2"/>
      </rPr>
      <t xml:space="preserve">. </t>
    </r>
    <r>
      <rPr>
        <sz val="10"/>
        <color indexed="8"/>
        <rFont val="Arial"/>
        <family val="2"/>
      </rPr>
      <t xml:space="preserve">El 12 de enero se recibió concepto de la Secretaría Técnica del Consejo Distrital de Archivos en la que se propone al consejo  la convalidación en firme de la TRD en la primera sesión del 2018.
Se está esperando el acuerdo de convalidación emitido por el Consejo Distrital de Archivos de Bogotá .
</t>
    </r>
    <r>
      <rPr>
        <b/>
        <sz val="10"/>
        <color indexed="8"/>
        <rFont val="Arial"/>
        <family val="2"/>
      </rPr>
      <t>25/07/2018</t>
    </r>
    <r>
      <rPr>
        <sz val="10"/>
        <color indexed="8"/>
        <rFont val="Arial"/>
        <family val="2"/>
      </rPr>
      <t xml:space="preserve">   El 29 de junio de se informo a todos los funcionarios y contratistas del Instituto la convalidación de las Tablas de Retención Documental así como su adopción e implementación a través de alerta informativa. 
Para el segundo semestre se programaron las jornadas de sensibilización con las dependencias y el acompañamiento para la implementación de la Tabla de Retención documental para la vigencia  2018.
</t>
    </r>
    <r>
      <rPr>
        <b/>
        <sz val="10"/>
        <color indexed="8"/>
        <rFont val="Arial"/>
        <family val="2"/>
      </rPr>
      <t>11/12/2018</t>
    </r>
    <r>
      <rPr>
        <sz val="10"/>
        <color indexed="8"/>
        <rFont val="Arial"/>
        <family val="2"/>
      </rPr>
      <t xml:space="preserve"> Se realizo acompañamiento a las seis(6 dependecias del instituto para realizar la implementacion de las Tablas de Retencion en cada Una para la vigencia 2018: se realizo identificacion de las series documentales, rotulacion de las carpetas.Inventario unico documental. por parte del lider del proceso se realizo matriz de seguimiento a cada dependencia.</t>
    </r>
  </si>
  <si>
    <r>
      <rPr>
        <b/>
        <sz val="10"/>
        <color indexed="8"/>
        <rFont val="Arial"/>
        <family val="2"/>
      </rPr>
      <t xml:space="preserve">06/03/2018.
</t>
    </r>
    <r>
      <rPr>
        <sz val="10"/>
        <color indexed="8"/>
        <rFont val="Arial"/>
        <family val="2"/>
      </rPr>
      <t>Rad No.2-2018-580 del 15/01/2018
Q:\TRD_COVALIDADA_2018\IMPLEMENTACIÓN TRD</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</si>
  <si>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t>
    </r>
    <r>
      <rPr>
        <sz val="10"/>
        <color indexed="8"/>
        <rFont val="Arial"/>
        <family val="2"/>
      </rPr>
      <t xml:space="preserve">8: Las  actividades aprobadas  dentro del SIC  se ejecutaran a partir del segundo trimestre  de 2018.
</t>
    </r>
    <r>
      <rPr>
        <b/>
        <sz val="10"/>
        <color indexed="8"/>
        <rFont val="Arial"/>
        <family val="2"/>
      </rPr>
      <t>04/07/2018</t>
    </r>
    <r>
      <rPr>
        <sz val="10"/>
        <color indexed="8"/>
        <rFont val="Arial"/>
        <family val="2"/>
      </rPr>
      <t xml:space="preserve"> debido a que el Sistema Integrado de Conservacion se aprobo y publico el 26 de junio de 2018. las actidades se reprograman para el tercer periodo
</t>
    </r>
    <r>
      <rPr>
        <b/>
        <sz val="10"/>
        <color indexed="8"/>
        <rFont val="Arial"/>
        <family val="2"/>
      </rPr>
      <t>11/12/2018</t>
    </r>
    <r>
      <rPr>
        <sz val="10"/>
        <color indexed="8"/>
        <rFont val="Arial"/>
        <family val="2"/>
      </rPr>
      <t xml:space="preserve"> Se elaboro acto administrativo de Aprobacion del Sistema Integado de conservacion.  Se elaboro  el instructivo de saneamiento ambiental y documental, y la planilla de control de limpieza de los depositos de archivo del instituto </t>
    </r>
  </si>
  <si>
    <r>
      <rPr>
        <b/>
        <sz val="10"/>
        <color indexed="8"/>
        <rFont val="Arial"/>
        <family val="2"/>
      </rPr>
      <t>26/03/2018.</t>
    </r>
    <r>
      <rPr>
        <sz val="10"/>
        <color indexed="8"/>
        <rFont val="Arial"/>
        <family val="2"/>
      </rPr>
      <t xml:space="preserve">
Z:\PROCEDIMIENTOS_GD\SISTEMA INTEGRADO DE CONSERVACION
</t>
    </r>
    <r>
      <rPr>
        <b/>
        <sz val="10"/>
        <color indexed="8"/>
        <rFont val="Arial"/>
        <family val="2"/>
      </rPr>
      <t>04/07/2018</t>
    </r>
    <r>
      <rPr>
        <sz val="10"/>
        <color indexed="8"/>
        <rFont val="Arial"/>
        <family val="2"/>
      </rPr>
      <t xml:space="preserve">
http://www.idep.edu.co/sites/default/files/PL-GD-07-03_Sistema_Integrado_de_Conservacion_
http://www.idep.edu.co/?q=content/gd-07-proceso-de-gesti%C3%B3n-documental#overlay-context=</t>
    </r>
  </si>
  <si>
    <r>
      <rPr>
        <b/>
        <sz val="10"/>
        <color indexed="8"/>
        <rFont val="Arial"/>
        <family val="2"/>
      </rPr>
      <t>02/04/2018</t>
    </r>
    <r>
      <rPr>
        <sz val="10"/>
        <color indexed="8"/>
        <rFont val="Arial"/>
        <family val="2"/>
      </rPr>
      <t xml:space="preserve">. Se verifico el diligenciamiento del formato el cual se encuentra de acuerdo a la operatividad del proceso y  normatividad legal vigente.
</t>
    </r>
    <r>
      <rPr>
        <b/>
        <sz val="10"/>
        <color indexed="8"/>
        <rFont val="Arial"/>
        <family val="2"/>
      </rPr>
      <t xml:space="preserve">11/12/2018 </t>
    </r>
    <r>
      <rPr>
        <sz val="10"/>
        <color indexed="8"/>
        <rFont val="Arial"/>
        <family val="2"/>
      </rPr>
      <t xml:space="preserve">Se verifico el diligenciamiento del formato el cual se encuentra de acuerdo a la operatividad del proceso y  normatividad legal vigente.
</t>
    </r>
  </si>
  <si>
    <r>
      <rPr>
        <b/>
        <sz val="10"/>
        <color indexed="8"/>
        <rFont val="Arial"/>
        <family val="2"/>
      </rPr>
      <t xml:space="preserve">03/04/2018 </t>
    </r>
    <r>
      <rPr>
        <sz val="10"/>
        <color indexed="8"/>
        <rFont val="Arial"/>
        <family val="2"/>
      </rPr>
      <t xml:space="preserve">Se realizo la revision a los indicadores de gestion. Los cuales seran actualizados en el segundo trimestre 
</t>
    </r>
    <r>
      <rPr>
        <b/>
        <sz val="10"/>
        <color indexed="8"/>
        <rFont val="Arial"/>
        <family val="2"/>
      </rPr>
      <t>04/07/2018</t>
    </r>
    <r>
      <rPr>
        <sz val="10"/>
        <color indexed="8"/>
        <rFont val="Arial"/>
        <family val="2"/>
      </rPr>
      <t xml:space="preserve"> los indicadores fiueron actualizados conforme a la solicitud de la Oficina asesora de planeacion
</t>
    </r>
    <r>
      <rPr>
        <b/>
        <sz val="10"/>
        <color indexed="8"/>
        <rFont val="Arial"/>
        <family val="2"/>
      </rPr>
      <t>01/10/2018</t>
    </r>
    <r>
      <rPr>
        <sz val="10"/>
        <color indexed="8"/>
        <rFont val="Arial"/>
        <family val="2"/>
      </rPr>
      <t xml:space="preserve"> la actualizacion de los indicadores se realizara en el cuarto trimestre
</t>
    </r>
    <r>
      <rPr>
        <b/>
        <sz val="10"/>
        <color indexed="8"/>
        <rFont val="Arial"/>
        <family val="2"/>
      </rPr>
      <t xml:space="preserve">11/12/2018 </t>
    </r>
    <r>
      <rPr>
        <sz val="10"/>
        <color indexed="8"/>
        <rFont val="Arial"/>
        <family val="2"/>
      </rPr>
      <t xml:space="preserve">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para la vigencia 2 Se formularan los indicadores de gestion acordes a la actualizacion del proceso de gestion documental en la entidad. </t>
    </r>
  </si>
  <si>
    <t>Falta por implementar planes de ayuda mutua ante amenazas de interés común.</t>
  </si>
  <si>
    <t>En el plan de emergencias interno no se han documentado planes de ayuda mutua.</t>
  </si>
  <si>
    <t>Actualizar el plan interno de emergencias e incluir un item para describir el plan de ayuda mutua.</t>
  </si>
  <si>
    <t>Plan Interno de Emergencias actualizado y publicado</t>
  </si>
  <si>
    <t>Subdirector Administrativo, Financiero y de Control Disciplinario y profesional de apoyo al SG-SST</t>
  </si>
  <si>
    <t>Es necesario documentar los mecanismos de medición de mortalidad por accidentes de trabajo o enfermedades laborales, como mínimo una vez al año.</t>
  </si>
  <si>
    <t>No se tiene formulado el indicador de mortalidad de accidentes de trabajo.
No se ha realizado medición de la mortalidad por accidentes de trabajo o enfermedades laborales.</t>
  </si>
  <si>
    <t>Formular el indicador de mortalidad por accidentes de trabajo</t>
  </si>
  <si>
    <t>Hoja de vida del indicador aprobada y publicada</t>
  </si>
  <si>
    <t>No se han estructurado programas de prevención</t>
  </si>
  <si>
    <t>No se cuenta con programa(s) de prevención enfocados a los riesgos prioritarios.</t>
  </si>
  <si>
    <t>Formular e implementar un programa de prevención con la asesoría  de la ARL.</t>
  </si>
  <si>
    <t>Programa de prevención aprobado y publicado.
Registros de asistencia, piezas de comunicación y/o registro fotográfico de actividades desarrolladas en relación al programa</t>
  </si>
  <si>
    <t>La Entidad no cuenta con las fichas toxicológicas de los productos químicos utilizados</t>
  </si>
  <si>
    <t>No se evidencian las fichas toxicológicas de los productos químicos utilizados por los servidores de la Entidad.</t>
  </si>
  <si>
    <t>Realizar un inventario de los productos químicos utilizados en la Entidad y suministrar las fichas toxicologicas a quienes los manipulan.</t>
  </si>
  <si>
    <t>Inventario de los productos químicos y fichas toxicologicas</t>
  </si>
  <si>
    <t>Los trabajadores no realizan auto-reporte de condiciones de trabajo riesgosas</t>
  </si>
  <si>
    <t>No se ha socializado e implementado el formato de auto-reporte de condiciones de salud y trabajo</t>
  </si>
  <si>
    <t>Socializar el formato de auto-reporte de condiciones de salud y trabajo y promover su implementación en los servidores de la Entidad.</t>
  </si>
  <si>
    <t>Piezas de comunicación interna y/o listados de asistencia</t>
  </si>
  <si>
    <r>
      <t xml:space="preserve">20/01/2017 Se realizó la actualización del formato de acta de comité técnico de sostenibilidad en lo relacionado con la serie documental y se esta dando cumplimiento en los tiempos para su suscripción
06/10/2017:Desde el área de Presupuesto se han efectuado en la presente vigencia cuatro (4) comités de seguimieto presupuestal y dos (2)  comités de emergencia sobre los cuales se tienen las respectivas actas debidamente firmadas. No obstante, teniendo en cuenta la observación generada, es importante revisar los tiempos establecidos para la formalización de las respectivas actas teniendo en cuenta el tiempo que se requiere para proyección de las mismas, envío a los integrantes del comité para su revisión y ajustes pertinentes y posterior corrección y formalización de las mismas. por lo anterior es preciso aclarar que no es viable generar una alerta en calendario google aps para realizar la suscripción de las actas de acuerdo con el tiempo establecido en la Resolución de creación de Comités, esto no implica que el proceso de Gestion Financiera -Presupuesto  no este suscribiendo formalizando las actas de comite. comoevidencia las actas se encuentan debidamente archivas en el respectivo expediente. 
asi mismo  por parate de Contabilidad los aspectos mencionados se corrigieron a partir de las observaciones levantadas por la Oficina de Control Interno, no obstante el expediente anual se folia en su totalidad una vez cerradas las actas de la vigencia, y previo a su remisión al archivo general de la entidad.
Por lo anterior se solicita el cierre de la no conformidad  puesto que se han desarrollado las acciones para eliminar las causas de la no conformidad.
24/11/2017: A partir de esta observación se está dando cumplimiento a los tiempos establecidos en la resolución de creación del Comité Técnico de Sostenibilidad Contable, para lo pertinente a la generación de las actas de Comité y su suscripción por parte de los integrantes, adicionalmente las mismas se están diligenciando según el formato existente en la Maloca Aula SIG, y una vez se incorporan al expediente documental se proceden a foliar.
</t>
    </r>
    <r>
      <rPr>
        <b/>
        <sz val="10"/>
        <rFont val="Arial"/>
        <family val="2"/>
      </rPr>
      <t xml:space="preserve">
06/04/2018:</t>
    </r>
    <r>
      <rPr>
        <sz val="10"/>
        <rFont val="Arial"/>
        <family val="2"/>
      </rPr>
      <t xml:space="preserve"> Se han venido remitiendo las actas de Comite  a través del correo electrónico, para su correspondiente revisión y aprobación, en caso de que hayan observaciones se procede a modificar el acta e imprimirlas para firmas. Pendiente  las alertas en calendarios Google.
</t>
    </r>
    <r>
      <rPr>
        <b/>
        <sz val="10"/>
        <rFont val="Arial"/>
        <family val="2"/>
      </rPr>
      <t xml:space="preserve">05/10/2018: </t>
    </r>
    <r>
      <rPr>
        <sz val="10"/>
        <rFont val="Arial"/>
        <family val="2"/>
      </rPr>
      <t xml:space="preserve"> Igualmente se presentó proyecto de resolución modificatoria al funcionamiento del Comité Técnico de Sostenibilidad Contable, la cual ya fue verirficada por la Oficina Asesora Jurídica y la Oficina de Control Interno y en el momento se encuentra en proceso de ajuste según observaciones y recomendaciones de dichas oficinas, para su posterior firma y publicación.  Con corte al tercer trimestre se encuentra en proceso de elaboraciòn un acta que corresponde a la reunión llevada a cabo el 26 de septiembre de 2018. 
</t>
    </r>
    <r>
      <rPr>
        <b/>
        <sz val="10"/>
        <rFont val="Arial"/>
        <family val="2"/>
      </rPr>
      <t xml:space="preserve">05/12/2018: </t>
    </r>
    <r>
      <rPr>
        <sz val="10"/>
        <rFont val="Arial"/>
        <family val="2"/>
      </rPr>
      <t>Con Resolución No. 147 del 05/12/2018 se modificó el funcionamiento del Comite Técnico de Sostenibilidad del Sistema Contable del Instituto, con el fin de dar cumplimiento al nuevo marco normativo contable, se incorporaron algunas funciones de carácter transitorio, se modificó la periodicidad de las reuniones y  se eliminaron los términos para la elaboración de las actas del comite (Artículo 12 numeral 4). A la fecha las actas se encuentran al día debidamente firmadas y archivadas. El Acta No. 13 de la reunión llevada a cabo el 28 de noviembre de 2018, está en trámite de elaboración.</t>
    </r>
  </si>
  <si>
    <r>
      <t xml:space="preserve">06/10/2017: Se llevó a cabo la actualización de los procedimientos, documentos y formatos del  área de Contabilidad, los mismos se encuentran en proceso de revision final  y posterior publicacion en la MALOCA SIG.
24/11/2017: El inventario Documental del Proceso de Gestión Financiera se encuentra en estado de actulaización 
</t>
    </r>
    <r>
      <rPr>
        <b/>
        <sz val="10"/>
        <rFont val="Arial"/>
        <family val="2"/>
      </rPr>
      <t xml:space="preserve">06/04/2018. </t>
    </r>
    <r>
      <rPr>
        <sz val="10"/>
        <rFont val="Arial"/>
        <family val="2"/>
      </rPr>
      <t xml:space="preserve">No se puede cambiar la línea de acción, dado que el hallazgo no es claro, no obstante se realizo la actualización de los Procedimientos Contables con el fin de mejorar la responsabilidad de  actividades ,  Cargas de trabajo dentro del área contable.
 </t>
    </r>
    <r>
      <rPr>
        <b/>
        <sz val="10"/>
        <rFont val="Arial"/>
        <family val="2"/>
      </rPr>
      <t>25/09/2018:</t>
    </r>
    <r>
      <rPr>
        <sz val="10"/>
        <rFont val="Arial"/>
        <family val="2"/>
      </rPr>
      <t xml:space="preserve"> Los Procedimientos PRO-GF-14-14 Causación de Órdenes de Pago,  PRO-GF-14-06 Conciliaciones bancarias contables, y los formatos FT-GF-14-24 Planilla de autorización de pagos diferentes a la CUD y FT-GF-14-16 Formato conciliación bancaria contable, se encuentran actualizados y publicados en el Aula Maloca SIG, con fecha de Aprobación 25/09/2018.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</si>
  <si>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El procedimiento fue actualizado con fecha de aprobacion 19/07/2017
</t>
    </r>
    <r>
      <rPr>
        <b/>
        <sz val="10"/>
        <rFont val="Arial"/>
        <family val="2"/>
      </rPr>
      <t>06/04/2018</t>
    </r>
    <r>
      <rPr>
        <sz val="10"/>
        <rFont val="Arial"/>
        <family val="2"/>
      </rPr>
      <t xml:space="preserve">: El Porcedimiento PRO-GF-14-14 Causación de Órdenes de Pago,  se encuentra actualizado y publicado en el Aula Maloca SIG, con fecha de Aprobaciòn 23/03/2018. vesion 05                                                                                                                                                                     
</t>
    </r>
    <r>
      <rPr>
        <b/>
        <sz val="10"/>
        <rFont val="Arial"/>
        <family val="2"/>
      </rPr>
      <t>05/10/2018</t>
    </r>
    <r>
      <rPr>
        <sz val="10"/>
        <rFont val="Arial"/>
        <family val="2"/>
      </rPr>
      <t xml:space="preserve">: El Procedimiento PRO-GF-14-14 Causación de Órdenes de Pago,  se actualizó de manera general, se incluyeron puntos de control, se incorporó el formato "Planilla autorización pagos diferentes a la CUD", se modificaron los tiempos y se actualizaron las políticas de operación; se encuentra publicado en la página Web de la Entidad, en el link de  Maloca Aula SIG, con fecha de Aprobación 25/09/2018. versión 06.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xml:space="preserve"> Esta acción está en seguimiento por parte de la Oficina de Control Interno. Dentro del periodo de evaluación se aplicó lo establecido en el procedimiento PRO-GF-14-14 Causación de Órdenes de Pago, con lo relacionado a: Se registraron las operaciones en el sistema financiero de la entidad, respetando la fecha de la operación, una vez fueron atendidas las fallas del sistema previamiente reportadas por correo electrónico a la Oficina Asesora de Planeación; teniendo en cuenta la disponibilidad de recursos, se dio cumplimiento al cronograma de radicación de cuentas para pago; se efectuó control a las fechas de emisión y vencimiento de las facturas para pago.</t>
    </r>
  </si>
  <si>
    <r>
      <t xml:space="preserve">24/11/2017: El Procedimiento PRO-GF-14-05 Analisis de Información Financiera Fue eliminado y la informacion quedo contenida dentro del procedimiento PRO-GF-14-11 Gestión Contable con fecha de paobación 20/11/2017
</t>
    </r>
    <r>
      <rPr>
        <b/>
        <sz val="10"/>
        <rFont val="Arial"/>
        <family val="2"/>
      </rPr>
      <t xml:space="preserve">
06/04/2018</t>
    </r>
    <r>
      <rPr>
        <sz val="10"/>
        <rFont val="Arial"/>
        <family val="2"/>
      </rPr>
      <t xml:space="preserve">: El Procedimiento PRO-GF-14-05 Análisis de Información Financiera Fue eliminado y la información quedo contenida dentro del procedimiento PRO-GF-14-11 Gestión Contable con fecha de aprobación 20/11/2017, se revisaron y actualizaron las políticas de operación y la normatividad legal vigente. 
</t>
    </r>
    <r>
      <rPr>
        <b/>
        <sz val="10"/>
        <rFont val="Arial"/>
        <family val="2"/>
      </rPr>
      <t xml:space="preserve">
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 xml:space="preserve">
                                                                                                                                                                                                                                                      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</si>
  <si>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Infortunadamente se solicitó el original de la Resolución al Archivo General de la entidad, no obstante el mismo no se encontró.Pendiente Tramite 
</t>
    </r>
    <r>
      <rPr>
        <b/>
        <sz val="10"/>
        <rFont val="Arial"/>
        <family val="2"/>
      </rPr>
      <t xml:space="preserve">06/04/2018: </t>
    </r>
    <r>
      <rPr>
        <sz val="10"/>
        <rFont val="Arial"/>
        <family val="2"/>
      </rPr>
      <t xml:space="preserve">La resolución se encuentra en revisión por parte de la Oficina Asesora Jurídica.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05/12/2018:</t>
    </r>
    <r>
      <rPr>
        <sz val="10"/>
        <rFont val="Arial"/>
        <family val="2"/>
      </rPr>
      <t xml:space="preserve">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</si>
  <si>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rPr>
        <b/>
        <sz val="10"/>
        <rFont val="Arial"/>
        <family val="2"/>
      </rPr>
      <t xml:space="preserve">06/04/2018: </t>
    </r>
    <r>
      <rPr>
        <sz val="10"/>
        <rFont val="Arial"/>
        <family val="2"/>
      </rPr>
      <t xml:space="preserve">
Se presento en comité de fecha 01/03/2018,  el  Proyecto del Plan Anual de Sostenibilidad Contable - Tesorería 2018, En comité de fecha 13/03/2018, se presento avance de las actividades planteadas en el Plan
  </t>
    </r>
    <r>
      <rPr>
        <b/>
        <sz val="10"/>
        <rFont val="Arial"/>
        <family val="2"/>
      </rPr>
      <t xml:space="preserve">                                                                                                                                                                                                                                               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                                                                                                                                                                                              05/10/2018</t>
    </r>
    <r>
      <rPr>
        <sz val="10"/>
        <rFont val="Arial"/>
        <family val="2"/>
      </rPr>
      <t xml:space="preserve">: 
De acuerdo al Plan Anual de Sostenibilidad Contable - Tesorería 2018, se presentó ante el Comité Técnico de Sostenibilidad Contable 44 fichas para depurar las partidas conciliatorias en bancos a 31 de diciembre de 2017, aprobadas por el Comité según consta en actas  de las reuniones del13-03-2018; 24-04-2018; 10-05-2018; 23-05/2018; 08-06-2018; y 27-09-2018.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 xml:space="preserve">05/12/2018: </t>
    </r>
    <r>
      <rPr>
        <sz val="10"/>
        <rFont val="Arial"/>
        <family val="2"/>
      </rPr>
      <t>Esta acción está en seguimiento por parte de la Oficina de Control Interno. La Versión 4 del formato de Concilliación Bancaria Contable, se comenzó a utilizar a partir de la elaboración de las conciliaciones del mes de septiembre de 2018.</t>
    </r>
  </si>
  <si>
    <r>
      <rPr>
        <b/>
        <sz val="10"/>
        <rFont val="Arial"/>
        <family val="2"/>
      </rPr>
      <t xml:space="preserve">06/04/2018: </t>
    </r>
    <r>
      <rPr>
        <sz val="10"/>
        <rFont val="Arial"/>
        <family val="2"/>
      </rPr>
      <t xml:space="preserve">
En comité de fecha 13/03/2018 se presento avance de las actividades planteadas en el Plan Anual de Sotenibilidad -Contable -Tesoreria 2018 .                                                                               
</t>
    </r>
    <r>
      <rPr>
        <b/>
        <sz val="10"/>
        <rFont val="Arial"/>
        <family val="2"/>
      </rPr>
      <t>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05/10/2018: </t>
    </r>
    <r>
      <rPr>
        <sz val="10"/>
        <rFont val="Arial"/>
        <family val="2"/>
      </rPr>
      <t xml:space="preserve">
Durante la vigencia fiscal 2018, el Comité Técnico de Sostenibilidad Contable se ha reunido 10 vences, para las cuales se han elaborado las respectivas actas, donde se ha informado la gestiòn sobre depuración de partidas conciliatorias en bancos y seguimiento al proceso de implementación del nuevo marco normativo contable a través del sistema de información SIAFI, a continuación se describen los temas tratados en cada reunion:
- Acta No. 1 reuniòn del 14/02/2018: Presentación de los estados contables a diciembre 31 de 2017.
- Acta No. 2 reunión del 1/03/2018: Informe de gestiòn sobre depuración de partidas conciliatorias en bancos y seguimiento al proceso de implementación del nuevo marco normativo contable a través del sistema de información SIAFI. Contabilización recursos girados de los bancos del IDEP a la cuenta personal del señor Juan Francisco Eduardo Salcedo Reyes por $106,980,285.
-  Acta No. 3 reuniòn del 13/03/2018:  Informe de gestiòn sobre depuración de partidas conciliatorias en bancos y seguimiento al proceso de implementación del nuevo marco normativo contable a través del sistema de información SIAFI. Presentación fichas de saneamiento contable No.1 a la No. 4 para depuración partidas conciliatorias de bancos.
- Acta No. 4 reunión del 24/04/2018:  Informe de gestiòn sobre depuración de partidas conciliatorias en bancos y seguimiento al proceso de implementación del nuevo marco normativo contable a través del sistema de información SIAFI.  Presentación fichas de saneamiento contable No.5 a la No. 11 para depuración partidas conciliatorias de bancos. También se informó sobre los trámites adelantados para la preparación y presentación de la información de saldos iniciales a 1 de enero de 2018, así como del reporte de la información del 1 de enero a 31 de marzo de 2018 con destino a la Contaduria General de la Nación.
- Acta No. 5 reunión del 10/05/2018: Informe de gestión sobre depuración de partidas conciliatorias en bancos y seguimiento al proceso de implementación del nuevo marco normativo contable a través del sistema de información SIAFI.  Presentación fichas de saneamiento contable No.12 a la No. 26 para depuración partidas conciliatorias de bancos. Se informó sobre los inconvenientes presentados en la plataforma CHIP de la Contaduría General de la Nación para el cargue de la matriz de saldos iniciales a 1 de enero de 2018.
- Acta No. 6 renión del 23/05/2018. Informe de gestión sobre depuración de partidas conciliatorias en bancos y seguimiento al proceso de implementación del nuevo marco normativo contable a través del sistema de información SIAFI.  Presentación fichas de saneamiento contable No.27 a la No. 31 para depuración partidas conciliatorias de bancos. De otra parte se informó que el aplicativo CHIP está realizando ajustes para el reconocimiento de las cuentas del nuevo catálogo de la Reslución 620 de 2015.
- Acta No. 7 reunión del 8/06/2018:  Informe de gestión sobre depuración de partidas conciliatorias en bancos y seguimiento al proceso de implementación del nuevo marco normativo contable a través del sistema de información SIAFI.  Presentación fichas de saneamiento contable No.32  a la No. 33 para depuración partidas conciliatorias de bancos. De otra parte se informó que aún continúan los inconvenientes con la plataforma CHIP de la Contaduría General de la Nación para el reporte de saldos iniciales a 1 de enero de 2018 y los movimientos del trimestre enero a marzo de 2018. La Contaduría  con Resolución 159 del 29/05/2018 dio un nuevo plazo para la presentación de la información hasta el 30 de junio de 2018.
- Acta No. 8 reunión del 27/07/2018: Inconvenientes para la presentación estados contables del Instituto con corte al segundo semestre de 2018 a la Contaduría General de la Nación.
- Acta No. 9 reunión del 11/09/2018: Presentación informe de la revisión financiera del año 2017 por parte de la Contratista María Fernanda Moreno Muñoz.
- Acta No. 10 reunión del 24/09/2018:  Informe de gestión sobre depuración de partidas conciliatorias en bancos y seguimiento al proceso de implementación del nuevo marco normativo contable a través del sistema de información SIAFI.  Presentación fichas de saneamiento contable No.34  a la No. 45.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05/12/2018:</t>
    </r>
    <r>
      <rPr>
        <sz val="10"/>
        <rFont val="Arial"/>
        <family val="2"/>
      </rPr>
      <t xml:space="preserve"> Esta acción está en seguimiento por parte de la Oficina de Control Interno.</t>
    </r>
  </si>
  <si>
    <r>
      <t xml:space="preserve">Se realizò reuniòn con tesoreria para establecer las politicas de seguridad, se tiene en borrador para articularlo con la circular de la SDH de febrero de 2018.  Documento final  para el  20 al 23 por parte de planeación.
05/10/2018:  Se elaboró el instructivo IN-GF-14-05-Protocolo de Seguridad y Manejo Cuentas deTesoreria, aprobado el 02/05/2018 y publicado en la página web institucional en el link Maloka Aula SIG.
</t>
    </r>
    <r>
      <rPr>
        <b/>
        <sz val="10"/>
        <rFont val="Arial"/>
        <family val="2"/>
      </rPr>
      <t>05/12/2018:</t>
    </r>
    <r>
      <rPr>
        <sz val="10"/>
        <rFont val="Arial"/>
        <family val="2"/>
      </rPr>
      <t xml:space="preserve"> Esta acción está en seguimiento por parte de la Oficina de Control Interno.</t>
    </r>
  </si>
  <si>
    <r>
      <rPr>
        <b/>
        <sz val="10"/>
        <rFont val="Arial"/>
        <family val="2"/>
      </rPr>
      <t>09/04/2018:</t>
    </r>
    <r>
      <rPr>
        <sz val="10"/>
        <rFont val="Arial"/>
        <family val="2"/>
      </rPr>
      <t xml:space="preserve">  Inició el 5 de febrero con los funcinarios de la Subdirección Financiera, se entregara seguimiento del Mapa de Riesgo de acuerdo al Cronograma de la OAP. 
</t>
    </r>
    <r>
      <rPr>
        <b/>
        <sz val="10"/>
        <rFont val="Arial"/>
        <family val="2"/>
      </rPr>
      <t>05/10/2018:</t>
    </r>
    <r>
      <rPr>
        <sz val="10"/>
        <rFont val="Arial"/>
        <family val="2"/>
      </rPr>
      <t xml:space="preserve">  Se realizó Seguimiento y Evaluación del Mapa de Riesgos Institucional y de Corrupción por Procesos con corte al 31 de Agosto de 2018, donde se indicó que para mitigar los riesgos se actualizaron los procedimientos PRO-GF-14-06 "Conciliaciones Bancarias Contables", así como el formato y el procedimiento PRO-GF-14-14 "Causación de Órdenes de Pago", en cada uno ellos se implementaron puntos de control.
</t>
    </r>
    <r>
      <rPr>
        <b/>
        <sz val="10"/>
        <rFont val="Arial"/>
        <family val="2"/>
      </rPr>
      <t>05/12/2018:</t>
    </r>
    <r>
      <rPr>
        <sz val="10"/>
        <rFont val="Arial"/>
        <family val="2"/>
      </rPr>
      <t xml:space="preserve"> Esta acción está en seguimiento por parte de la Oficina de Control Interno.                                                                                                                                                                                                                                                                                                                                                                        </t>
    </r>
    <r>
      <rPr>
        <b/>
        <sz val="10"/>
        <rFont val="Arial"/>
        <family val="2"/>
      </rPr>
      <t>07/12/2018</t>
    </r>
    <r>
      <rPr>
        <sz val="10"/>
        <rFont val="Arial"/>
        <family val="2"/>
      </rPr>
      <t xml:space="preserve">: Se presentó el seguimiento y actualización al mapa de riesgos ante la Oficina Asesora de Planeación, previa verificación por parte de los responsables del proceso de Gestión Financiera
</t>
    </r>
  </si>
  <si>
    <r>
      <rPr>
        <b/>
        <sz val="10"/>
        <rFont val="Arial"/>
        <family val="2"/>
      </rPr>
      <t xml:space="preserve">09/04/2018: </t>
    </r>
    <r>
      <rPr>
        <sz val="10"/>
        <rFont val="Arial"/>
        <family val="2"/>
      </rPr>
      <t xml:space="preserve">
15 DE MARZO. DOCUMENTO DEFINITIVO.
</t>
    </r>
    <r>
      <rPr>
        <b/>
        <sz val="10"/>
        <rFont val="Arial"/>
        <family val="2"/>
      </rPr>
      <t>05/10/2018</t>
    </r>
    <r>
      <rPr>
        <sz val="10"/>
        <rFont val="Arial"/>
        <family val="2"/>
      </rPr>
      <t xml:space="preserve">: Se generó del sistema GOOBI a 28/09/2018 el informe de Estado de Caja y Bancos, donde se reflejan los saldos y movimientos de bancos consolidado. Este reporte se generará semanalmente y se remitirá al Subdirector Administrativo y Financiero y de CID. Se inicia a partir de esta fecha, porque ya se finalizó la depuración de las partidas conciliatorias en bancos de elevada antiguedad, las cuales se pueden evidenciar en las actas del Comité Técnico de Sostenibilidad Contable y en el expediente de fichas de saneamiento contable de la vigencia 2018. 
</t>
    </r>
    <r>
      <rPr>
        <b/>
        <sz val="10"/>
        <rFont val="Arial"/>
        <family val="2"/>
      </rPr>
      <t>05/12/2018</t>
    </r>
    <r>
      <rPr>
        <sz val="10"/>
        <rFont val="Arial"/>
        <family val="2"/>
      </rPr>
      <t xml:space="preserve">: El Informe de Estado de Caja y Bancos generado por el sistema financiero del IDEP está saliendo correcto. Se está imprimiendo, firmando (tesorero) y escaneando al finalizar el mes y se está remitiendo junto con los documentos para la elaboraciónn de la conciliación bancaria; de otra parte se está presentando mensualmente al Comité Directivo informe de saldos de cuentas bancarias. </t>
    </r>
  </si>
  <si>
    <t>Revisión del mapa de riesgos del proceso. Respecto al riesgo "Disponibilidad y control de documentos del Sistema Integrado de Gestión del IDEP inadecuados o ineficientes", se determina que es necesario verificar que la información publicada en la Maloca SIG, corresponda a lo descrito en el Listado maestro de documentos, para garantizar que la información publicada es la vigente y correcta.</t>
  </si>
  <si>
    <t>Verificar que la información publicada en la Maloca SIG corresponda al Listado maestro de documentos que se realizará en el mes de febrero de 2019.</t>
  </si>
  <si>
    <t>Maloca SIG y Listado Maestro de Documentos a febrero 28 de 2019</t>
  </si>
  <si>
    <t>Contratista SIG - OAP</t>
  </si>
  <si>
    <t>Control del riesgo mencionado suceptible de mejora</t>
  </si>
  <si>
    <t>Revisión del mapa de riesgos del proceso. Respecto al riesgo "Formulación y seguimiento a instrumentos de gestión de manera ineficiente, inadecuada y/o inoportuna", se determina que es necesario hacer más acompañamiento a los procesos para la formulación de sus intrumentos de gestión, para que queden correctamente formulados y alineados a la gestión general del IDEP</t>
  </si>
  <si>
    <t>Acompañar en la formulación de los instrumentos de gestión a los procesos que así lo requieran o soliciten.</t>
  </si>
  <si>
    <t>Listados de asistencia</t>
  </si>
  <si>
    <r>
      <t xml:space="preserve">20/01/2017: Se revisará y ajustará la valoracion de probabilidad e impacto de los riesgos del proceso  y los controles relacionados con la OAP durante el primer trimestre de 2017.
07/04/2017: Se revisará y ajustará la valoracion de probabilidad e impacto de los riesgos del proceso  y los controles relacionados con la OAP durante el segundo trimestre de 2017.
06/10/2017:  Mediante  correo electronico del 10 de julio de 2017 a laOficina Asesora de Planeación  al Sistema Integrado de Gestión la solicitud de modifricación del indicador se ajusto la valoración del riesgo.
23/11/2017: Mediante correo electronico de Fecha 23/11/2017, se solicito a la OAP la publñicacion en la Maloca SIG, la modificacion del riesgo " "Pérdida de bienes del inventario del Instituto. "
Por lo anterior se solcita el cierre del hallazgo.
</t>
    </r>
    <r>
      <rPr>
        <b/>
        <sz val="10"/>
        <color indexed="8"/>
        <rFont val="Arial"/>
        <family val="2"/>
      </rPr>
      <t xml:space="preserve">
</t>
    </r>
    <r>
      <rPr>
        <sz val="10"/>
        <color indexed="8"/>
        <rFont val="Arial"/>
        <family val="2"/>
      </rPr>
      <t xml:space="preserve">04/04/2018: Una vez recibidas las cinco (5) respuestas de IDE Instituciones Distritales, se procedió a contactarnos con los responsables de las mismas, algunas ya no se encontraban interesadas, se continúo con el contacto por orden de registro de respuesta. El colegio ESC Normal Distrital María Montessori" el cual se encuentra en proceso de suscripción del acta de entrega de estos bienes en el mes de abril del 2018. 
</t>
    </r>
    <r>
      <rPr>
        <b/>
        <sz val="10"/>
        <color indexed="8"/>
        <rFont val="Arial"/>
        <family val="2"/>
      </rPr>
      <t>09/07/2018</t>
    </r>
    <r>
      <rPr>
        <sz val="10"/>
        <color indexed="8"/>
        <rFont val="Arial"/>
        <family val="2"/>
      </rPr>
      <t xml:space="preserve"> En el mes de julio del 2018, se solicitará la refolmulación de la acción de mejora de acuerdo a la reunión planteada.
</t>
    </r>
    <r>
      <rPr>
        <b/>
        <sz val="10"/>
        <color indexed="8"/>
        <rFont val="Arial"/>
        <family val="2"/>
      </rPr>
      <t>13/12/2018:</t>
    </r>
    <r>
      <rPr>
        <sz val="10"/>
        <color indexed="8"/>
        <rFont val="Arial"/>
        <family val="2"/>
      </rPr>
      <t xml:space="preserve"> Se elaboró el formato y se envío por correo electrónico para que revise el formato propuesto en el sentido de temas jurídico y si es viable o no, para dar cumplimiento a la actividad antes citada.  Asi mismo, se actualizó el Mapa de Riesgo en el nuevo formato en el que se evaluaron y ponderaron los controles respectivos.</t>
    </r>
  </si>
  <si>
    <r>
      <rPr>
        <b/>
        <sz val="10"/>
        <color rgb="FF000000"/>
        <rFont val="Arial"/>
        <family val="2"/>
      </rPr>
      <t xml:space="preserve">27/10/2018 </t>
    </r>
    <r>
      <rPr>
        <sz val="10"/>
        <color rgb="FF000000"/>
        <rFont val="Arial"/>
        <family val="2"/>
      </rPr>
      <t xml:space="preserve">Se realizó la acción y se reestableció el servicio.                                        </t>
    </r>
    <r>
      <rPr>
        <b/>
        <sz val="10"/>
        <color rgb="FF000000"/>
        <rFont val="Arial"/>
        <family val="2"/>
      </rPr>
      <t xml:space="preserve">05/12/2018: </t>
    </r>
  </si>
  <si>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actualizar en el plan de contingencia lo correspondiente para la recuperación de información de las carpetas z y de oficina y para  el apagado de hiperconvergencia. </t>
    </r>
  </si>
  <si>
    <t>Plan de contingencia actualizado,  se solicitó publicación dentro del SIG el día 16/12/2018</t>
  </si>
  <si>
    <t>PL-GT-12-02 Plan de Contingencia Tecnológica</t>
  </si>
  <si>
    <t>Correo electrónico remitido al líder del proceso Gestión Financiera</t>
  </si>
  <si>
    <t>Seguimiento realizado a la matriz de riesgos del proceso puntualmente al riesgo" Interrupción en la prestación de servicios tecnológicos a usuarios internos y externos en la entidad" en donde se evalúa la efectividad de uno de los controles establecidos actualmente como  "Realizar seguimiento a los acuerdos de nivel de servicio establecido con cada uno de los proveedores de los sistemas de información" y se determina que al continuar en zona de riesgo alta se debe fortalecer este control.</t>
  </si>
  <si>
    <t>Necesidad de fortalecer controles existentes</t>
  </si>
  <si>
    <t xml:space="preserve">Validar el cumplimiento de los acuerdos de servicio establecidos con los proveedores  durante la ejecución del contrato,  no limitarlo a la autorización del pago </t>
  </si>
  <si>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21/12/2018: </t>
    </r>
    <r>
      <rPr>
        <sz val="10"/>
        <color indexed="8"/>
        <rFont val="Arial"/>
        <family val="2"/>
      </rPr>
      <t>Alix del Pilar Hurtado Pedraza, Técnico Operativo (E )</t>
    </r>
  </si>
  <si>
    <r>
      <t>10/04/2018: A</t>
    </r>
    <r>
      <rPr>
        <sz val="10"/>
        <color indexed="8"/>
        <rFont val="Arial"/>
        <family val="2"/>
      </rPr>
      <t xml:space="preserve">ctividad que se desarrollará durante la vigencia 2018
25/07/2018: </t>
    </r>
    <r>
      <rPr>
        <b/>
        <sz val="10"/>
        <color indexed="8"/>
        <rFont val="Arial"/>
        <family val="2"/>
      </rPr>
      <t xml:space="preserve"> </t>
    </r>
    <r>
      <rPr>
        <sz val="10"/>
        <color indexed="8"/>
        <rFont val="Arial"/>
        <family val="2"/>
      </rPr>
      <t xml:space="preserve">Actividad que se encuentra en ejecución.  
La Oficina de Control Interno recomienda tener en cuenta las observaciones dadas por el Archivo General de la Nación respecto al seguimiento al Plan de Mejoramiento Archivistico, el cual fue radicado en el IDEP bajo el No. 1014 del 17/07/2018
22/10/2018:  En Comité Interno de Archivo del 17/05/2018, se aprobó el Sistema Intregrado de Conservación; igualmente con Resolución No. 068 del 25 de Junio de 2018, emitida por la Directora General del IDEP, se aprueba el Sistema Integrado de Conservación - SIG para el IDEP.
Los siguientes documentos se encuentran en revisión: 1) Protocolo Saneamiento Ambiental y Documental y 2) Planilla de Control  Limpieza a los Depósitos de Archivos del IDEP.
</t>
    </r>
    <r>
      <rPr>
        <b/>
        <sz val="10"/>
        <color indexed="8"/>
        <rFont val="Arial"/>
        <family val="2"/>
      </rPr>
      <t xml:space="preserve">21/12/2018: </t>
    </r>
    <r>
      <rPr>
        <sz val="10"/>
        <color indexed="8"/>
        <rFont val="Arial"/>
        <family val="2"/>
      </rPr>
      <t xml:space="preserve">Se revisa en Maloca Aula SIG en donde se evidencia la publicació de los siguientes documetnos: 1)  IN-GD-07-02 INSTRUCTIVO DE SANEAMIENTO AMBIENTAL Y DOCUMENTAL  y 2) FT-GD-07-26 PLANILLA CONTROL DE LIMPIEZA A LOS DÉPOSITOS DE ARCHIVO DEL IDEP, los dos con fecha de aprobación del 20/11/2018.
Igualmente, con radicado IDEP No. 1778 del 26/11/2018, el archivo General de la Nación envío concepto en el cual  se dá por superado el hallazgo.  </t>
    </r>
  </si>
  <si>
    <r>
      <t xml:space="preserve">25/07/2018: Respuesta informe de  seguimiento al Plan de Mejoramiento Archivistico, el cual fue radicado en el IDEP bajo el No. 1014 del 17/07/2018  Archivo General de la Nación
22/10/2018: Evidencias que soportan el avance de esta acción:
  - Correo Aclaración evidencia Concepto Técnico Aprobación - SIC
 - Acta Comité Interno de Archivo del 17/05/2018
  - Resolución No. 068 del 25/06/2008
  - Protocolo Saneamiento Ambiental y Documental
  - Planilla de Control  Limpieza a los Depósitos de Archivos 
</t>
    </r>
    <r>
      <rPr>
        <b/>
        <sz val="10"/>
        <color rgb="FF000000"/>
        <rFont val="Arial"/>
        <family val="2"/>
      </rPr>
      <t xml:space="preserve">21/12/2018: </t>
    </r>
    <r>
      <rPr>
        <sz val="10"/>
        <color rgb="FF000000"/>
        <rFont val="Arial"/>
        <family val="2"/>
      </rPr>
      <t xml:space="preserve">Oficio radicado  IDEP No. 1778 del 26/11/2018, el archivo General de la Nación envío concepto en el cual  se dá por superado el hallazgo.  </t>
    </r>
  </si>
  <si>
    <r>
      <t xml:space="preserve">10/04/2018: Alix del Pilar Hurtado Pedraza, Técnico Operativo (E )
25/07/2018: Alix del Pilar Hurtado Pedraza, Técnico Operativo (E )
</t>
    </r>
    <r>
      <rPr>
        <b/>
        <sz val="10"/>
        <color indexed="8"/>
        <rFont val="Arial"/>
        <family val="2"/>
      </rPr>
      <t xml:space="preserve">
</t>
    </r>
    <r>
      <rPr>
        <sz val="10"/>
        <color indexed="8"/>
        <rFont val="Arial"/>
        <family val="2"/>
      </rPr>
      <t>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21/12/2018: </t>
    </r>
    <r>
      <rPr>
        <sz val="10"/>
        <color indexed="8"/>
        <rFont val="Arial"/>
        <family val="2"/>
      </rPr>
      <t>Alix del Pilar Hurtado Pedraza, Técnico Operativo (E )</t>
    </r>
  </si>
  <si>
    <r>
      <t xml:space="preserve">10/04/2018: Respuesta informe de seguimiento al Plan Archivístico rad 455 del 28/03/2018 Archivo General de la Nación
25/07/2018: </t>
    </r>
    <r>
      <rPr>
        <sz val="10"/>
        <rFont val="Arial"/>
        <family val="2"/>
      </rPr>
      <t xml:space="preserve"> Cronograma y plan de trabajo para la implementación de las TRD
22/10/2018:  Evidencias que soportan el avance de esta acción:
 - Cronograma y Plan de Trabajo Implementación TRD
 - 2.Estado de Implementación TRD
 - Hojas de control de expedientes de la oficina Asesora Jurídica (4); Oficina Control Interno (8); SAFyCD (6); Subdirecicón Académica (1)
 - Identificación estantería - Registro Fotográfico de: Oficina Control Interno, Sub Administrativa y Subd Académica; Oficina Asesora Jurídica (4)
</t>
    </r>
    <r>
      <rPr>
        <b/>
        <sz val="10"/>
        <rFont val="Arial"/>
        <family val="2"/>
      </rPr>
      <t xml:space="preserve">
21/12/2018: </t>
    </r>
    <r>
      <rPr>
        <sz val="10"/>
        <rFont val="Arial"/>
        <family val="2"/>
      </rPr>
      <t xml:space="preserve">Oficio radicado  IDEP No. 1778 del 26/11/2018, el archivo General de la Nación envío concepto en el cual  se dá por superado el hallazgo. 
</t>
    </r>
  </si>
  <si>
    <t>N:\2018\10. PLAN MEJORAMIENTO POR PROCESOS\05.Seguimiento 21_12_2018\Soportes_Seg_Dic_2018_Plan Mejoramiento\Gestión _Tecnológica</t>
  </si>
  <si>
    <r>
      <t xml:space="preserve">28/11/2017: Diana Ruiz
21/12/2017: Diana Ruiz
24/04/2018:  Hilda Yamile Morales Laverde - Jefe OCI. 
01/06/2018:   Hilda Yamile Morales Laverde, Jefe Oficina Control Interno 
</t>
    </r>
    <r>
      <rPr>
        <b/>
        <sz val="10"/>
        <rFont val="Arial"/>
        <family val="2"/>
      </rPr>
      <t>19/07/2018:</t>
    </r>
    <r>
      <rPr>
        <sz val="10"/>
        <rFont val="Arial"/>
        <family val="2"/>
      </rPr>
      <t xml:space="preserve"> Alix del Pilar Hurtado P., Técnico Operativo (E ) OCI
</t>
    </r>
    <r>
      <rPr>
        <b/>
        <sz val="10"/>
        <rFont val="Arial"/>
        <family val="2"/>
      </rPr>
      <t>17/10/2018: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</si>
  <si>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28/11/2017: Diana Ruiz
21/12/2017: Diana Ruiz
12/04/2018:</t>
    </r>
    <r>
      <rPr>
        <b/>
        <sz val="10"/>
        <rFont val="Arial"/>
        <family val="2"/>
      </rPr>
      <t xml:space="preserve"> </t>
    </r>
    <r>
      <rPr>
        <sz val="10"/>
        <rFont val="Arial"/>
        <family val="2"/>
      </rPr>
      <t xml:space="preserve">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22/10/2018</t>
    </r>
    <r>
      <rPr>
        <sz val="10"/>
        <rFont val="Arial"/>
        <family val="2"/>
      </rPr>
      <t xml:space="preserve">: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</si>
  <si>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28/11/2017: Diana Ruiz
21/12/2017: Diana Ruiz
12/04/2018: 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17/10/2018: Sandra Milena Bonilla R._ Contratista de Apoyo Profesional_ OCI
24/12/2018: Sandra Milena Bonilla R._ Contratista de Apoyo Profesional_ OCI</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</si>
  <si>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18/10/2018</t>
    </r>
    <r>
      <rPr>
        <sz val="10"/>
        <rFont val="Arial"/>
        <family val="2"/>
      </rPr>
      <t xml:space="preserve">: Sandra Milena Bonilla R._ Contratista de Apoyo Profesional_ OCI
</t>
    </r>
    <r>
      <rPr>
        <b/>
        <sz val="10"/>
        <rFont val="Arial"/>
        <family val="2"/>
      </rPr>
      <t>24/12/2018</t>
    </r>
    <r>
      <rPr>
        <sz val="10"/>
        <rFont val="Arial"/>
        <family val="2"/>
      </rPr>
      <t>: Sandra Milena Bonilla R._ Contratista de Apoyo Profesional_ OCI</t>
    </r>
  </si>
  <si>
    <r>
      <t xml:space="preserve">24/04/2018: Hilda Yamile Morales Laverde - Jefe OCI.
</t>
    </r>
    <r>
      <rPr>
        <b/>
        <sz val="10"/>
        <rFont val="Arial"/>
        <family val="2"/>
      </rPr>
      <t xml:space="preserve">
19/07/2018: </t>
    </r>
    <r>
      <rPr>
        <sz val="10"/>
        <rFont val="Arial"/>
        <family val="2"/>
      </rPr>
      <t xml:space="preserve">Alix del Pilar Hurtado P., Técnico Operativo (E ) OCI
</t>
    </r>
    <r>
      <rPr>
        <b/>
        <sz val="10"/>
        <rFont val="Arial"/>
        <family val="2"/>
      </rPr>
      <t xml:space="preserve">
17/10/2018:</t>
    </r>
    <r>
      <rPr>
        <sz val="10"/>
        <rFont val="Arial"/>
        <family val="2"/>
      </rPr>
      <t xml:space="preserve"> Sandra Milena Bonilla R._ Contratista de Apoyo Profesional_ OCI
</t>
    </r>
    <r>
      <rPr>
        <b/>
        <sz val="10"/>
        <rFont val="Arial"/>
        <family val="2"/>
      </rPr>
      <t xml:space="preserve">24/12/2018: </t>
    </r>
    <r>
      <rPr>
        <sz val="10"/>
        <rFont val="Arial"/>
        <family val="2"/>
      </rPr>
      <t>Sandra Milena Bonilla R._ Contratista de Apoyo Profesional_ OCI</t>
    </r>
  </si>
  <si>
    <r>
      <t xml:space="preserve">Acta de Control Interno de fecha 01, 08 y 15 de marzo de 2018
</t>
    </r>
    <r>
      <rPr>
        <b/>
        <sz val="10"/>
        <rFont val="Arial"/>
        <family val="2"/>
      </rPr>
      <t xml:space="preserve">18/10/2018: </t>
    </r>
    <r>
      <rPr>
        <sz val="10"/>
        <rFont val="Arial"/>
        <family val="2"/>
      </rPr>
      <t>Acta de reunión del Comité de Sostenibilidad Contable del 24 de septiembre de 2018.
24/12/2018:  radicado No. 00106-817-001434 del 29 de noviembre de 2018</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</si>
  <si>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24/12/2018: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</si>
  <si>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</si>
  <si>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</si>
  <si>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10/04/2018 </t>
    </r>
    <r>
      <rPr>
        <sz val="10"/>
        <color indexed="8"/>
        <rFont val="Arial"/>
        <family val="2"/>
      </rPr>
      <t xml:space="preserve">Teniendo en cuenta que a la fecha no se encuentra publicado el seguimiento a los indicadores reportados del primer trimestre y que esta acción tiene fecha de vencimiento el 31/12/2018, La Oficina de Control Interno  realizará seguimiento a la información reportada en los indicadores.
25/07/2018: Información que es reportada en el seguimiento de los indicadores del proceso de gestión documental.  Teniendo en cuenta que esta actividad se vence el 31/12/2018, la Oficina de Control Interno contiuará realizando seguimiento.
22/10/2018: Información que se encuentra reportada en el seguimiento a indicadores del proceso de Gestión Documental con corte 30/09/2018.
</t>
    </r>
    <r>
      <rPr>
        <b/>
        <sz val="10"/>
        <color indexed="8"/>
        <rFont val="Arial"/>
        <family val="2"/>
      </rPr>
      <t xml:space="preserve">26/12/2018: </t>
    </r>
    <r>
      <rPr>
        <sz val="10"/>
        <color indexed="8"/>
        <rFont val="Arial"/>
        <family val="2"/>
      </rPr>
      <t xml:space="preserve">Información que se encuentra reportada en el seguimiento a indicadores dle proceso de Gestión Documental correspondiente al cuarto trimestre de 2018. </t>
    </r>
  </si>
  <si>
    <r>
      <t xml:space="preserve">25/07/2018: </t>
    </r>
    <r>
      <rPr>
        <sz val="10"/>
        <color indexed="8"/>
        <rFont val="Arial"/>
        <family val="2"/>
      </rPr>
      <t xml:space="preserve">Maloca AulaSIG: http://www.idep.edu.co/?q=content/indicadores-de-gesti%C3%B3n
22/10/2018: Seguimiento indicadores proceso Gestión Documental tercer trimestre 2018
http://www.idep.edu.co/?q=content/indicadores-de-gesti%C3%B3n
</t>
    </r>
    <r>
      <rPr>
        <b/>
        <sz val="10"/>
        <color indexed="8"/>
        <rFont val="Arial"/>
        <family val="2"/>
      </rPr>
      <t xml:space="preserve">26/12/2018 </t>
    </r>
    <r>
      <rPr>
        <sz val="10"/>
        <color indexed="8"/>
        <rFont val="Arial"/>
        <family val="2"/>
      </rPr>
      <t xml:space="preserve">Hoja de vida indicadores proceso Gestión Documental seguimiento cuarto trimestre de 2018
</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</si>
  <si>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
26/12/2018: </t>
    </r>
    <r>
      <rPr>
        <sz val="10"/>
        <color indexed="8"/>
        <rFont val="Arial"/>
        <family val="2"/>
      </rPr>
      <t>Alix del Pilar Hurtado Pedraza, Técnico Operativo (E )</t>
    </r>
  </si>
  <si>
    <r>
      <t xml:space="preserve">10/04/2018: </t>
    </r>
    <r>
      <rPr>
        <sz val="10"/>
        <color indexed="8"/>
        <rFont val="Arial"/>
        <family val="2"/>
      </rPr>
      <t xml:space="preserve">http://www.idep.edu.co/sites/default/files/7.IndicadoresGD_2017_IV.pdf 
http://www.idep.edu.co/?q=content/indicadores-de-gesti%C3%B3n
25/07/2018: Maloca AulaSIG: http://www.idep.edu.co/?q=content/indicadores-de-gesti%C3%B3n
22/10/2018: http://www.idep.edu.co/?q=content/indicadores-de-gesti%C3%B3n
</t>
    </r>
    <r>
      <rPr>
        <b/>
        <sz val="10"/>
        <color indexed="8"/>
        <rFont val="Arial"/>
        <family val="2"/>
      </rPr>
      <t>26/12/2018:</t>
    </r>
    <r>
      <rPr>
        <sz val="10"/>
        <color indexed="8"/>
        <rFont val="Arial"/>
        <family val="2"/>
      </rPr>
      <t xml:space="preserve"> Hoja de vida indicadores proceso Gestión Documental seguimiento cuarto trimestre de 2018</t>
    </r>
  </si>
  <si>
    <t xml:space="preserve">Prórroga al contrato No. 34 del 24/03/2017
16/10/2018:  Pantallazos tomados del sistema de información GOOBI de los módulos: Planeación de Recursos_Metas e Indicadores_Orgaznización de parámetros del sistema_Banco de Proyectos_ Detalle por rubros presupuestales_ "Relaciones de equivalencia entre catálogos y/o dominios" </t>
  </si>
  <si>
    <r>
      <t xml:space="preserve">27/01/2017: Nadia Aixa Pineda Sarmiento-Contratista OCI
21/04/2017: Alix del Pilar Hurtado P.
11/10/2017: Diana Ruiz-Jefe de Oficina de Control Interno
28/11/2017:  Diana Ruiz
22/12/2017: Diana Ruiz
12/04/2018:  Hilda Yamile Morales Laverde -Jefe Oficina de Control Interno. 
01/06/2018: Hilda Yamile Morales Laverde, Jefe Oficina Control Interno
19/07/2018: Alix del Pilar Hurtado P., Técnico Operativo (E ) OCI
18/10/2018: Sandra Milena Bonilla R._ Contratista de Apoyo Profesional_ OCI
</t>
    </r>
    <r>
      <rPr>
        <b/>
        <sz val="10"/>
        <rFont val="Arial"/>
        <family val="2"/>
      </rPr>
      <t xml:space="preserve">
24/12/2018</t>
    </r>
    <r>
      <rPr>
        <sz val="10"/>
        <rFont val="Arial"/>
        <family val="2"/>
      </rPr>
      <t>: Sandra Milena Bonilla R._ Contratista de Apoyo Profesional_ OCI</t>
    </r>
  </si>
  <si>
    <r>
      <t xml:space="preserve">16/10/2018: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</si>
  <si>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10/04/2018: </t>
    </r>
    <r>
      <rPr>
        <sz val="10"/>
        <color indexed="8"/>
        <rFont val="Arial"/>
        <family val="2"/>
      </rPr>
      <t xml:space="preserve">Revisado el formado aportado por el responsable de esta acción, se evidencia que se esta dando cumplimiento al diligenciamiento del mismo.  Dado que esta acción tiene fecha de vencimiento diciembre de 2018, la Oficina de Control Interno seguirá realizando revisión al cumplimiento de esta acción.
25/078/2018: No se presenta avance por parte del responsable del proceso de Gestión Documental.
22/10/2018: Se esta diligenciando el formato correspondiente. Teniendo en cuenta que la acción tiene fecha de vencimiento el 31/12/2018, la Oficina de Control Interno continuará realizando seguimiento a su cumplimiento.
</t>
    </r>
    <r>
      <rPr>
        <b/>
        <sz val="10"/>
        <color indexed="8"/>
        <rFont val="Arial"/>
        <family val="2"/>
      </rPr>
      <t xml:space="preserve">26/12/2018: </t>
    </r>
    <r>
      <rPr>
        <sz val="10"/>
        <color indexed="8"/>
        <rFont val="Arial"/>
        <family val="2"/>
      </rPr>
      <t>Se reviso la carpeta de Préstamo de expedientes, en donde se evidencia que se esta diligenciando debidamente el formato. Se cierra la acción</t>
    </r>
  </si>
  <si>
    <r>
      <t xml:space="preserve">10/04/2018: </t>
    </r>
    <r>
      <rPr>
        <sz val="10"/>
        <color indexed="8"/>
        <rFont val="Arial"/>
        <family val="2"/>
      </rPr>
      <t xml:space="preserve">formato  FT-GD-07-03 Préstamo de Expedientes
22/10/2018:  formato FT-GD-07-03 Préstamo de Expedientes diligenciado
</t>
    </r>
    <r>
      <rPr>
        <b/>
        <sz val="10"/>
        <color indexed="8"/>
        <rFont val="Arial"/>
        <family val="2"/>
      </rPr>
      <t xml:space="preserve">
26/12/2018:</t>
    </r>
    <r>
      <rPr>
        <sz val="10"/>
        <color indexed="8"/>
        <rFont val="Arial"/>
        <family val="2"/>
      </rPr>
      <t xml:space="preserve">  formato FT-GD-07-03 Préstamo de Expedientes diligenciado</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</si>
  <si>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26/12/2018: </t>
    </r>
    <r>
      <rPr>
        <sz val="10"/>
        <color indexed="8"/>
        <rFont val="Arial"/>
        <family val="2"/>
      </rPr>
      <t>Alix del Pilar Hurtado Pedraza, Técnico Operativo (E )</t>
    </r>
  </si>
  <si>
    <r>
      <rPr>
        <sz val="10"/>
        <rFont val="Arial"/>
        <family val="2"/>
      </rPr>
      <t>16/10/2018:</t>
    </r>
    <r>
      <rPr>
        <b/>
        <sz val="10"/>
        <rFont val="Arial"/>
        <family val="2"/>
      </rPr>
      <t xml:space="preserve">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t>
    </r>
  </si>
  <si>
    <r>
      <rPr>
        <sz val="10"/>
        <rFont val="Arial"/>
        <family val="2"/>
      </rP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</si>
  <si>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</si>
  <si>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t>ACCIONES ELIMINADAS</t>
  </si>
  <si>
    <t>Eliminada</t>
  </si>
  <si>
    <t>ELIMINADAS</t>
  </si>
  <si>
    <r>
      <t xml:space="preserve">10/04/2018 </t>
    </r>
    <r>
      <rPr>
        <sz val="10"/>
        <color indexed="8"/>
        <rFont val="Arial"/>
        <family val="2"/>
      </rPr>
      <t>Revisada la hoja de vida de los indicadores del  proceso de Gestión Documental objeto del hallazgo, es decir de la vigencia 2017, y los que se encuentran formulados para la vigencia 2018, se evidencia que a la fecha de seguimiento no han sido ajustados de acuerdo a la observación emitida en el informe de auditoria.  Continúa en seguimiento por parte de ésta Oficina. 
25/07/2018:   Revisado en Maloca Aula SIG los indicadores del proceso de Gestión Documental con seguimiento a 30/06/2018, se evidencia que no fueron ajustados de acuerdo a la acción planteada y a lo reportado por el lider del proceso. Estos  fueron presentados (iguales a los anteriores) en el nuevo formato establecido por el SIG.  ACCIÓN VENCIDA.
22/10/2018:</t>
    </r>
    <r>
      <rPr>
        <b/>
        <sz val="10"/>
        <color indexed="8"/>
        <rFont val="Arial"/>
        <family val="2"/>
      </rPr>
      <t xml:space="preserve"> </t>
    </r>
    <r>
      <rPr>
        <sz val="10"/>
        <color indexed="8"/>
        <rFont val="Arial"/>
        <family val="2"/>
      </rPr>
      <t xml:space="preserve">ACCIÓN QUE SE ENCUENTRA VENCIDA desde el mes de febrero. Se revisa en Maloca Aula SIG, el seguimiento a los indicadores del proceso de Gestión Documental con corte 30/09/2018 y se evidencia que no han sido actualizados.
</t>
    </r>
    <r>
      <rPr>
        <b/>
        <sz val="10"/>
        <color indexed="8"/>
        <rFont val="Arial"/>
        <family val="2"/>
      </rPr>
      <t xml:space="preserve">26/12/2018: </t>
    </r>
    <r>
      <rPr>
        <sz val="10"/>
        <color indexed="8"/>
        <rFont val="Arial"/>
        <family val="2"/>
      </rPr>
      <t xml:space="preserve">Revisada la hoja de vida de los indicadores del Proceso de Gestión Documental, se formularon dos (2) nuevos indicadores, así:
1) </t>
    </r>
    <r>
      <rPr>
        <i/>
        <sz val="10"/>
        <color indexed="8"/>
        <rFont val="Arial"/>
        <family val="2"/>
      </rPr>
      <t xml:space="preserve">Porcentaje de respuestas de las PQRS  con observaciones de acuerdo a la evaluación de oportunidad, coherencia, claridad y/o calidez de los informes del Sistema Distrital de Quejas y Soluciones
</t>
    </r>
    <r>
      <rPr>
        <sz val="10"/>
        <color indexed="8"/>
        <rFont val="Arial"/>
        <family val="2"/>
      </rPr>
      <t>2)</t>
    </r>
    <r>
      <rPr>
        <i/>
        <sz val="10"/>
        <color indexed="8"/>
        <rFont val="Arial"/>
        <family val="2"/>
      </rPr>
      <t xml:space="preserve"> Porcentaje de requerimientos atendidos oportunamente
Se cierra la acción.
</t>
    </r>
  </si>
  <si>
    <t>N:\2018\10. PLAN MEJORAMIENTO POR PROCESOS\05.Seguimiento 21_12_2018\Soportes_Seg_Dic_2018_Plan Mejoramiento\Gestión _Tecnológica.
http://www.idep.edu.co/sites/default/files/PL-GT-12-02_Plan_Contingencia_Tecno_V7.pdf</t>
  </si>
  <si>
    <t>http://www.idep.edu.co/sites/default/files/PL-GT-12-02_Plan_Contingencia_Tecno_V7.pdf</t>
  </si>
  <si>
    <r>
      <t xml:space="preserve">27/01/2017: El acta de 25 de octubre  de 2016 se elaboró un mes y cinco días después,  hasta el 30 de noviembre de 2016. Continúa abierta vencida.
21/04/2017: No presenta seguimiento por parte del líder del proceso y/o responsable
27/07/2017: No presenta seguimiento por parte del líder del proceso y/o responsable. No se evidencia alerta de google calendar.
10/10/2017: Se sigue presentando la situacion. Para cierre condicional debe generar una nueva acción con la justificación tecnica o juridica. Continua abierta.
28/11/2017: Una vez revisado comité de 3 de noviembre de 2017 a la fecha no se ha suscrito, se remitió a los integrantes el 27 de noviembre para revisión. Continua abierta.
21/12/2017: Continua abierta por continuarse prsenetando esta situación.
24/04/2018:  La acción se encuentra vencida desde el mes de diciembre de 2016, a la fecha de seguimiento no se presenta ningún avance frente a la generación de alertas en google apps por lo anterior la acción planteada no ha sido efectiva ni eficaz.  En cuanto al cumplimiento de la Resolución No. 157 de 2010 establece "Elaborar el acta de cada sesión del Comité, cuyo texto para aprobación debe enviar vía correo electrónio institucional a cada participante dentro de los tres (3) días hábiles siguientes a la fecha de realización de la reunión correspondiente"  la última acta de comité se remitió el 23 de abril de 2018 y el comité se realizó el 13 de marzo.  Por lo anterior la acción formulada no ha sido eficaz ni efectiva, se recomienda solicita reformular nuevamente la acción de tal manera que permita subsanar la no conformidad. 
01/06/2018: Dado que la acción no ha sido efectiva se propone revisar el contenido de la Resolución y ajustarla incluyendo la normatividad inherente nuevo marco normativo contable. Dicho ajuste y revisión se realizará antes de finalizar el mes de julio, para posteriormente su seguimiento y cierre por parte de la OCI.
19/07/2018:  No se reportaron avances por parte del líder del proceso. Igualmente, a la fecha de corte de este seguimiento, no se evidencia la formalización de la resolución,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
</t>
    </r>
    <r>
      <rPr>
        <sz val="10"/>
        <rFont val="Arial"/>
        <family val="2"/>
      </rPr>
      <t xml:space="preserve">17/10/2018: En el tercer seguimiento a la implementación del Nuevo Marco Normativo Contable realizado durante el mes de agosto de 2018, se evidenció la inobservancia del artículo tercero de la Resolución 157 de 2010 en cuanto al término fijado para la elaboración de las actas de las reuniones del Comité de Sostenibilidad Contable, el cual no debe superar los 6 días hábiles; nuevamente se ratifica el no cumplimiento de la resolución vigente, según lo informado en el avance de esta acción y lo confirmado en reunión del Comité del 16 de octubre, teniendo en cuenta que a la fecha están pendientes de formalizar las tres (3) últimas actas.   Es importante resaltar que hasta tanto no se apruebe la modificación de la Resolución en comento se debe dar cumplimiento a las fechas establecidas. 
</t>
    </r>
    <r>
      <rPr>
        <b/>
        <sz val="10"/>
        <rFont val="Arial"/>
        <family val="2"/>
      </rPr>
      <t xml:space="preserve">24/12/2018: </t>
    </r>
    <r>
      <rPr>
        <sz val="10"/>
        <rFont val="Arial"/>
        <family val="2"/>
      </rPr>
      <t xml:space="preserve">En el artículo 11 numeral 4 de la Resolución 147 de 2018 se estableció la elaboración de las actas de la sesiones y presentarlas para la aprobación del comité, no se definió dentro de está términos para elaboración ni firma como lo indica el avance reportado por la SAF, de acuerdo con el último seguimiento realizado a la implementación de las NICSP y la sostenibilidad de la información contable radicado No. 00106-817-001434 del 29 de noviembre de 2018  se pudo confirmar que las actas de los comités de sostenibilidad contable se encontraban al día. </t>
    </r>
  </si>
  <si>
    <r>
      <rPr>
        <b/>
        <sz val="10"/>
        <color rgb="FF000000"/>
        <rFont val="Arial"/>
        <family val="2"/>
      </rPr>
      <t>05/10/2018 S</t>
    </r>
    <r>
      <rPr>
        <sz val="10"/>
        <color rgb="FF000000"/>
        <rFont val="Arial"/>
        <family val="2"/>
      </rPr>
      <t xml:space="preserve">e realizó  el análisis de causas,  efectos y los controles existentes para lo cual se formulan las nuevas acciones a ejecutar  dentrol del plan de mejoramiento.       
                                                                                                                                                                                                                      </t>
    </r>
    <r>
      <rPr>
        <b/>
        <sz val="10"/>
        <color rgb="FF000000"/>
        <rFont val="Arial"/>
        <family val="2"/>
      </rPr>
      <t>05/12/2018</t>
    </r>
    <r>
      <rPr>
        <sz val="10"/>
        <color rgb="FF000000"/>
        <rFont val="Arial"/>
        <family val="2"/>
      </rPr>
      <t>: Se actualiza en el mes de noviembre la matriz de riesgos del proceso de acuerdo a la nueva metodología del DAFP en donde el riesgo residual después de aplicar controles continúa en zona de riesgo alto por lo que se hace necesario dar cumplimiento a las acciones definidas para fortalecer los controles. En el seguimiento realizado el 25/10/2018 por parte del líder y equipo de tecnología  se eliminó  la causa "Fallas en la realización de bacupks "</t>
    </r>
  </si>
  <si>
    <r>
      <t>10/04/2018</t>
    </r>
    <r>
      <rPr>
        <b/>
        <sz val="10"/>
        <rFont val="Arial"/>
        <family val="2"/>
      </rPr>
      <t xml:space="preserve">:  </t>
    </r>
    <r>
      <rPr>
        <sz val="10"/>
        <rFont val="Arial"/>
        <family val="2"/>
      </rPr>
      <t>Revisado el mapa de riesgos se documentó a 31 de diciembre de 2017 el riesgo "pérdida de bienes del inventario del instituto" con tres controles y una calificación de riesgo residual "bajo",  lo que no es coherente teniendo en cuenta la materialización del mismo; ahora bien, en la formulación del plan de mejoramiento se da por fecha de finalización de la actividad diciembre de 2016, en el reporte del seguimiento se evidencia que solo hasta noviembre de 2017 se solicitó a la OAP la modficación del riesgo y se solicita el cierre del hallazgo.   En el seguimiento efectuado a abril de 2018 se documenta un seguimiento frente a la gestión de un proceso de bajas que no se relaciona con la identificación del riesgo, una vez se realice el avance correspondiete al primer trimestre del  mapa de riesgos  se evaluara la efectividad de los controles establecidos;  por lo tanto ésta actividad continua en seguimiento. 
Se recomienda su revisión y ajuste.
01/06/2018: Se reformulará la acción de mejora teniendo en cuenta que la misma no permite subsanar la no conformidad.
19/07/2018: No se ha dado cumplimiento al compromiso  adquirido en reunión de seguimiento al plan de  mejoramiento del proceso de Recursos Físicos y Ambiental realizada el 01/06/2018
16/10/2018: Se planteo mediante correo electronico una propuesta para reformular la acción mediante correo electrónico del 8 de agosto del 2018. Se enviará la acción reformulada en el mes de octubre del 2018 una vez revIsada y concertada con el Subdirector Administrativo, Financiero y de Control Disciplinario.
18/10/2018:</t>
    </r>
    <r>
      <rPr>
        <b/>
        <sz val="10"/>
        <rFont val="Arial"/>
        <family val="2"/>
      </rPr>
      <t xml:space="preserve"> </t>
    </r>
    <r>
      <rPr>
        <sz val="10"/>
        <rFont val="Arial"/>
        <family val="2"/>
      </rPr>
      <t xml:space="preserve">Se aportó correo electrónico del 9 de agosto de 2018 con el proyecto de reformulación del Plan de Mejoramiento por procesos de Recursos físicos, pendiente de validación por porte de la Subdirección Administrativa y Financiera. Acción continua en seguimiento. 
</t>
    </r>
    <r>
      <rPr>
        <b/>
        <sz val="10"/>
        <rFont val="Arial"/>
        <family val="2"/>
      </rPr>
      <t xml:space="preserve">24/12/2018: </t>
    </r>
    <r>
      <rPr>
        <sz val="10"/>
        <rFont val="Arial"/>
        <family val="2"/>
      </rPr>
      <t>Verificado el consolidado de mapa de riesgos y de corrupción aprobado al 16 de noviembre de 2018, se observa que respecto al riesgo de "</t>
    </r>
    <r>
      <rPr>
        <i/>
        <sz val="10"/>
        <rFont val="Arial"/>
        <family val="2"/>
      </rPr>
      <t xml:space="preserve">Pérdida de bienes y/o elementos de Propiedad, Planta y Equipo e Inventarios del Instituto."  </t>
    </r>
    <r>
      <rPr>
        <sz val="10"/>
        <rFont val="Arial"/>
        <family val="2"/>
      </rPr>
      <t>se establecieron dos (2) controles detectivos: Monitoreo a través de cámaras de video las 24 horas, administradas por la OAP; el procedimiento PRO-GRF-11-01 Egresos o salidas definitivas de bienes aprobado el 11_07_2017 y dos (2) preventivos así: Registro en el sistema de información el cual asigna un número de placa para identificación y control del bien y la renovación de las pólizas anualmente.</t>
    </r>
  </si>
  <si>
    <r>
      <t xml:space="preserve">16/10/2018: El servicio fue restablecido, sin embargo, se han venido presentado fallas al ingresar a las unidades en red, por tal razón es necesario continuar con el seguimiento de esta acción. 
</t>
    </r>
    <r>
      <rPr>
        <b/>
        <sz val="10"/>
        <rFont val="Arial"/>
        <family val="2"/>
      </rPr>
      <t xml:space="preserve">24/12/2018: </t>
    </r>
    <r>
      <rPr>
        <sz val="10"/>
        <rFont val="Arial"/>
        <family val="2"/>
      </rPr>
      <t>Desde el último suceso reportado por la OAP de materialización del riesgo respecto a la seguridad y privacidad de la información, no se han reportado por parte de la OAP eventos de ataques informáticos hasta la fecha, por lo anterior se cierra la acción.</t>
    </r>
  </si>
  <si>
    <t xml:space="preserve">http://www.idep.edu.co/?q=content/mapa-de-riesgos-por-proceso
Mapa de riesgos reportada por parte de la OAP en el mes de diciembre. </t>
  </si>
  <si>
    <t>http://www.idep.edu.co/?q=content/mapa-de-riesgos-por-proceso
Mapa de Riesgos enviado por parte de la OAP en el mes de diciembre de 2018</t>
  </si>
  <si>
    <r>
      <rPr>
        <sz val="10"/>
        <rFont val="Arial"/>
        <family val="2"/>
      </rPr>
      <t xml:space="preserve">16/10/2018: Acción en ejecución desde el 1/10/2018 hasta el 15/12/2018.
</t>
    </r>
    <r>
      <rPr>
        <b/>
        <sz val="10"/>
        <rFont val="Arial"/>
        <family val="2"/>
      </rPr>
      <t>24/12/2018</t>
    </r>
    <r>
      <rPr>
        <sz val="10"/>
        <rFont val="Arial"/>
        <family val="2"/>
      </rPr>
      <t>: Revisado en Maloca Aula SIG,  se encuentra publicado  PL-GT-12-02 PLAN DE CONTINGENCIA TECNOLÓGICA IDEP  con fecha de aprobación 20/12/2018, en donde en el control de cambios se evidencia la actualización reportada por el líder del proceso.  Por lo anterior se cierra la acción.</t>
    </r>
  </si>
  <si>
    <r>
      <t xml:space="preserve">28/11/2017: Frente  al halalzgo se recomienda revisar si  la acción corresponde a las causas raiz del hallazgo; ya que este se refiere al vencimiento de acciones de mejora mientras la acción plantea: Actualizar los procedimientos, documentos y formatos del  área de Contabilidad.
22/12/2017: la acción no responde a las causas del hallazgo, se recomienda revisar y reformular linea de acción en términos de por qué se presentan retrasos en el cierre de acciones.
24/04/2018: </t>
    </r>
    <r>
      <rPr>
        <b/>
        <sz val="10"/>
        <rFont val="Arial"/>
        <family val="2"/>
      </rPr>
      <t xml:space="preserve"> </t>
    </r>
    <r>
      <rPr>
        <sz val="10"/>
        <rFont val="Arial"/>
        <family val="2"/>
      </rPr>
      <t>De acuerdo al seguimiento efectuado por parte del responsable del proceso, se informa que el hallazgo no es claro y que se realizó la actualización de procedimientos.  No obstante en el seguimiento efectuado por parte de la OCI el día 28/11/2017 y el 22/12/2017, hace hincapié a que el hallazgo es por el vencimiento en las fechas establecidas para ejecutar las acciones de mejora.  
Teniendo en cuenta que la acción formulada no subsana la no conformidad que es el incumplimiento en las acciones de mejora, se solicita reformular la acción por cuanto la que inicialmente se planteó no fue eficaz ni efectiva. 
01/06/2018: Se propone por parte del contador de la Entidad revisar las acciones vencidas con el fin de reformular actividades en pro de subsanar los hallazgos en un tiempo no mayor a seis meses para posterior cierre por parte de la OCI.
19/07/2018: No se reportaron avances por parte del líder del proceso. Igualmente, a la fecha de corte de este seguimiento,  no se evidencia la reformulación de actividades,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17/10/2018</t>
    </r>
    <r>
      <rPr>
        <b/>
        <sz val="10"/>
        <rFont val="Arial"/>
        <family val="2"/>
      </rPr>
      <t xml:space="preserve">: </t>
    </r>
    <r>
      <rPr>
        <sz val="10"/>
        <rFont val="Arial"/>
        <family val="2"/>
      </rPr>
      <t xml:space="preserve">De acuerdo a la información suministrada por la Oficina Asesora de Planeación y verificado en Maloca Aula SIG, se evidencia que se actualizó el </t>
    </r>
    <r>
      <rPr>
        <i/>
        <sz val="10"/>
        <rFont val="Arial"/>
        <family val="2"/>
      </rPr>
      <t>PRO-GF-14-12 Revisión a los informes de ejecución financiera de los recursos entregados en Administración;</t>
    </r>
    <r>
      <rPr>
        <sz val="10"/>
        <rFont val="Arial"/>
        <family val="2"/>
      </rPr>
      <t xml:space="preserve">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b/>
        <sz val="10"/>
        <rFont val="Arial"/>
        <family val="2"/>
      </rPr>
      <t xml:space="preserve">24/12/2018: </t>
    </r>
    <r>
      <rPr>
        <sz val="10"/>
        <rFont val="Arial"/>
        <family val="2"/>
      </rPr>
      <t xml:space="preserve"> Se actualizó la "GUÍA PARA LA PRESENTACIÓN DE LOS INFORMES DE EJECUCIÓN FINANCIERA DE LOS CONVENIOS  SUSCRITOS POR CONCEPTO DE
RECURSOS ENTREGADOS EN ADMINISTRACIÓN (TRANSFERENCIA O RECURSOS PROPIOS), el 22 de octubre de 2018; se encuentra publicado en el link: http://www.idep.edu.co/sites/default/files/GU-GF-14-01_Guia_Informes_ejec_financiera_v1.pdf.  Esta acción se da por cumplida y se cierra. </t>
    </r>
  </si>
  <si>
    <r>
      <t>28/11/2017; Aunque el procedimiento fue actualizado una vez revisados registros aleatorios de septiembre, octubre y noviembre de 2017 la situación descrita en el hallazgos se sigue presentando. Se recomienda revisar si deben plantearse otras acciones que subsanen esta diferencia.
21/12/2017: Continua en el estado del último segumiento. 
24/04/2018:</t>
    </r>
    <r>
      <rPr>
        <b/>
        <sz val="10"/>
        <rFont val="Arial"/>
        <family val="2"/>
      </rPr>
      <t xml:space="preserve"> </t>
    </r>
    <r>
      <rPr>
        <sz val="10"/>
        <rFont val="Arial"/>
        <family val="2"/>
      </rPr>
      <t xml:space="preserve"> La acción formulada no subsana el hallazgo y/o no conformidad, toda vez que esté se generó por diferencias en los registros de las ordenes de pago en la fecha del documento físico y del sistema; por la extemporaneidad en la radicación de facturas y diferencias entre la orden de pago y el comprobante de egreso de 12 y 18 días, según el procedimiento.
La causa identificada no guarda relación con las observaciones formuladas por parte de ésta oficina;  se evidencia que en la modificación del procedimiento se retiraron los tiempos para su  ejecución.  Por lo tanto ésta oficina considera que la acción no es efectiva ni eficaz y no permite subsanar de fondo las observaciones en el desarrollo de la auditoría efectuada, por lo tanto se solicita revisar y formular una nueva acción. 
01/06/2018: Se reformulará la acción de mejora teniendo en cuenta la no conformidad
19/07/2018: No se reportaron avances por parte del líder del proceso. Igualmente, a la fecha de corte de este seguimiento, no se evidencia la reformulación de la acción de mejora,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Verificado el enlace http://www.idep.edu.co/sites/default/files/PRO-GF-14-14_Causacion_ordenes_pago_V6.pdf, se observa que la Versión 6 del procedimiento PRO-GF-14-14 CAUSACIÓN ÓRDENES DE PAGO fue aprobada el 25/09/2018,  esta acción continua en seguimiento, con el fin de verificar la aplicabilidad del procedimiento y cierre en el próximo seguimiento.</t>
    </r>
    <r>
      <rPr>
        <sz val="10"/>
        <color rgb="FF0070C0"/>
        <rFont val="Arial"/>
        <family val="2"/>
      </rPr>
      <t xml:space="preserve">  
 </t>
    </r>
    <r>
      <rPr>
        <b/>
        <sz val="10"/>
        <rFont val="Arial"/>
        <family val="2"/>
      </rPr>
      <t xml:space="preserve">
24/12/2018: </t>
    </r>
    <r>
      <rPr>
        <sz val="10"/>
        <rFont val="Arial"/>
        <family val="2"/>
      </rPr>
      <t xml:space="preserve"> Esta actividad se da por cumplida.</t>
    </r>
  </si>
  <si>
    <r>
      <t xml:space="preserve">28/11/2017: El seguimiento NO corresponde a la acción planteada ya que el procedimiento  PRO-GF-14-12 Revisión a los informes de ejecución financiera de los recursos entregados en administración, continua vigente. 
21/12/2017: El seguimiento NO corresponde a la acción planteada ya que el procedimiento  PRO-GF-14-12 Revisión a los informes de ejecución financiera de los recursos entregados en administración, continua vigente. 
12/04/2018: El seguimiento realizado no corresponde al hallazgo establecido al procedimiento  PRO-GF-14-12   Revisión a los informes de ejecución financiera de los recursos entregados en administración.  Sin embargo, la Oficina de Control Interno revisó dicho procedimiento en su versión 5 del  26/03/2018, en donde se enuncia en los apartes: Documentos internos, actividad No. 4 y políticas de operación, la  </t>
    </r>
    <r>
      <rPr>
        <i/>
        <sz val="10"/>
        <rFont val="Arial"/>
        <family val="2"/>
      </rPr>
      <t xml:space="preserve">"Guía de ejecucion financiera adoptada por el IDEP" , </t>
    </r>
    <r>
      <rPr>
        <sz val="10"/>
        <rFont val="Arial"/>
        <family val="2"/>
      </rPr>
      <t>no se evidencia publicada en Maloca Aula SIG dentro de los documentos que hacen asociados al proceso. La acción no ha sido efectiva ni eficaz.
01/06/2018: La guía se encuentra en revisión por parte de los supervisores de convenios, con el fin de que sea aprobada para su posterior publicación.
19/07/2018: No se reportaron avances por parte del líder del proceso. Igualmente, a la fecha del seguimiento, no se evidencia la aprobación y publicación de la guía.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De acuerdo a la información suministrada por la Oficina Asesora de Planeación y verificado en Maloca Aula SIG, se evidencia que se actualizó el PRO-GF-14-12 Revisión a los informes de ejecución financiera de los recursos entregados en Administración;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sz val="10"/>
        <rFont val="Arial"/>
        <family val="2"/>
      </rPr>
      <t xml:space="preserve">
</t>
    </r>
    <r>
      <rPr>
        <b/>
        <sz val="10"/>
        <rFont val="Arial"/>
        <family val="2"/>
      </rPr>
      <t>24/12/2018:</t>
    </r>
    <r>
      <rPr>
        <sz val="10"/>
        <rFont val="Arial"/>
        <family val="2"/>
      </rPr>
      <t xml:space="preserve">  Esta actividad se da por cumplida y se cierra. </t>
    </r>
  </si>
  <si>
    <r>
      <t>28/11/2017: Acción en desarrollo
21/12/2017: Acción en desarrollo se encuentra pendiente el trámite 
12/04/2018</t>
    </r>
    <r>
      <rPr>
        <b/>
        <sz val="10"/>
        <rFont val="Arial"/>
        <family val="2"/>
      </rPr>
      <t xml:space="preserve">: </t>
    </r>
    <r>
      <rPr>
        <sz val="10"/>
        <rFont val="Arial"/>
        <family val="2"/>
      </rPr>
      <t>A la fecha no se evidencia el acto administrativo  que derogue la resolución  No 129  de 2004, acción vencida desde diciembre de 2017.
01/06/2018</t>
    </r>
    <r>
      <rPr>
        <b/>
        <sz val="10"/>
        <rFont val="Arial"/>
        <family val="2"/>
      </rPr>
      <t>:</t>
    </r>
    <r>
      <rPr>
        <sz val="10"/>
        <rFont val="Arial"/>
        <family val="2"/>
      </rPr>
      <t xml:space="preserve"> A la fecha no se evidencia el acto administrativo  que derogue la resolución  No 129  de 2004.
19/07/2018: No se reportaron avances por parte del líder del proceso. Igualmente, a la fecha de corte de este seguimiento, no se evidencia el acto administrativo que derogue la resolución 129 de 2004.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17/10/2018: </t>
    </r>
    <r>
      <rPr>
        <sz val="10"/>
        <rFont val="Arial"/>
        <family val="2"/>
      </rPr>
      <t xml:space="preserve">Verificado la carpeta \\192.168.1.20\Resoluciones\2018 se evidencia la Resolución 94 con la cual se adopta la Guía de presentación de informes de ejecución financiera aprobada el 13/09/2018.   Se continuará con el seguimiento con el fin de evidenciar su aplicación.
</t>
    </r>
    <r>
      <rPr>
        <b/>
        <sz val="10"/>
        <rFont val="Arial"/>
        <family val="2"/>
      </rPr>
      <t>24/12/2018:</t>
    </r>
    <r>
      <rPr>
        <sz val="10"/>
        <rFont val="Arial"/>
        <family val="2"/>
      </rPr>
      <t xml:space="preserve">  Esta acción se cierra por el cumplimiento de la misma.</t>
    </r>
  </si>
  <si>
    <r>
      <t xml:space="preserve">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t>
    </r>
    <r>
      <rPr>
        <sz val="10"/>
        <rFont val="Arial"/>
        <family val="2"/>
      </rPr>
      <t>17/10/2018</t>
    </r>
    <r>
      <rPr>
        <b/>
        <sz val="10"/>
        <rFont val="Arial"/>
        <family val="2"/>
      </rPr>
      <t>:</t>
    </r>
    <r>
      <rPr>
        <sz val="10"/>
        <rFont val="Arial"/>
        <family val="2"/>
      </rPr>
      <t xml:space="preserve"> Según lo informado en Comité de Sostenibilidad Contable del 24 de septiembre de 2018, las partidas conciliatorias con corte a dic/31/2017 se encuentras conciliadas al 100% y teniendo en cuenta que la Versión 4 del formato de Concilliación Bancaria Contable fue aprobada el 25/09/2018 esta acción seguirá siendo objeto de seguimiento. 
</t>
    </r>
    <r>
      <rPr>
        <b/>
        <sz val="10"/>
        <rFont val="Arial"/>
        <family val="2"/>
      </rPr>
      <t xml:space="preserve">24/12/2018: </t>
    </r>
    <r>
      <rPr>
        <sz val="10"/>
        <rFont val="Arial"/>
        <family val="2"/>
      </rPr>
      <t xml:space="preserve">En el Comité de Sostenibilidad Financiero y Contable, se presentó el consolidado de vigencias 2015, 2016 y 2017 correspondientes a la revisión de movimientos bancarios, contables y presupuestales, soportados mediante las fichas técnicas que soportan las transacciones más significativas.  Por la anterior se da por cumplida ésta actividad. </t>
    </r>
  </si>
  <si>
    <t xml:space="preserve">12/04/2018: Se recomienda establecer el periodo de desarrollo de esta acción
19/07/2018: No se reportaron avances por parte del líder del proceso. Continúa sin establecerse el periodo de desarrollo de esta acción
NOTA: La Oficina de Control Interno, durante el mes de Agosto, realizará visita administrativa al área de contabilidad, con el fin de verificar los documentos que soporten la gestión adelantada en cumplimiento a las acciones planteadas.
17/10/2018: Verificada el enlace institucional_ Gestión Documental SIG http://www.idep.edu.co/sites/default/files/IN-GF-14-05_Protocolo_de_Seguridad_V1.pdfse observa la Versión 1 del Protocolo de Seguridad y Manejo de Cuentas _Tesorería aprobado el 02/05/2018.   Esta acción continua en seguimiento con el fin de verificar su cumplimiento y cierre en el próximo informe. 
24/12/2018:  Esta actividad se cierra,  se continuará con el seguimiento desde el plan de mejoramiento institucional. </t>
  </si>
  <si>
    <r>
      <t>25/4/2018:  Esta actividad se encuentra en ejecución.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18/10/2018</t>
    </r>
    <r>
      <rPr>
        <b/>
        <sz val="10"/>
        <rFont val="Arial"/>
        <family val="2"/>
      </rPr>
      <t xml:space="preserve">: </t>
    </r>
    <r>
      <rPr>
        <sz val="10"/>
        <rFont val="Arial"/>
        <family val="2"/>
      </rPr>
      <t xml:space="preserve">De acuerdo con el seguimiento realizado al mapa de riesgos con corte a 31 de agosto, del cual se emitió Informe radicado con el No. 00106-817-001135 del 25 de septiembre de 2018, esta acción continúa en seguimiento.  
</t>
    </r>
    <r>
      <rPr>
        <b/>
        <sz val="10"/>
        <rFont val="Arial"/>
        <family val="2"/>
      </rPr>
      <t>24/12/2018</t>
    </r>
    <r>
      <rPr>
        <sz val="10"/>
        <rFont val="Arial"/>
        <family val="2"/>
      </rPr>
      <t>: Verificada el CONSOLIDADO MAPA DE RIESGOS INSTITUCIONAL Y DE CORRUPCIÓN POR PROCESO aprobado el 16 de noviembre de 2018 se estableció para el riesgo "Manejo indebido de recursos públicos." se definió un control de detectivo a través del procedimiento PRO-GF-14-06 "Conciliaciones Bancarias Contables", y dos (2) controles preventivos  a través del procedimiento PRO-GF-14-14 "Causación de Órdenes de Pago" así como la aplicación de los controles a través del Protocolo de Seguridad y Manejo de Cuentas de Tesorería IN- GF -14- 05, por lo tanto se cierra esta acción.</t>
    </r>
  </si>
  <si>
    <r>
      <t>24/4/2018:  Esta actividad se encuentra ejecución se realizará seguimiento en el siguiente trimestre por parte de ésta Oficina.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18/10/2018:</t>
    </r>
    <r>
      <rPr>
        <b/>
        <sz val="10"/>
        <rFont val="Arial"/>
        <family val="2"/>
      </rPr>
      <t xml:space="preserve"> </t>
    </r>
    <r>
      <rPr>
        <sz val="10"/>
        <rFont val="Arial"/>
        <family val="2"/>
      </rPr>
      <t xml:space="preserve">Según lo informado por el área de Tesorería, a  la fecha se ha generado un reporte con corte al 28/09/2018, sin embargo, los reportes correspondientes al 5 y 12 de octubre no se generaron por inconvenientes con el sistema de información GOOBI. De igual forma, hasta el momento no se ha definido el procedimiento en el cual se incluirá este punto de control.  
</t>
    </r>
    <r>
      <rPr>
        <b/>
        <sz val="10"/>
        <rFont val="Arial"/>
        <family val="2"/>
      </rPr>
      <t xml:space="preserve">
24/12/2018: </t>
    </r>
    <r>
      <rPr>
        <sz val="10"/>
        <rFont val="Arial"/>
        <family val="2"/>
      </rPr>
      <t xml:space="preserve"> Se da por cumplida esta acción y se cierra. </t>
    </r>
  </si>
  <si>
    <t xml:space="preserve">06/10/2017: Evidencias Citadas en el seguimiento y a solicitud del interesado
24/11/2017:Expediente documental de Actas de Comité Técnico de Sostenibilidad Contable
0604/2018: Correo Institucional remitido a los integrantes de Comité. 
</t>
  </si>
  <si>
    <r>
      <t xml:space="preserve">Correo de fecha 23 de abril de 2018 remitiendo el acta del 13 de marzo para revisión de los integrantes del comité. 
</t>
    </r>
    <r>
      <rPr>
        <b/>
        <sz val="10"/>
        <rFont val="Arial"/>
        <family val="2"/>
      </rPr>
      <t xml:space="preserve">17/10/2018: </t>
    </r>
    <r>
      <rPr>
        <sz val="10"/>
        <rFont val="Arial"/>
        <family val="2"/>
      </rPr>
      <t xml:space="preserve">A la fecha se encuentra formalizada y firmada hasta el acta No. 7 del 8 de junio de 2018, a partir de esta acta se encontraron pendientes de firma actas hasta la reunión del Comité Sostenibilidad Contable del 16 de Octubre de 2018. 
</t>
    </r>
    <r>
      <rPr>
        <b/>
        <sz val="10"/>
        <rFont val="Arial"/>
        <family val="2"/>
      </rPr>
      <t xml:space="preserve">
24/12/2018:</t>
    </r>
    <r>
      <rPr>
        <sz val="10"/>
        <rFont val="Arial"/>
        <family val="2"/>
      </rPr>
      <t xml:space="preserve">   Resolución 147 DEL 05/12/2018, carpeta compartida "Resoluciones IDEP - 2018"</t>
    </r>
  </si>
  <si>
    <r>
      <t xml:space="preserve">27/01/2017: Diana Ruiz- Jefe OC
21/04/2017: Alix del Pilar Hurtado P.
27/07/2017: Diana Ruiz
10/10/2017: Diana Ruiz
28/11/2017: Diana Ruiz
21/12/2017: Diana Ruiz
</t>
    </r>
    <r>
      <rPr>
        <b/>
        <sz val="10"/>
        <rFont val="Arial"/>
        <family val="2"/>
      </rPr>
      <t xml:space="preserve">
</t>
    </r>
    <r>
      <rPr>
        <sz val="10"/>
        <rFont val="Arial"/>
        <family val="2"/>
      </rPr>
      <t xml:space="preserve">24/04/2018:   Hilda Yamile Morales Laverde - Jefe OCI. 
01/06/2018:   Hilda Yamile Morales Laverde, Jefe Oficina Control Interno 
</t>
    </r>
    <r>
      <rPr>
        <b/>
        <sz val="10"/>
        <rFont val="Arial"/>
        <family val="2"/>
      </rPr>
      <t xml:space="preserve">
19/07/2018: Alix del Pilar Hurtado P., Técnico Operativo (E ) OCI
17/10/2018: Sandra Milena Bonilla R._ Contratista de Apoyo Profesional_ OCI</t>
    </r>
    <r>
      <rPr>
        <sz val="10"/>
        <rFont val="Arial"/>
        <family val="2"/>
      </rPr>
      <t xml:space="preserve">
</t>
    </r>
    <r>
      <rPr>
        <b/>
        <sz val="10"/>
        <rFont val="Arial"/>
        <family val="2"/>
      </rPr>
      <t xml:space="preserve">24/12/2018: </t>
    </r>
    <r>
      <rPr>
        <sz val="10"/>
        <rFont val="Arial"/>
        <family val="2"/>
      </rPr>
      <t>Sandra Milena Bonilla R._ Contratista de Apoyo Profesional_ OCI</t>
    </r>
  </si>
  <si>
    <r>
      <t xml:space="preserve">http://www.idep.edu.co/?q=content/gf-14-proceso-de-gesti%C3%B3n-financiera#overlay-context=
</t>
    </r>
    <r>
      <rPr>
        <sz val="11"/>
        <rFont val="Calibri"/>
        <family val="2"/>
      </rPr>
      <t>24/12/2018:  http://www.idep.edu.co/sites/default/files/GU-GF-14-01_Guia_Informes_ejec_financiera_v1.pdf</t>
    </r>
  </si>
  <si>
    <r>
      <t xml:space="preserve">28/11/2017: Diana Ruiz
24/04/2018:  Hilda Yamile Morales Laverde - Jefe OCI
01/06/2018:   Hilda Yamile Morales Laverde, Jefe Oficina Control Interno 
19/07/2018: Alix del Pilar Hurtado P., Técnico Operativo (E ) OCI
17/10/2018: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</si>
  <si>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rPr>
        <b/>
        <sz val="10"/>
        <rFont val="Arial"/>
        <family val="2"/>
      </rPr>
      <t xml:space="preserve">2/12/018:  </t>
    </r>
    <r>
      <rPr>
        <sz val="10"/>
        <rFont val="Arial"/>
        <family val="2"/>
      </rPr>
      <t>http://www.idep.edu.co/sites/default/files/PRO-GF-14-14_Causacion_ordenes_pago_V6.pdf</t>
    </r>
  </si>
  <si>
    <r>
      <rPr>
        <sz val="10"/>
        <rFont val="Arial"/>
        <family val="2"/>
      </rPr>
      <t xml:space="preserve">12/04/2017: 
http://www.idep.edu.co/?q=content/gf-14-proceso-de-gesti%C3%B3n-financiera#overlay-context=
http://www.idep.edu.co/sites/default/files/PRO_GF_14_12_Revision_Informes_V5.pdf
23/10/2018: http://www.idep.edu.co/?q=content/gf-14-proceso-de-gesti%C3%B3n-financiera#overlay-context=
</t>
    </r>
    <r>
      <rPr>
        <b/>
        <sz val="10"/>
        <rFont val="Arial"/>
        <family val="2"/>
      </rPr>
      <t xml:space="preserve">24/12/2018:  </t>
    </r>
    <r>
      <rPr>
        <sz val="10"/>
        <rFont val="Arial"/>
        <family val="2"/>
      </rPr>
      <t>http://www.idep.edu.co/sites/default/files/PRO_GF_14_12_Revision_Informes_V6.pdf</t>
    </r>
  </si>
  <si>
    <t xml:space="preserve">17/10/2018: \\192.168.1.20\Resoluciones\2018
</t>
  </si>
  <si>
    <r>
      <t>25/04/2018: Se realizó seguimiento al cumplimiento de éstas acciones por parte de la OCI y quedan documentados en actas de fecha 01, 08 y 15 de marzo de 2018
19/07/2018: No se reportaron avances por parte del líder del proceso. Sin embargo,en el marco del Comité de Sostenibilidad Financiera y Contable, se han presentado los avances al cronograma de actividades.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18/10/2018: Según lo informado en Comité de Sostenibilidad Contable del 24 de septiembre de 2018, las partidas conciliatorias con corte a dic/31/2017 se encuentran conciliadas al 100% y teniendo en cuenta que la Versión 4 del formato de Concilliación Bancaria Contable fue aprobada el 25/09/2018 esta acción seguirá siendo objeto de seguimiento. </t>
    </r>
    <r>
      <rPr>
        <sz val="10"/>
        <color rgb="FF0070C0"/>
        <rFont val="Arial"/>
        <family val="2"/>
      </rPr>
      <t xml:space="preserve">
</t>
    </r>
    <r>
      <rPr>
        <b/>
        <sz val="10"/>
        <rFont val="Arial"/>
        <family val="2"/>
      </rPr>
      <t>24/12/2018:</t>
    </r>
    <r>
      <rPr>
        <b/>
        <sz val="10"/>
        <color rgb="FF0070C0"/>
        <rFont val="Arial"/>
        <family val="2"/>
      </rPr>
      <t xml:space="preserve"> </t>
    </r>
    <r>
      <rPr>
        <sz val="10"/>
        <color rgb="FF0070C0"/>
        <rFont val="Arial"/>
        <family val="2"/>
      </rPr>
      <t xml:space="preserve"> </t>
    </r>
    <r>
      <rPr>
        <sz val="10"/>
        <rFont val="Arial"/>
        <family val="2"/>
      </rPr>
      <t>Según lo reportado en el avance y lo observado en el infome de seguimiento a la implementación de NICSP y a la sostenibilidad de la información contable radicado No. 00106-817-001434 del 29 de noviembre de 2018, se da por cerrada esta acción y se realizará seguimiento a través del plan de mejoramiento institucional.</t>
    </r>
  </si>
  <si>
    <r>
      <t>Acta de Control Interno de fecha 01, 08 y 15 de marzo de 2018
17/10/2018:</t>
    </r>
    <r>
      <rPr>
        <b/>
        <sz val="10"/>
        <rFont val="Arial"/>
        <family val="2"/>
      </rPr>
      <t xml:space="preserve"> </t>
    </r>
    <r>
      <rPr>
        <sz val="10"/>
        <rFont val="Arial"/>
        <family val="2"/>
      </rPr>
      <t xml:space="preserve">Acta de Comité de Sostenibilidad Contable del 24/09/2018 y http://www.idep.edu.co/?q=content/gf-14-proceso-de-gesti%C3%B3n-financiera#overlay-context= Formatos_ FT-GF-14-16 Formato de Conciliación Bancaria, 
</t>
    </r>
    <r>
      <rPr>
        <b/>
        <sz val="10"/>
        <rFont val="Arial"/>
        <family val="2"/>
      </rPr>
      <t>24/12/2018</t>
    </r>
    <r>
      <rPr>
        <sz val="10"/>
        <rFont val="Arial"/>
        <family val="2"/>
      </rPr>
      <t>:  Actas del Comité de la vigencia 2018.</t>
    </r>
  </si>
  <si>
    <r>
      <t xml:space="preserve">17/10/2018:http://www.idep.edu.co/sites/default/files/IN-GF-14-5_Protocolo_de_Seguridad_V1.pdf
</t>
    </r>
    <r>
      <rPr>
        <b/>
        <sz val="10"/>
        <rFont val="Arial"/>
        <family val="2"/>
      </rPr>
      <t xml:space="preserve">
24/12/2018:</t>
    </r>
    <r>
      <rPr>
        <sz val="10"/>
        <rFont val="Arial"/>
        <family val="2"/>
      </rPr>
      <t xml:space="preserve"> http://www.idep.edu.co/sites/default/files/IN-GF-14-05_Protocolo_de_Seguridad_V1.pdf</t>
    </r>
  </si>
  <si>
    <r>
      <t>18/10/2018:</t>
    </r>
    <r>
      <rPr>
        <b/>
        <sz val="10"/>
        <rFont val="Arial"/>
        <family val="2"/>
      </rPr>
      <t xml:space="preserve"> </t>
    </r>
    <r>
      <rPr>
        <sz val="10"/>
        <rFont val="Arial"/>
        <family val="2"/>
      </rPr>
      <t xml:space="preserve">Informe Ejecutivo de seguimiento y evaluación a la gestión de los riesgos de los procesos y el seguimiento al mapa de riesgos de corrupción radicado No. 00106-817-001135 del 25 de septiembre de 2018 y http://www.idep.edu.co/?q=content/mapa-de-riesgos-por-proceso.
</t>
    </r>
    <r>
      <rPr>
        <b/>
        <sz val="10"/>
        <rFont val="Arial"/>
        <family val="2"/>
      </rPr>
      <t xml:space="preserve">24/12/2018: 
</t>
    </r>
    <r>
      <rPr>
        <sz val="10"/>
        <rFont val="Arial"/>
        <family val="2"/>
      </rPr>
      <t>Seguimiento Mapa de Riesgos enviado por correo electrónico por la OAP</t>
    </r>
  </si>
  <si>
    <r>
      <t xml:space="preserve">Memorando consultado en SIAFI
Acta de reunión de seguimiento al plan de mejoramiento por procesos de Recursos Físicos y Ambiental del 01/06/2018.
</t>
    </r>
    <r>
      <rPr>
        <b/>
        <sz val="10"/>
        <rFont val="Arial"/>
        <family val="2"/>
      </rPr>
      <t xml:space="preserve">26/12/2018: </t>
    </r>
    <r>
      <rPr>
        <sz val="10"/>
        <rFont val="Arial"/>
        <family val="2"/>
      </rPr>
      <t>http://www.idep.edu.co/sites/default/files/PRO-GRF-11-01_Egresos%20o%20salidas%20de%20bienes_0.pdf#overlay-context=content/grf-11-proceso-de-gesti%25C3%25B3n-de-recursos-f%25C3%25ADsicos%3Fq%3Dcontent/grf-11-proceso-de-gesti%25C3%25B3n-de-recursos-f%25C3%25ADsicos</t>
    </r>
  </si>
  <si>
    <r>
      <t xml:space="preserve"> Solicitud para el Admnistrador del Sistema de Informacion SIAFI, Documento de Almacen y Servicios Publicos." Mediante Memorando con Radicado 001658
</t>
    </r>
    <r>
      <rPr>
        <b/>
        <sz val="10"/>
        <rFont val="Arial"/>
        <family val="2"/>
      </rPr>
      <t xml:space="preserve">26/12/2018: </t>
    </r>
    <r>
      <rPr>
        <sz val="10"/>
        <rFont val="Arial"/>
        <family val="2"/>
      </rPr>
      <t>http://www.idep.edu.co/sites/default/files/PRO-GRF-11-02_%20Ingresos%20o%20Altas%20de%20Amac%C3%A9n_0.pdf#overlay-context=content/grf-11-proceso-de-gesti%25C3%25B3n-de-recursos-f%25C3%25ADsicos%3Fq%3Dcontent/grf-11-proceso-de-gesti%25C3%25B3n-de-recursos-f%25C3%25ADsicos</t>
    </r>
  </si>
  <si>
    <r>
      <t>18/10/2018:</t>
    </r>
    <r>
      <rPr>
        <b/>
        <sz val="10"/>
        <rFont val="Arial"/>
        <family val="2"/>
      </rPr>
      <t xml:space="preserve"> </t>
    </r>
    <r>
      <rPr>
        <sz val="10"/>
        <rFont val="Arial"/>
        <family val="2"/>
      </rPr>
      <t xml:space="preserve">Soporte O:\2018\10. PLAN MEJORAMIENTO POR PROCESOS\04.Seguimiento 30_09_2018\Soportes Seguimiento P.M. por procesos a 
</t>
    </r>
    <r>
      <rPr>
        <b/>
        <sz val="10"/>
        <rFont val="Arial"/>
        <family val="2"/>
      </rPr>
      <t>24/12/2018:</t>
    </r>
    <r>
      <rPr>
        <sz val="10"/>
        <rFont val="Arial"/>
        <family val="2"/>
      </rPr>
      <t xml:space="preserve">  Soportes enviados por correo electrónico por la Tesorera General</t>
    </r>
  </si>
  <si>
    <t>Profesional Universitario -  SAFyCD</t>
  </si>
  <si>
    <t>http://www.idep.edu.co/?q=content/grf-11-proceso-de-gesti%C3%B3n-de-recursos-f%C3%ADsicos-y-ambiental</t>
  </si>
  <si>
    <t>Se abre esta actividad atendiendo la sugerencia de la Oficina de control interno, relacioanda en el informe ejecutivo del estado del plan de mejoramiento institucional y por procesos a diciembre de 2018, para dar cierre a las actividades No. 26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y No. 27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</si>
  <si>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Se formula esta actividad para dar cierre a la actividad No. 26  y 27</t>
  </si>
  <si>
    <t>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Y en procedimiento PRO-GRF-11-02 Ingresos o Altas de Almacén e incluirle la política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</si>
  <si>
    <t>Procedimientos PRO-GRF-11-01 Egresos o salidas definitivas de bienes y  PRO-GRF-11-02 Ingresos o Altas de Almacén actualizados</t>
  </si>
  <si>
    <t>Atendiendo las observaciones de la Oficina de control interno relacioandas en el Informe ejecutivo del estado del plan de mejoramiento a Diciembre de 2018, relacionadas con la acción "Capacitacion exhaustiva al funcionario responsable de la ventanilla en puesto de trabajo." se debe formular una acción que de solución efectiva a la no conformidad, hallazgo u observación relacionada.</t>
  </si>
  <si>
    <t>No efectividad de la acción "Capacitacion exhaustiva al funcionario responsable de la ventanilla en puesto de trabajo." formulada</t>
  </si>
  <si>
    <t xml:space="preserve">Revisión y formulación de indicadores de gestión del proceso Gestión Documental para la vigencia 2019, atendiendo las recomendaciones de la Oficina de control interno. </t>
  </si>
  <si>
    <t>Hojas de vida de los indicadores del proceso Gestión Documental aprobados para la vigencia 2019</t>
  </si>
  <si>
    <t>Hoja de vida indicadores proceso e Investigación y Desarrollo Pedagógico vigencia 2019, disponible en: http://www.idep.edu.co/?q=content/indicadores-de-gesti%C3%B3n</t>
  </si>
  <si>
    <r>
      <rPr>
        <sz val="10"/>
        <rFont val="Arial"/>
        <family val="2"/>
      </rPr>
      <t>Hoja de Calculo de google disponible en Drive en :</t>
    </r>
    <r>
      <rPr>
        <u/>
        <sz val="10"/>
        <color theme="10"/>
        <rFont val="Arial"/>
        <family val="2"/>
      </rPr>
      <t xml:space="preserve"> https://drive.google.com/drive/folders/1PEA_kHglMECvfb2aRpTEgSxTeLRMahB-</t>
    </r>
  </si>
  <si>
    <r>
      <t xml:space="preserve">22/11/2017: Se envio a la OAP ; Solicitud  ASUNTO " Solicitud para el Admnistrador del Sisitema de Informacion SIAFI, Documento de Almacen y Servicios Publicos." Mediante Memorando con Radicado 001658 de fecha 23/11/2017.
</t>
    </r>
    <r>
      <rPr>
        <b/>
        <sz val="10"/>
        <color indexed="8"/>
        <rFont val="Arial"/>
        <family val="2"/>
      </rPr>
      <t>04/04/2018:</t>
    </r>
    <r>
      <rPr>
        <sz val="10"/>
        <color indexed="8"/>
        <rFont val="Arial"/>
        <family val="2"/>
      </rPr>
      <t xml:space="preserve"> A la fecha el aplicativo continua con la misma versión,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 xml:space="preserve">13/12/2018 </t>
    </r>
    <r>
      <rPr>
        <sz val="10"/>
        <color indexed="8"/>
        <rFont val="Arial"/>
        <family val="2"/>
      </rPr>
      <t xml:space="preserve">Se actualizaron los Proceso y Procedimiento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03/04/2019:</t>
    </r>
    <r>
      <rPr>
        <sz val="10"/>
        <color indexed="8"/>
        <rFont val="Arial"/>
        <family val="2"/>
      </rPr>
      <t xml:space="preserve"> Se formuló la actividad No. 28, teniendo en cuenta las observaciones de la Oficina de Control Interno. </t>
    </r>
  </si>
  <si>
    <r>
      <t xml:space="preserve">06/10/2017: En el IV Trimestre se realizará el respectivo requirimiento.
23/11/2017:Se envio a la OAP ; Solicitud ASUNTO: " Solicitud para el Admnistrador del Sisitema de Informacion SIAFI, Documento de Almacen y Servicios Publicos." Mediante Memorando con Radicado 001658 de fecha 23/11/2017.
</t>
    </r>
    <r>
      <rPr>
        <b/>
        <sz val="10"/>
        <color indexed="8"/>
        <rFont val="Arial"/>
        <family val="2"/>
      </rPr>
      <t xml:space="preserve">
04/04/2018</t>
    </r>
    <r>
      <rPr>
        <sz val="10"/>
        <color indexed="8"/>
        <rFont val="Arial"/>
        <family val="2"/>
      </rPr>
      <t xml:space="preserve">: A la fecha el aplicativo continua con la misma version,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01/06/2018:</t>
    </r>
    <r>
      <rPr>
        <sz val="10"/>
        <color indexed="8"/>
        <rFont val="Arial"/>
        <family val="2"/>
      </rPr>
      <t xml:space="preserve"> Se reformulará la acción de mejora teniendo en cuenta que la propuesta inicialmente no permite subsanar la no conformidad.
</t>
    </r>
    <r>
      <rPr>
        <b/>
        <sz val="10"/>
        <color indexed="8"/>
        <rFont val="Arial"/>
        <family val="2"/>
      </rPr>
      <t>13/12/2018</t>
    </r>
    <r>
      <rPr>
        <sz val="10"/>
        <color indexed="8"/>
        <rFont val="Arial"/>
        <family val="2"/>
      </rPr>
      <t xml:space="preserve"> Se actualizaron los Proceso y Procedimiento de GRF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 xml:space="preserve">03/04/2019: </t>
    </r>
    <r>
      <rPr>
        <sz val="10"/>
        <color indexed="8"/>
        <rFont val="Arial"/>
        <family val="2"/>
      </rPr>
      <t xml:space="preserve">Se formuló la actividad No. 28, teniendo en cuenta las observaciones de la Oficina de Control Interno. </t>
    </r>
  </si>
  <si>
    <r>
      <rPr>
        <b/>
        <sz val="10"/>
        <color rgb="FF000000"/>
        <rFont val="Arial"/>
        <family val="2"/>
      </rPr>
      <t xml:space="preserve">03/04/2019: </t>
    </r>
    <r>
      <rPr>
        <sz val="10"/>
        <color rgb="FF000000"/>
        <rFont val="Arial"/>
        <family val="2"/>
      </rPr>
      <t xml:space="preserve">Se realizó la formulación del indicador </t>
    </r>
    <r>
      <rPr>
        <i/>
        <sz val="10"/>
        <color rgb="FF000000"/>
        <rFont val="Arial"/>
        <family val="2"/>
      </rPr>
      <t>"Proporción de accidentes de trabajo mortales en el año"</t>
    </r>
    <r>
      <rPr>
        <sz val="10"/>
        <color rgb="FF000000"/>
        <rFont val="Arial"/>
        <family val="2"/>
      </rPr>
      <t xml:space="preserve"> de acuerdo con lo establecido en la Resolución 0312 de 2019 "Por la cual se definen los Estándares Mínimos del Sistema de Gestión de la Seguridad y Salud en el Trabajo SG-SST"</t>
    </r>
  </si>
  <si>
    <r>
      <rPr>
        <b/>
        <sz val="10"/>
        <color rgb="FF000000"/>
        <rFont val="Arial"/>
        <family val="2"/>
      </rPr>
      <t>03/04/2019:</t>
    </r>
    <r>
      <rPr>
        <sz val="10"/>
        <color rgb="FF000000"/>
        <rFont val="Arial"/>
        <family val="2"/>
      </rPr>
      <t>_Hoja de vida del indicador http://www.idep.edu.co/?q=content/indicadores-de-gesti%C3%B3n</t>
    </r>
  </si>
  <si>
    <r>
      <rPr>
        <b/>
        <sz val="10"/>
        <color rgb="FF000000"/>
        <rFont val="Arial"/>
        <family val="2"/>
      </rPr>
      <t xml:space="preserve">03/04/2019: </t>
    </r>
    <r>
      <rPr>
        <sz val="10"/>
        <color rgb="FF000000"/>
        <rFont val="Arial"/>
        <family val="2"/>
      </rPr>
      <t>Se realizó identificación e inventario de los productos químicos utilizados en la Entidad y se suministraron las hojas de seguridad.</t>
    </r>
  </si>
  <si>
    <r>
      <rPr>
        <b/>
        <sz val="10"/>
        <color rgb="FF000000"/>
        <rFont val="Arial"/>
        <family val="2"/>
      </rPr>
      <t>03/04/2019:</t>
    </r>
    <r>
      <rPr>
        <sz val="10"/>
        <color rgb="FF000000"/>
        <rFont val="Arial"/>
        <family val="2"/>
      </rPr>
      <t xml:space="preserve">
_Inventario productos químicos
_Hojas de seguridad</t>
    </r>
  </si>
  <si>
    <r>
      <rPr>
        <b/>
        <sz val="10"/>
        <rFont val="Arial"/>
        <family val="2"/>
      </rPr>
      <t xml:space="preserve">09/04/2018: </t>
    </r>
    <r>
      <rPr>
        <sz val="10"/>
        <rFont val="Arial"/>
        <family val="2"/>
      </rPr>
      <t xml:space="preserve">
El 5 de febrero se informó a la aseguradora vía correo electrónico y se realizó reunión con el representante de la aseguradora el 6 de febrero. 
</t>
    </r>
    <r>
      <rPr>
        <b/>
        <sz val="10"/>
        <rFont val="Arial"/>
        <family val="2"/>
      </rPr>
      <t xml:space="preserve">05/10/218:  </t>
    </r>
    <r>
      <rPr>
        <sz val="10"/>
        <rFont val="Arial"/>
        <family val="2"/>
      </rPr>
      <t xml:space="preserve">El IDEP con oficio radicado No. 00106-816-000676 del 31/07/2018 se dio respuesta a solicitud de la aseguradora  JARGU SAS Corredores de Seguros con relación al Siniestro Caso 6123 delito peculado por apropiación en contra del Señor Juan Francisco Eduardo Salcedo Reyes - Póliza de Manejo No. 980-64-994-000000201-Aseguradora Solidaria de Colombia Radicado 00284 del 26 de febrero de 2018 No. HT76295, donde se aclaró que el señor extesorero presuntamente se apropió de $123,765,541 de los cuales $37.256.719 los devolvió en el primer trimestre de 2015 y en junio 30 de 2017. Al saldo de $86.508.822 se aplicaron los $69.881.015 quedando un saldo pendiente de capital de $16.627.807 más el lucro cesante.
</t>
    </r>
    <r>
      <rPr>
        <b/>
        <sz val="10"/>
        <rFont val="Arial"/>
        <family val="2"/>
      </rPr>
      <t xml:space="preserve">02/04/2019: </t>
    </r>
    <r>
      <rPr>
        <sz val="10"/>
        <rFont val="Arial"/>
        <family val="2"/>
      </rPr>
      <t xml:space="preserve"> La Aseguradora la Previsora S.A., efectúo el reconocimiento del siniestro a cargo del extesorero Juan Francisco Salcedo Reyes, por valor de $16.627.807, cuyo resplado es el Comprobante de Ingreso No. 70 del 26/03/2019</t>
    </r>
  </si>
  <si>
    <r>
      <t xml:space="preserve">09/04/2018: 
El 5 de febrero se informó a la aseguradora vía correo electrónico y se realizó reunión con el representante de la aseguradora el 6 de febrero. 
</t>
    </r>
    <r>
      <rPr>
        <b/>
        <sz val="10"/>
        <rFont val="Arial"/>
        <family val="2"/>
      </rPr>
      <t xml:space="preserve">02/04/2019: </t>
    </r>
    <r>
      <rPr>
        <sz val="10"/>
        <rFont val="Arial"/>
        <family val="2"/>
      </rPr>
      <t>Comprobante de Ingreso No. 70 del 26/03/2019 (Goobi)</t>
    </r>
  </si>
  <si>
    <r>
      <rPr>
        <b/>
        <sz val="10"/>
        <color indexed="8"/>
        <rFont val="Arial"/>
        <family val="2"/>
      </rPr>
      <t>26/03/2018</t>
    </r>
    <r>
      <rPr>
        <sz val="10"/>
        <color indexed="8"/>
        <rFont val="Arial"/>
        <family val="2"/>
      </rPr>
      <t xml:space="preserve">.  El 15 de febrero se realizo  la capacitación programada referente a la operatividad del  Procedimiento PRO-GD-07-08 "Gestión y trámite de las comunicaciones oficiales"  el cual se encuentra publicado en la Maloca Aula SIG. 
</t>
    </r>
    <r>
      <rPr>
        <b/>
        <sz val="10"/>
        <color indexed="8"/>
        <rFont val="Arial"/>
        <family val="2"/>
      </rPr>
      <t>10/08/2018</t>
    </r>
    <r>
      <rPr>
        <sz val="10"/>
        <color indexed="8"/>
        <rFont val="Arial"/>
        <family val="2"/>
      </rPr>
      <t xml:space="preserve"> La actualizacion de los indicadores se realizara en el cuarto trimestre
</t>
    </r>
    <r>
      <rPr>
        <b/>
        <sz val="10"/>
        <color indexed="8"/>
        <rFont val="Arial"/>
        <family val="2"/>
      </rPr>
      <t>11/12/2018</t>
    </r>
    <r>
      <rPr>
        <sz val="10"/>
        <color indexed="8"/>
        <rFont val="Arial"/>
        <family val="2"/>
      </rPr>
      <t xml:space="preserve"> 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por tal razon para la vigencia 2019 se formularan  los indicadores de gestion acordes a la actualizacion del proceso de gestion documental en la entidad.
</t>
    </r>
    <r>
      <rPr>
        <b/>
        <sz val="10"/>
        <color indexed="8"/>
        <rFont val="Arial"/>
        <family val="2"/>
      </rPr>
      <t>03/04/2019</t>
    </r>
    <r>
      <rPr>
        <sz val="10"/>
        <color indexed="8"/>
        <rFont val="Arial"/>
        <family val="2"/>
      </rPr>
      <t xml:space="preserve">: Se formuló la actividad No. 18, teniendo en cuenta las observaciones de la Oficina de Control Interno. </t>
    </r>
  </si>
  <si>
    <r>
      <t xml:space="preserve">22/03/2019: </t>
    </r>
    <r>
      <rPr>
        <sz val="11"/>
        <color rgb="FF000000"/>
        <rFont val="Calibri"/>
        <family val="2"/>
      </rPr>
      <t xml:space="preserve"> Se realizó el acompañamiento metodológico desde la OAP a los procesos en la formulación de POA, Indicadores de gestión y Plan de acción de MIPG según la política que corresponda.</t>
    </r>
  </si>
  <si>
    <t>Listas de asistencia.
Maloca SIG</t>
  </si>
  <si>
    <t>Campaña virtual enviada a los correos electrónicos  de los servidores públicos y su divulgación en el boletín interno del IDEP.</t>
  </si>
  <si>
    <t>Durante el mes de noviembre se revisó y ajustó el mapa de riesgos del proceso de Divulgación y comunicación,  cuyos cambios  se  registraron en el acta de reunión del 28 de noviembre que reposan en el archivo de gestión de la Subdirección académica. Frente los riesgos  de Usufructo mal intencionado de publicaciones producidas por el IDEP para el interés particular y bajo nivel de publicidad de la información (transparencia activa) , se propone desde el líder formular una acción de mejora  preventiva que permita mitigar la ocurrencia de los riesgos  identificado así como fortalecer su control.</t>
  </si>
  <si>
    <t>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t>
  </si>
  <si>
    <t>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PRO-DIC-01-01</t>
  </si>
  <si>
    <t>Elaborar un cuadro de control  general de seguimiento  a los porcentajes de ejecución de las fichas de los proyectos de investigación o desarrollo pedagógico.</t>
  </si>
  <si>
    <t>http://www.idep.edu.co/sites/default/files/PRO-GRF-11-02_Ingresos_o_Altas_Almacen_V6.pdf</t>
  </si>
  <si>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 xml:space="preserve">Para la vigencia 2019 se formuló el indicador "Proporción de accidentes de trabajo mortales en el año" con frecuencia de medición anual, se de por cumplida y se da cierre a la acción propuesta.  El monitoreo se realizara a través del avance del tablero de indicadores. </t>
    </r>
  </si>
  <si>
    <t>http://www.idep.edu.co/?q=content/indicadores-de-gesti%C3%B3n</t>
  </si>
  <si>
    <t xml:space="preserve">24/12/2018: Sandra Milena Bonilla R._ Contratista de Apoyo Profesional_ OCI.
30/04/2019:  Hilda Yamile Morales Laverde - Jefe OCI. </t>
  </si>
  <si>
    <r>
      <t>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t>
    </r>
    <r>
      <rPr>
        <b/>
        <sz val="10"/>
        <rFont val="Arial"/>
        <family val="2"/>
      </rPr>
      <t xml:space="preserve"> </t>
    </r>
    <r>
      <rPr>
        <sz val="10"/>
        <rFont val="Arial"/>
        <family val="2"/>
      </rPr>
      <t xml:space="preserve">Mediante Oficio  radicado No. 00106-816-000676 del 31/07/2018 se dió claridad a JARGU S.A. corredores de seguros de la presunta apropiación del extesorero y se le indicó los valores devueltos por el exfuncionario, de esta comunicación el Instituto no ha obtenido respuesta por parte JARGU Seguros.   Se continua con el seguimiento.
</t>
    </r>
    <r>
      <rPr>
        <b/>
        <sz val="10"/>
        <rFont val="Arial"/>
        <family val="2"/>
      </rPr>
      <t>24/12/2018:</t>
    </r>
    <r>
      <rPr>
        <sz val="10"/>
        <rFont val="Arial"/>
        <family val="2"/>
      </rPr>
      <t xml:space="preserve">  No se reportó avance para el trimestre por parte del responsable del proceso. 
</t>
    </r>
    <r>
      <rPr>
        <b/>
        <sz val="10"/>
        <rFont val="Arial"/>
        <family val="2"/>
      </rPr>
      <t xml:space="preserve">30/04/2019: </t>
    </r>
    <r>
      <rPr>
        <sz val="10"/>
        <rFont val="Arial"/>
        <family val="2"/>
      </rPr>
      <t xml:space="preserve">Se reporto el reconocimiento pago por parte de la Aseguradora la Previsora S.A., del siniestro a cargo del extesorero Juan Francisco Salcedo Reyes, por valor de $16.627.807, cuyo resplado es el Comprobante de Ingreso No. 70 del 26/03/2019.  Así mismo se dió a conocer a la Contraloria de Bogotá con oficio No. 00106-816-000296 dicho pago para lo de su competencia.   Por lo anterior se da cierre a la acción propuesta. </t>
    </r>
  </si>
  <si>
    <r>
      <t xml:space="preserve">Acta de Control Interno de fecha 01, 08 y 15 de marzo de 2018
</t>
    </r>
    <r>
      <rPr>
        <b/>
        <sz val="10"/>
        <rFont val="Arial"/>
        <family val="2"/>
      </rPr>
      <t xml:space="preserve">
17/10/2018:  </t>
    </r>
    <r>
      <rPr>
        <sz val="10"/>
        <rFont val="Arial"/>
        <family val="2"/>
      </rPr>
      <t xml:space="preserve">Oficio  radicado No. 00106-816-000676 del 31/07/2018
</t>
    </r>
    <r>
      <rPr>
        <b/>
        <sz val="10"/>
        <rFont val="Arial"/>
        <family val="2"/>
      </rPr>
      <t xml:space="preserve">30/04/2019:  </t>
    </r>
    <r>
      <rPr>
        <sz val="10"/>
        <rFont val="Arial"/>
        <family val="2"/>
      </rPr>
      <t>Oficio Radicado No. 00106-816-000296 del 01/04/2019.</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</si>
  <si>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17/10/2018: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
</t>
    </r>
    <r>
      <rPr>
        <b/>
        <sz val="10"/>
        <rFont val="Arial"/>
        <family val="2"/>
      </rPr>
      <t xml:space="preserve">30/04/2019:  </t>
    </r>
    <r>
      <rPr>
        <sz val="10"/>
        <rFont val="Arial"/>
        <family val="2"/>
      </rPr>
      <t>Hilda Yamile Morales Laverde - Jefe OCI.</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</si>
  <si>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Se verifico por parte de esta Oficina planillas de asistencia de capacitaciones realizadas por parte del proceso a:  Formulación POA - Gestión documental, Gestión Contractual, GRFyA, evaluación y control; entre otros.  Por lo anterior se da cumplimiento a a la acción propuesta y se realiza el cierre de la misma. 
</t>
    </r>
  </si>
  <si>
    <t xml:space="preserve">   </t>
  </si>
  <si>
    <r>
      <t xml:space="preserve">El contrato tuvo una prórroga de 2 meses y finaliza el 15 de mayo de 2016, sin embargo la asistencia especializada en Gestión de Indicadores se dará en el marco de la capacitación en el uso del módulo de gestión de indicadores. Se realizó una revisión con el contratista y el supervisor del contrato sobre el cumplimiento de las obligaciones, por lo cual se estableció que el contratista ha prestado asistencia de acuerdo a los requerimientos hechos por los funcionarios del instituto a excepción de la gestión de indicadores que hace referencia a un modulo que aún no se encuentra en producción.
12 de octubre de 2016: se solicitó  al proveedor de Soporte IT-GOP capacitación de SIAFI del proceso de planeación metas e indicadores - incidencia.
20 de enero de 2017: La OAP ha realizado gestión con el proveedor de SIAFI, para lograr la capacitación en el módulo de Metas e Indicadores, la sesión está programada para el mes de marzo de 2016.  
07 de abril de 2017: El contratista solicitó prórroga al contrato 034 para realizar esta actividad, la cual fue concedida por 4 meses y finaliza el 25 de julio de 2017. Dentro de la prórroga se modificaron las obligaciones especificas y se incluyó la elaboración de un Plan de Acción para la capacitación del modulo de Metas e Indicadores. A la fecha, se esta revisando el Plan de acción por parte de la OAP.
12 de julio de 2017: La OAP aprobó  el Plan de Acción remitido por el contratista. Mediante comunicación externa 469 del 07 de julio, se ha requerido respuesta del contratista respecto al inició de las actividades de capacitación que tenian como fecha de inicio 04 de julio de 2017. A la fecha se esta a la espera de realizar reunión de trabajo con el contratista.
30 de septiembre de 2017: El 25 de julio de 2017 se realizó una prórroga de 45 dias al contrato 034 de 2016, a solicitud del proveedor a fin de cumplir con el plan de acción que estaba en curso. Sin embargo este plazo fue ampliado nuevamente a solicitud del proveedor y el 08 de septiembre se firmó una nueva prórroga por 27 dias dias la cual vence el 05 de octubre de 2017.
24/11/2017: En el mes de octubre el módulo de metas e indicadores del sistema de información SIAFI se recibió y se puso en funcionamiento, el proveedor realizó capacitaciones a funcionarios y contratistas de la Oficina Asesora de Planeación. La OAP envió al proveedor la información de los indicadores para ser cargados en el módulo. La OAP ya tiene nuevo contrato con el proveedor de SIAFI (ITGOP) legalizado el día 23 de noviembre de 2017, por lo tanto se espera seguir en la gestión de parametrizar y utilizar el módulo de indicadores para la vigencia 2018. 
</t>
    </r>
    <r>
      <rPr>
        <sz val="10"/>
        <color indexed="8"/>
        <rFont val="Arial"/>
        <family val="2"/>
      </rPr>
      <t>30-03-2018</t>
    </r>
    <r>
      <rPr>
        <b/>
        <sz val="10"/>
        <color indexed="8"/>
        <rFont val="Arial"/>
        <family val="2"/>
      </rPr>
      <t>:</t>
    </r>
    <r>
      <rPr>
        <sz val="10"/>
        <color indexed="8"/>
        <rFont val="Arial"/>
        <family val="2"/>
      </rPr>
      <t xml:space="preserve"> A la fecha se ha adelantado el  correspondiente seguimiento por parte del líder del proceso  para determinar la  puesta en  producción del módulo de metas e indicadores en Goobi. 
04-07-2018: La instalación de GOOBI en modo producción se realizó por parte del proveedor IT GOP a partir del 16 de junio de 2018, a la fecha se ha realizado el proceso de conversión  y migración de la información, parametrización y asignación de permisos y el día miércoles 20 de junio el proveedor IT GOP inició el proceso de capacitación con los funcionarios para el manejo de los diferentes módulos de GOOBI. Se tiene previsto la capacitación del módulo "Metas e Indicadores" en el siguiente trimestre. 
TERCER TRIMESTRE: Una vez entró en producción la versión GOOBI, esto es a partir del 21 de junio de 2018, el proveedor prestó servicio de asistencia presencial a través del Ingeniero Jorge Luis Montañez, quien trabajó con el profesional especializado de la Oficina Asesora de Planeación, Martha Quintero, el día 18 de septiembre de 2018 en las instalaciones del IDEP, enesa sesión se configuró en el aplicativo Goobi las metas que el IDEP tienen en su plan de acción para la vigencia 2018 y se realizó la asociación del presupuesto asignado  a cada una de las metas.  
</t>
    </r>
    <r>
      <rPr>
        <b/>
        <sz val="10"/>
        <color indexed="8"/>
        <rFont val="Arial"/>
        <family val="2"/>
      </rPr>
      <t xml:space="preserve">12/12/2018: </t>
    </r>
    <r>
      <rPr>
        <sz val="10"/>
        <color indexed="8"/>
        <rFont val="Arial"/>
        <family val="2"/>
      </rPr>
      <t xml:space="preserve">  A pesar de los avances logrados en la implementación del móduolo Metas e Indicadores en la versión GOOBI, el proveedor en la propuesta de servicios radicada con el número 1828 del 7 de diciembre de 2018, manfiesta que "Se advierte que la funcionalidad de gestión de personal e indicadores, a pesar de que se encuentra instalada la versión Goobi 2018, aún no se encuentra en producción porque está pendiente de la liberación de una actualización" Por esta razón, el uso del módulo se dará una vez el proveedor libere la actualización a la que hace referencia. 
</t>
    </r>
    <r>
      <rPr>
        <b/>
        <sz val="10"/>
        <color indexed="8"/>
        <rFont val="Arial"/>
        <family val="2"/>
      </rPr>
      <t xml:space="preserve">30/03/2019: </t>
    </r>
    <r>
      <rPr>
        <sz val="10"/>
        <color indexed="8"/>
        <rFont val="Arial"/>
        <family val="2"/>
      </rPr>
      <t>Revisada la no conformidad formulada por la Oficina de Control Interno en el año 2015, se evidenció que dicha no conformidad se relaciona con el contrato 33 de 2015 el cual hace referencia a una prestación de servicios de soporte y actualización del sistema de información administrativa y financiera SIAFI del IDEP. Este contrato fue liquidado el 29 de junio de 2016 tal como consta en el acta de liquidación correspondiente publicada en el SECOP I (https://www.contratos.gov.co/consultas/detalleProceso.do?numConstancia=15-12-3721932). En dicha acta el supervisor del contrato manifiesta haber recibido a satisfacción el servicio prestado y se declara  mutuamente paz y salvo por las partes que suscribieron el contrato. Por lo anterior se solicita el cierre de esta no conformidad. 
Es de resaltar que la gestión reportada en los seguimientos posteriores a la liquidación del contrato 33 de 2015, corresponde a contratos suscritos con el mismo proveedor con el objeto de garantizar el soporte y mantenimiento del sistema de información administrativo y financiero que provee ITGOP, tal es el caso del contrato 133 de 2018 que tiene como objeto servicios de soporte y actualización de sistema Goobi, el cual se suscribió con la propuesta de servicios radicada con el número 1828 del 7 de diciembre de 2018, donde IT GOP informa que "Se advierte que la funcionalidad de gestión de personal e indicadores, a pesar de que se encuentra instalada la versión Goobi 2018, aún no se encuentra en producción porque está pendiente de la liberación de una actualización". Esta propuesta hace parte integral del contrato 133 de 2018 el cual vence el próximo 19 de abril de 2019. No obstante aunque la funcionalidad de indicadores de gestión del Sistema de información Goobi no funciona actualmente, el seguimiento a estos se realiza mediante las hojas de vida de indicadores publicadas en la Maloca SIG y la matriz de indicadores correspondiente.</t>
    </r>
    <r>
      <rPr>
        <b/>
        <sz val="10"/>
        <color indexed="8"/>
        <rFont val="Arial"/>
        <family val="2"/>
      </rPr>
      <t xml:space="preserve">
</t>
    </r>
    <r>
      <rPr>
        <sz val="10"/>
        <color indexed="8"/>
        <rFont val="Arial"/>
        <family val="2"/>
      </rPr>
      <t xml:space="preserve">
</t>
    </r>
  </si>
  <si>
    <r>
      <t xml:space="preserve">28/07/2017: 
Se revisó la versión preliminar del documento respuesta a los ajustes solicitados:
1.Confrontación organigrama-TRD: Se realizo ajuste conforme el organigrama vigente y se elaboran (6) TRD.
2. Relación serie-Funciones: Se revisa TRD Subdirección Administrativa Financiera y de Control Disciplinario con un único responsable de acuerdo a estructura orgánico funcional.
3.Cuadro de caracterización documental: Se diligenciaron (6) cuadros de caracterización documental conforme la norma técnica NTD-SIG 001:2011
4. Denominación y conformación de Series  Documentales : Se encuentra en revisión la Denominación y conformación de Series  Documentales elaborada por los referentes del proceso de Gestión Documental.
5.Codificación: Se revisó documento de trabajo donde se determinan la codificación de las series y subseries documentales con la corrección.
6.Introduccion: Se encuentra el proyecto documento a presentar en Comite de Archivo del mes de Julio de 2017.
7. Valoración Primaria: La profesional especializada  referente del proceso de Gestión Documental presenta el cuadro de clasificación documental y la definición de disposición final  de documentos asociada, junto con el análisis de normatividad que debe relacionarse con cada uno de estos.
8.Valoración Secundaria: La profesional especializada  referente del proceso de Gestión Documental  presenta la identificación de sereis misionales definitiva.
Frente a las 5  tareas  propuestas para la actividad se desarrollaron 4 con corte a la fecha de seguimiento (28 de Julio de 2017) equivalente al 80%. El envío de TRD se encuentra para finalizar a 31 de Julio de 2017.
Deben realizarse de forma posterior a la aprobación,  un mecanismo de  socialización  frente a los ajustes y las implicaciones por proceso, donde puede involucrarse el mecanismo IN-EC-16-01 Instructivos para el tratamiento de alertas en la gestión de procesos
12/10/2017: Se realizaron los ajuestes solicitados por la la Secretaria Técnica del Consejo Distrital de Archivos de Bogotá D.C.
Se recibieron los ajustes por parte de la  Secretaria Técnica del Consejo Distrital de Archivos de Bogotá D.C, mediante radicado IDEP 1239 del 25 de Septiembre de 2017. Posteriormente se analizaron los ajustes y se  proyectó la TRD definitiva para ser presentada en el Comité de Archivo  que se realizará en Octubre de 2017, para ser enviadas a  este ente  para la correspondiente Convalidación.  Se cierra acción.
</t>
    </r>
    <r>
      <rPr>
        <b/>
        <i/>
        <sz val="10"/>
        <color indexed="8"/>
        <rFont val="Arial"/>
        <family val="2"/>
      </rPr>
      <t xml:space="preserve">
</t>
    </r>
  </si>
  <si>
    <r>
      <t xml:space="preserve">28/07/2017:
Se revisaron actas de comité de archivo de 2017 donde se socializa el plan de mejoramiento archivístico y se construye con base en este  el cronograma de mesas de trabajo por dependencias.  Se revisaron los listados de asistencia de las mesas realizadas y las Tablas de Retención Preliminares a aprobar en Comité de Archivo de Julio de 2017.
Se recomienda mayor socialización sobre el mecanismo de consulta compartida  Z:\AVANCES TABLA DE RETENCION para realizar actualizaciones simultaneas frente a las  modificaciones del modelo de procesos de la entidad, lo que agilizaría las actividades  posteriores de Plan de Mejoramiento Archivístico y complementarlo con los soportes registrados en cada tarea de las acción.
12/10/2017: Se realizaron las  mesas de trabajo por dependencaia y posterior a la radicacion de loas observaciones dela Secretaría Tecnica del Consejo Distrital de Archivos de Bogotá, se presentará en el primer comité directivo de Octubre de 2017.  Se cierra acción.
Se cierra acción.
</t>
    </r>
    <r>
      <rPr>
        <b/>
        <sz val="10"/>
        <color indexed="8"/>
        <rFont val="Arial"/>
        <family val="2"/>
      </rPr>
      <t xml:space="preserve">
</t>
    </r>
  </si>
  <si>
    <r>
      <t xml:space="preserve">28/07/2017:
Los procesos se han  publicado progresivamente en el SItio WEB Maloca AulaSIG  en el mes de Julio de 2017 y se construyó versión preliminar de las TRD para aprobación en el Comité Interno de Archivo, que fue  celebrado el 28 de Julio de 2017.
Se recomienda continuar con los controles sistemáticos de actualización del modelo de operación y establecer mesas articuladas entre el Comité de Sistema Integrado de Gestión y Comité de Archivo para retroalimentar los dos subsistemas asociados (Subsistema de Gestión de Calidad y Subsistema de Gestión Ambiental) frente a las actividades restantes del presente Plan de Mejora.
12/10/2017: Se realizo el 28 de julio de 2017 y se programa para primera semana de octubre  despues de los ajustes radicados.
Se cierra acción.
</t>
    </r>
    <r>
      <rPr>
        <b/>
        <sz val="10"/>
        <color indexed="8"/>
        <rFont val="Arial"/>
        <family val="2"/>
      </rPr>
      <t xml:space="preserve">
25/07/2018
NOTA: </t>
    </r>
    <r>
      <rPr>
        <sz val="10"/>
        <color indexed="8"/>
        <rFont val="Arial"/>
        <family val="2"/>
      </rPr>
      <t>Con comunicado radicado No. 944 del 04/07/2018, el Archivo General e la Nación, remitió certificado en donde notifica que se realizó inscripción de las TRD del IDEP con el Rgistro Único de Series Documentales bajo el número TRD-82.</t>
    </r>
  </si>
  <si>
    <r>
      <t xml:space="preserve">28/07/2017:
Se realizará envío a 31 de Julio  de 2017 de acuerdo a lo manifestado por La profesional especializada  referente del proceso de Gestión Documental.
12/10/2017:  Se radicaron 1ra vez el 31/07/2017 bajo el radicado IDEP No. 00531 y  se espera realizar la entrega de los  ajustes en octubre de 2017 . 
Se cierra acción.
</t>
    </r>
    <r>
      <rPr>
        <sz val="10"/>
        <color indexed="8"/>
        <rFont val="Arial"/>
        <family val="2"/>
      </rPr>
      <t>10/04/2018</t>
    </r>
    <r>
      <rPr>
        <b/>
        <sz val="10"/>
        <color indexed="8"/>
        <rFont val="Arial"/>
        <family val="2"/>
      </rPr>
      <t xml:space="preserve">
NOTA: </t>
    </r>
    <r>
      <rPr>
        <sz val="10"/>
        <color indexed="8"/>
        <rFont val="Arial"/>
        <family val="2"/>
      </rPr>
      <t xml:space="preserve"> la Secretaría Técnica del Consejo Distrital de Archivo de General de la Nación Bogotá Nación con oficio No. 455 del 28/03/2018 generó observaciones presentadas al seguimiento de plan de mejoramiento. 
Por lo tanto la OCI continuará realizando seguimiento hasta que se convaliden las tablas de retención documental en cumplimiento de la acción No. 05 ya que a pesar de haberse cumplido, la misma no fue efectiva. 
</t>
    </r>
    <r>
      <rPr>
        <b/>
        <sz val="10"/>
        <color indexed="8"/>
        <rFont val="Arial"/>
        <family val="2"/>
      </rPr>
      <t xml:space="preserve">25/07/2018
NOTA: </t>
    </r>
    <r>
      <rPr>
        <sz val="10"/>
        <color indexed="8"/>
        <rFont val="Arial"/>
        <family val="2"/>
      </rPr>
      <t xml:space="preserve">Con comunicado radicado No. 944 del 04/07/2018, el Archivo General e la Nación, remitió certificado en donde notifica que se realizó inscripción de las TRD del IDEP con el Rgistro Único de Series Documentales bajo el número </t>
    </r>
    <r>
      <rPr>
        <b/>
        <sz val="10"/>
        <color indexed="8"/>
        <rFont val="Arial"/>
        <family val="2"/>
      </rPr>
      <t xml:space="preserve">TRD-82.
</t>
    </r>
  </si>
  <si>
    <r>
      <t xml:space="preserve">28/07/2017: Diana Karina Ruiz P.
12/10/2017: Diana Karina Ruiz-Jefe de OCI
Alix del Pilar Hurtado Pedraza-Técnico Operativo OCI 
</t>
    </r>
    <r>
      <rPr>
        <b/>
        <sz val="10"/>
        <color indexed="8"/>
        <rFont val="Arial"/>
        <family val="2"/>
      </rPr>
      <t xml:space="preserve">25/07/2018: </t>
    </r>
    <r>
      <rPr>
        <sz val="10"/>
        <color indexed="8"/>
        <rFont val="Arial"/>
        <family val="2"/>
      </rPr>
      <t xml:space="preserve">Alix del Pilar Hurtado Pedraza, Técnico Operativo (E )
</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</si>
  <si>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cierra acción 
</t>
    </r>
    <r>
      <rPr>
        <sz val="10"/>
        <color indexed="8"/>
        <rFont val="Arial"/>
        <family val="2"/>
      </rPr>
      <t xml:space="preserve">10/04/2018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</si>
  <si>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verifican como anexos 341 folios con CD radicados (Rad 924 de 2017 IDEP) como soporte para concepto de convalidación de Tablas de Valoración Documental.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</si>
  <si>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20/12/2017: Se celebró comité de archivo el 12 de diciembre de 2017 donde se aprobaron las Tablas de Valoración Documental y se   desarrollaron los siguientes puntos: 1. Se socializó a los asistentes al Comité Interno de Archivo los ajustes solicitados por la Secretaria Técnica en el concepto de revisión, evaluación y convalidación de la Tabla de Valoración Documental del Instituto para La investigación Educativa y el Desarrollo Pedagógico IDEP. Radicado No. 1-2016-5183 de fecha 10/02/2016. 2. La Profesional especializada 222-03 presentó al Comité Interno de Archivo el cuadro de respuestas que se entregará al archivo de Bogotá. A cada observación realizada se da una respuesta de lo que la Entidad realizo frente a esa observación. Presentó la estructura de los tres períodos contemplados para la presentación de  la Tabla de valoración Documental con sus respectivos anexos  cuadro de clasificación documental e inventario documental. 3. Adicionalmente presentó un cuadro de disposición final y tiempos de retención documental para las series, subseries y asuntos identificados en el inventario documental del fondo acumulado del Instituto y que quedaran plasmados en las Tablas de valoración Documental y en las fichas de valoración documental. 4. Finalmente informóque las Tablas de Valoración Documental con sus respectivos anexos  serán enviados nuevamente  a la secretaria técnica para revisión y convalidación el 15 de diciembre de 2017. (Fuente Acta de Comité).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r>
      <rPr>
        <sz val="10"/>
        <color indexed="8"/>
        <rFont val="Arial"/>
        <family val="2"/>
      </rPr>
      <t xml:space="preserve">
</t>
    </r>
    <r>
      <rPr>
        <b/>
        <sz val="10"/>
        <color indexed="8"/>
        <rFont val="Arial"/>
        <family val="2"/>
      </rPr>
      <t/>
    </r>
  </si>
  <si>
    <r>
      <t xml:space="preserve">20/12/2017: Se radicaron Tablas de Valoración Documental bajo radicado 924 de 2017 IDEP , para su posterior tramite de convalidación en Secretaría Técnica del Consejo Distrital de Archivos de Bogotá D.C..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</si>
  <si>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
</t>
    </r>
    <r>
      <rPr>
        <sz val="10"/>
        <color indexed="8"/>
        <rFont val="Arial"/>
        <family val="2"/>
      </rPr>
      <t>10/04/2018: Actividad  que se encuentra en desarrollo, sin embargo,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bajo el radicado IDEP 455. Igualemente, esta oficina  continuará realizando seguimiento al cumplimiento de dichas observaciones teniendo en cuenta que se debe enviar el seguimiento del Plan de Mejoramiento Archivístico trimestralmente.</t>
    </r>
    <r>
      <rPr>
        <b/>
        <sz val="10"/>
        <color indexed="8"/>
        <rFont val="Arial"/>
        <family val="2"/>
      </rPr>
      <t xml:space="preserve">
</t>
    </r>
    <r>
      <rPr>
        <sz val="10"/>
        <color indexed="8"/>
        <rFont val="Arial"/>
        <family val="2"/>
      </rPr>
      <t>25/07/2018</t>
    </r>
    <r>
      <rPr>
        <b/>
        <sz val="10"/>
        <color indexed="8"/>
        <rFont val="Arial"/>
        <family val="2"/>
      </rPr>
      <t xml:space="preserve">
</t>
    </r>
    <r>
      <rPr>
        <sz val="10"/>
        <color indexed="8"/>
        <rFont val="Arial"/>
        <family val="2"/>
      </rPr>
      <t xml:space="preserve">Archivo General e la Nación remitió certificado en donde notifica que se realizó inscripción de las TRD del IDEP con el Rgistro Único de Series Documentales bajo el número TRD-82. Igualmente, las TRD fueron adoptadas por el IDEP con la resolución No. 060 del 25/05/2018, la cual fue presentada a los funcionarios del IDEP y se programa para el segundo semestre de 2018 jornadas de implementación y organización de los archivos de gestión.
La Oficina de Control Interno recomienda tener en cuenta las observaciones dadas por el Archivo General de la Nación respecto al seguimiento al Plan de Mejoramiento Archivistico, el cual fue radicado en el IDEP bajo el No. 1014 del 17/07/2018
22/10/2018: Se esta adelantado la implementación de las TRD aprobadas,  de acuerdo a cronograma establecido. Igualmente, se realiza seguimiento al nivel de implementación por parte de cada uno de los procesos del Instituto. 
</t>
    </r>
    <r>
      <rPr>
        <b/>
        <sz val="10"/>
        <color indexed="8"/>
        <rFont val="Arial"/>
        <family val="2"/>
      </rPr>
      <t xml:space="preserve">21/12/2018:  </t>
    </r>
    <r>
      <rPr>
        <sz val="10"/>
        <color indexed="8"/>
        <rFont val="Arial"/>
        <family val="2"/>
      </rPr>
      <t xml:space="preserve"> Con radicado IDEP No. 1778 del 26/11/2018, el archivo General de la Nación envío concepto en el cual  se dá por superado el hallazgo.  </t>
    </r>
  </si>
  <si>
    <r>
      <t xml:space="preserve">28/07/2017: Una vez realizado el reconteo (Hoja de trabajo denominada Soporte seguimiento  HV), se identifica que  13 expedientes de 37 historias laborales se encuentran diligenciados de acuerdo al Formato FT-GD-07-19 Hoja de Control de Expedientes que debe adecuarse a los lineamientos de la  Circular Externa No. 04 de 2003, que trae el formato guía anexo.  
12/10/2017: Se realizó la verificación  de los 37 expedientes laborales de funcionarios activos con la hoja de control  por cada uno de ellos y la foliación respectiva.  Se encuentra implementado el  Formato FT-GD-07-19 Hoja de Control de Expedientes que debe adecuarse a los lineamientos de la  Circular Externa No. 04 de 2003, que trae el formato guía anexo. Ya existe el FUID de los expedientes mencionados y se encuentra actualizado. Se cierra acción.
</t>
    </r>
    <r>
      <rPr>
        <sz val="10"/>
        <color indexed="8"/>
        <rFont val="Arial"/>
        <family val="2"/>
      </rPr>
      <t xml:space="preserve">10/04/2018
NOTA:   La Oficina de Control Interno, dió cierre a esta acción teniendo en cuenta que se realizó  la validación  y organización de 37 historias laborales  de los funcionarios activos, sin embargo,  se deben tenier en cuenta las observaciones presentadas al seguimiento de plan de mejoramiento que radicó la Coordinación Grupo de Inspección y Vigilancia dle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25/07/2018</t>
    </r>
    <r>
      <rPr>
        <sz val="10"/>
        <color indexed="8"/>
        <rFont val="Arial"/>
        <family val="2"/>
      </rPr>
      <t xml:space="preserve">
</t>
    </r>
    <r>
      <rPr>
        <b/>
        <sz val="10"/>
        <color indexed="8"/>
        <rFont val="Arial"/>
        <family val="2"/>
      </rPr>
      <t>Con comunicado del Archivo General de la Nación respecto al seguimiento al Plan de Mejoramiento Archivistico, el cual fue radicado en el IDEP bajo el No. 1014 del 17/07/2018, se da por superado el hallazgo</t>
    </r>
    <r>
      <rPr>
        <sz val="10"/>
        <color indexed="8"/>
        <rFont val="Arial"/>
        <family val="2"/>
      </rPr>
      <t>.</t>
    </r>
  </si>
  <si>
    <r>
      <rPr>
        <b/>
        <sz val="10"/>
        <color indexed="8"/>
        <rFont val="Arial"/>
        <family val="2"/>
      </rPr>
      <t xml:space="preserve">30/04/2019: </t>
    </r>
    <r>
      <rPr>
        <sz val="10"/>
        <color indexed="8"/>
        <rFont val="Arial"/>
        <family val="2"/>
      </rPr>
      <t>http://www.idep.edu.co/?q=content/indicadores-de-gesti%C3%B3n</t>
    </r>
  </si>
  <si>
    <r>
      <t>10/04/2018: Alix del Pilar Hurtado Pedraza, Técnico Operativo (E )
25/07/2018: Alix del Pilar Hurtado Pedraza, Técnico Operativo (E )
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26/12/2018: </t>
    </r>
    <r>
      <rPr>
        <sz val="10"/>
        <color indexed="8"/>
        <rFont val="Arial"/>
        <family val="2"/>
      </rPr>
      <t xml:space="preserve">Alix del Pilar Hurtado Pedraza, Técnico Operativo (E )
</t>
    </r>
    <r>
      <rPr>
        <b/>
        <sz val="10"/>
        <color indexed="8"/>
        <rFont val="Arial"/>
        <family val="2"/>
      </rPr>
      <t xml:space="preserve">30/04/2019:  Hilda Yamile Morales Laverde - Jefe OCI. </t>
    </r>
  </si>
  <si>
    <r>
      <t>28/11/2017: Diana Ruiz
22/12/2017: Diana Ruiz
24/04/2018:  Hilda Yamile Morales Laverde - Jefe OCI. 
01/06/2018: Hilda Yamile Morales Laverde, Jefe Oficina Control Interno
19/07/2018: Alix del Pilar Hurtado P., Técnico Operativo (E ) OCI</t>
    </r>
    <r>
      <rPr>
        <b/>
        <sz val="10"/>
        <rFont val="Arial"/>
        <family val="2"/>
      </rPr>
      <t xml:space="preserve">
</t>
    </r>
    <r>
      <rPr>
        <sz val="10"/>
        <rFont val="Arial"/>
        <family val="2"/>
      </rPr>
      <t xml:space="preserve">
16/10/2018</t>
    </r>
    <r>
      <rPr>
        <b/>
        <sz val="10"/>
        <rFont val="Arial"/>
        <family val="2"/>
      </rPr>
      <t xml:space="preserve">: </t>
    </r>
    <r>
      <rPr>
        <sz val="10"/>
        <rFont val="Arial"/>
        <family val="2"/>
      </rPr>
      <t xml:space="preserve">Sandra Milena Bonilla R._ Contratista de Apoyo Profesional_ OCI
26/12/2018: Sandra Milena Bonilla R._ Contratista de Apoyo Profesional_ OCI
</t>
    </r>
    <r>
      <rPr>
        <b/>
        <sz val="10"/>
        <rFont val="Arial"/>
        <family val="2"/>
      </rPr>
      <t xml:space="preserve">30/04/2019:  </t>
    </r>
    <r>
      <rPr>
        <sz val="10"/>
        <rFont val="Arial"/>
        <family val="2"/>
      </rPr>
      <t xml:space="preserve">Hilda Yamile Morales L- Jefe OCI. 
</t>
    </r>
  </si>
  <si>
    <r>
      <t xml:space="preserve">28/11/2017: Diana Ruiz
22/12/2017: Diana Ruiz
24/04/2018:   Hilda Yamile Morales Laverde - Jefe OCI. 
01/06/2018: Hilda Yamile Morales Laverde, Jefe Oficina Control Interno
16/10/2018: Sandra Milena Bonilla R._ Contratista de Apoyo Profesional_ OCI
</t>
    </r>
    <r>
      <rPr>
        <b/>
        <sz val="10"/>
        <rFont val="Arial"/>
        <family val="2"/>
      </rPr>
      <t xml:space="preserve">
26/12/2018:</t>
    </r>
    <r>
      <rPr>
        <sz val="10"/>
        <rFont val="Arial"/>
        <family val="2"/>
      </rPr>
      <t xml:space="preserve"> Sandra Milena Bonilla R._ Contratista de Apoyo Profesional_ OCI
</t>
    </r>
    <r>
      <rPr>
        <b/>
        <sz val="10"/>
        <rFont val="Arial"/>
        <family val="2"/>
      </rPr>
      <t xml:space="preserve">304/04/2019:  </t>
    </r>
    <r>
      <rPr>
        <sz val="10"/>
        <rFont val="Arial"/>
        <family val="2"/>
      </rPr>
      <t xml:space="preserve">Hilda Yamile Morales L - Jefe OCI </t>
    </r>
  </si>
  <si>
    <r>
      <rPr>
        <sz val="10"/>
        <rFont val="Arial"/>
        <family val="2"/>
      </rPr>
      <t xml:space="preserve">Acta No. 1 del 06/12/2018 suscrita por funcionarios de la Subdirección Administrativa y Financiera. </t>
    </r>
    <r>
      <rPr>
        <u/>
        <sz val="10"/>
        <rFont val="Arial"/>
        <family val="2"/>
      </rPr>
      <t xml:space="preserve">
Tercer seguimiento mapa de riesgos 2018 enviado por la OAP.</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</si>
  <si>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</si>
  <si>
    <t xml:space="preserve">Archivos soporte de la Oficina de Control Interno </t>
  </si>
  <si>
    <r>
      <t xml:space="preserve">24/12/2018: Sandra Milena Bonilla R._ Contratista de Apoyo Profesional_ OCI
</t>
    </r>
    <r>
      <rPr>
        <b/>
        <sz val="11"/>
        <color rgb="FF000000"/>
        <rFont val="Calibri"/>
        <family val="2"/>
      </rPr>
      <t xml:space="preserve">30/04/2019:  </t>
    </r>
    <r>
      <rPr>
        <sz val="11"/>
        <color rgb="FF000000"/>
        <rFont val="Calibri"/>
        <family val="2"/>
      </rPr>
      <t>Hilda Yamile Morales L - Jefe OCI</t>
    </r>
  </si>
  <si>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Se verificó que se realizó el  inventario de los productos químicos utilizados en la Entidad y se suministraron las hojas de seguridad y entrega a los funcionarios responsables.  Se da por cumplida y se cierra la acción.</t>
    </r>
  </si>
  <si>
    <r>
      <t xml:space="preserve">29/07/2016: La asistencia especializada en Gestión de Indicadores se presentó en una socialización genérica y a la fecha no ha entrado en producción. Continua abierta y vencida
05/11/10: A la fecha no ha entrado en producción, se encuentra en trámite en el contrato actual IT GOP. Continua abierta y vencida
25/01/2017: A la fecha no ha entrado en producción, se encuentra en trámite en el contrato actual IT GOP. Continua abierta y vencida. Se solicita corregir fechas del seguimiento de capacitacion 2016 a 2017.
19/04/2017: De acuerdo al seguimiento del líder del proceso, el contratista solicitó prórroga para realizar esta actividad. Modificación No. 1 al contrato 034 de 2016 del 24/03/2017, en la prórroga se establece el compromiso de resolver todas las incidencias presentadas el 25 de Marzo. Continúa Abierta.
27/07/2017: Se encuentra como actividad pendiente en el marco de la segunda prórroga del  contrato No. 34 de 2016  IT GOP S.A.S, que se extiende hasta septiembre de 2017. Por lo tanto la acción Continua Abierta.
10/10/2017: Se encuentra como actividad pendiente en el marco de la segunda prórroga del  contrato No. 34 de 2016  IT GOP S.A.S, que vence el próximo mes de Octubre tal como lo establece el líder del proceso. Por lo tanto la acción Continua Abierta
29/11/2017: Se revisa como evidencia listado de asistencia, del 5/10/2017, cuyo tema fue: Instrucción básica metas e indicadores en Goobi, realizada por la empresa IT GOP SAS, a funcionarios y contratistas de la Oficina asesora de planeación, se envío información al proveedor para ser cargada en el Módulo de Gestión de indicadores y verificar su funcionamiento, </t>
    </r>
    <r>
      <rPr>
        <b/>
        <sz val="10"/>
        <rFont val="Arial"/>
        <family val="2"/>
      </rPr>
      <t>se da cierre condicional a esta acción</t>
    </r>
    <r>
      <rPr>
        <sz val="10"/>
        <rFont val="Arial"/>
        <family val="2"/>
      </rPr>
      <t xml:space="preserve"> sujeto a la puesta en producción del módulo de indicadores y a la verificación permanente de su funcionamiento.
12/04/2018:  A la fecha de seguimiento sigue pendiente la puesta en producción del módulo de indicadores; teniendo en cuenta que ésta acción está en ejecución desde diciembre de 2015, se recomienda evaluar y reformular la acción, puesto que la misma no ha sido efectiva ni eficaz.</t>
    </r>
    <r>
      <rPr>
        <b/>
        <sz val="10"/>
        <rFont val="Arial"/>
        <family val="2"/>
      </rPr>
      <t xml:space="preserve">
</t>
    </r>
    <r>
      <rPr>
        <sz val="10"/>
        <rFont val="Arial"/>
        <family val="2"/>
      </rPr>
      <t xml:space="preserve">25/07/2018: A la fecha no se evidencia avance  físico frente a la acción formulada. 
Se reitera la observación del seguimiento del 12/04/2018. </t>
    </r>
    <r>
      <rPr>
        <b/>
        <sz val="10"/>
        <rFont val="Arial"/>
        <family val="2"/>
      </rPr>
      <t xml:space="preserve">
</t>
    </r>
    <r>
      <rPr>
        <sz val="10"/>
        <rFont val="Arial"/>
        <family val="2"/>
      </rPr>
      <t xml:space="preserve">16/10/2018: Se verificó con la Profesional Especializada de Planeación lo informado en el avance, se observó  en el módulo denominado "Relaciones de equivalencia entre catálogos y/o dominios" el desglose de los rubros presupuestales, sin embargo, a la fecha de esta verificación, en este módulo no se observa el respectivo registro o enlace de las cifras presupuestales.
</t>
    </r>
    <r>
      <rPr>
        <b/>
        <sz val="10"/>
        <rFont val="Arial"/>
        <family val="2"/>
      </rPr>
      <t xml:space="preserve">26/12/2018:  </t>
    </r>
    <r>
      <rPr>
        <sz val="10"/>
        <rFont val="Arial"/>
        <family val="2"/>
      </rPr>
      <t xml:space="preserve">Según lo reportado por el líder del proceso con corte a 12/12/2018 esta actividad no presentó un avance con respecto al anterior seguimiento. .
</t>
    </r>
    <r>
      <rPr>
        <b/>
        <sz val="10"/>
        <rFont val="Arial"/>
        <family val="2"/>
      </rPr>
      <t xml:space="preserve">30/04/2019:  </t>
    </r>
    <r>
      <rPr>
        <sz val="10"/>
        <rFont val="Arial"/>
        <family val="2"/>
      </rPr>
      <t>De acuerdo al avance reportado por parte de la Oficina de Planeación donde el proveedor informa que:"Se advierte que la funcionalidad de gestión de personal e indicadores, a pesar de que se encuentra instalada la versión Goobi 2018, aún no se encuentra en producción porque está pendiente de la liberación de una actualización".  Por lo anterior se cierra ésta acción y se da traslado a la Oficina de Control Interno Disciplinario para lo de su competencia, puesto que el contrato auditado No. 033 de 2015 que dio origen al hallazgo y/o no conformidad se liquido con Acta de fecha 29 de Junio de 2016 (folios 196 y 197).</t>
    </r>
  </si>
  <si>
    <r>
      <t xml:space="preserve">29/07/2016- Diana Karina Jefe OCI
05/11/2016: Diana Ruiz Jefe OCI
25/01/2017: Diana Karina Jefe OCI
19/04/2017: Nadia Pineda-Contratista OCI
27/07/2017: Diana Ruiz Jefe OCI
10/10/2017: Nadia Pineda Sarmiento-Contratista OCI
29/11/2017: Nadia Aixa Pineda Sarmiento-Contratista OCI
12/04/2018:  Alix del Pilar Hurtado - Técnico Operativo OCI. 
25/07/2018: Alix del Pilar Hurtado P., Técnico Operativo (E ) OCI
16/10/2018: Sandra Milena Bonilla R._ Contratista de Apoyo Profesional_ OCI
24/12/2018: Sandra Milena Bonilla R._ Contratista de Apoyo Profesional_ OCI
</t>
    </r>
    <r>
      <rPr>
        <b/>
        <sz val="10"/>
        <rFont val="Arial"/>
        <family val="2"/>
      </rPr>
      <t xml:space="preserve">30/04/2019: </t>
    </r>
    <r>
      <rPr>
        <sz val="10"/>
        <rFont val="Arial"/>
        <family val="2"/>
      </rPr>
      <t>Hilda Yamile Morales L - Jefe OCI</t>
    </r>
  </si>
  <si>
    <r>
      <t>10/04/2018</t>
    </r>
    <r>
      <rPr>
        <sz val="10"/>
        <color indexed="8"/>
        <rFont val="Arial"/>
        <family val="2"/>
      </rPr>
      <t xml:space="preserve">:  se reporta por parte del responsable de la acción, el listado de asistencia a la capacitación "Procedimiento gestión y trámite de las comunicaciones oficiales" realizada el 15 de febrero de 2018, en donde se evidencia la asistencia de  la funcionaria responsable de la ventanilla de radicación. En donde se evidencia el cumplimiento de esta acción.
Una vez revisada la identificación de la causa se observa por parte de ésta Oficina que ésta no corresponde a la formulación de la no conformidad, toda vez que esta se genero por cuanto se observaron inconsistencias en la información reportada en el seguimiento de indicadores.   
En cuanto a la formulación de acciones correctivas la actividad No. 01 y 03 no permite eliminar de fondo la no conformidad, por lo tanto se debe revisar y formular acciones que subsanen de manera eficaz la misma. 
25/07/2018: No se presento avance por parte del responsable del proceso de Gestión Documental.  ESTA ACCIÓN SE ENCUENTRA VENCIDA
22/10/2018: Acción que se encuentra vencida.  No se reporta avance por parte del Líder del proceso. No se ha tenido en cuenta la recomendación de la Oficina de Control Interno realizara en el seguimiento del mes de abril de 2018.
</t>
    </r>
    <r>
      <rPr>
        <b/>
        <sz val="10"/>
        <color indexed="8"/>
        <rFont val="Arial"/>
        <family val="2"/>
      </rPr>
      <t xml:space="preserve">26/12/2018: </t>
    </r>
    <r>
      <rPr>
        <sz val="10"/>
        <color indexed="8"/>
        <rFont val="Arial"/>
        <family val="2"/>
      </rPr>
      <t xml:space="preserve">La Oficina de Control Interno reitera la recomendación de la reformulación de esta acción.  Una vez se actualice en el plan de mejoramiento del proceso, se procederá a cerrar esta actividad.
</t>
    </r>
    <r>
      <rPr>
        <b/>
        <sz val="10"/>
        <color indexed="8"/>
        <rFont val="Arial"/>
        <family val="2"/>
      </rPr>
      <t xml:space="preserve">30/04/2019: </t>
    </r>
    <r>
      <rPr>
        <sz val="10"/>
        <color indexed="8"/>
        <rFont val="Arial"/>
        <family val="2"/>
      </rPr>
      <t xml:space="preserve">Se verificó por parte de esta Oficina que se reformulo la acción a " </t>
    </r>
    <r>
      <rPr>
        <i/>
        <sz val="10"/>
        <color indexed="8"/>
        <rFont val="Arial"/>
        <family val="2"/>
      </rPr>
      <t xml:space="preserve">Revisión y formulación de indicadores de gestión del proceso Gestión Documental para la vigencia 2019, atendiendo las recomendaciones de la Oficina de control interno" </t>
    </r>
    <r>
      <rPr>
        <b/>
        <i/>
        <sz val="10"/>
        <color indexed="8"/>
        <rFont val="Arial"/>
        <family val="2"/>
      </rPr>
      <t xml:space="preserve"> </t>
    </r>
    <r>
      <rPr>
        <i/>
        <sz val="10"/>
        <color indexed="8"/>
        <rFont val="Arial"/>
        <family val="2"/>
      </rPr>
      <t xml:space="preserve">se cierra esta acción y se continúa el seguimiento con las nueva acción propuesta.  </t>
    </r>
  </si>
  <si>
    <r>
      <t>28/11/2017:  Se presenta  avance de la acción  que continua en desarrollo. Se recomienda realizar seguimiento a la solicitud a la OAP en distintos escenarios como comités o mesas de trabajo.
22/12/2017: Se verifica solicitud yel referente técnico de la OAP informa que este requerimiento se escaló al proveedor de SIAFI  pero que debe tenerse en cuenta que si se deja la fecha estática habrian restricciones en distintas transacciones y cambios del proceso por lo que el líder del proceso debe tomar la decisión y como proceder si la fecha queda automatizada, por lo tanto continua en el estado actual.
28/04/2018:  La Jefe de la OAP manifiesta que el sistema permite realizar de manera automática la asignación de fecha en los documentos, sin embargo se aclara que una vez habilitada esta configuración, tiene implicación en los cierres de cada mes, dado que por ejemplo si este cierre coincide con un fin de semana, el usuario no podría cambiar la fecha de los documentos que no registró en el mes anterior. IT GOP queda a la espera de la decisión de la entidad sobre la configuración de este requerimiento. La incidencia se cierra, cuando la entidad se pronuncie al respecto, se creará una nueva incidencia.  Por lo anterior continua en seguimiento la acción.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PRO-GRF-11-02 INGRESO O ALTAS DE ALMACEN se encuentra en la versión 5 del 13/07/2017.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</si>
  <si>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r>
      <rPr>
        <sz val="10"/>
        <rFont val="Arial"/>
        <family val="2"/>
      </rPr>
      <t>04/04/2018: No se gestó avance durante el primer trimestre de 2018 para la acción formulada.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GRF-GT-11-01 EGRESOS O SALIDAS DEFINITIVAS DE BIENES se encuentra en la versión 5 del 11/07/2017.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</si>
  <si>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t xml:space="preserve">POR PROCESOS </t>
  </si>
  <si>
    <t>CONSOLIDADO PLANES DE MEJORAMIENTO</t>
  </si>
  <si>
    <t>Vencidas</t>
  </si>
  <si>
    <t>En Ejecución</t>
  </si>
  <si>
    <t>Cerradas</t>
  </si>
  <si>
    <t xml:space="preserve">Plan de Mejoramiento </t>
  </si>
  <si>
    <t xml:space="preserve">No.  Hallazgos </t>
  </si>
  <si>
    <t>No. de Acciones</t>
  </si>
  <si>
    <t>ESTRATÉGICO</t>
  </si>
  <si>
    <t>Por procesos</t>
  </si>
  <si>
    <t>MISIONAL</t>
  </si>
  <si>
    <t xml:space="preserve">Institucional </t>
  </si>
  <si>
    <t>APOYO</t>
  </si>
  <si>
    <t>EVALUACIÓN Y MEJORAMIENTO</t>
  </si>
  <si>
    <t>Cerradas y/o 
Cumplidas</t>
  </si>
  <si>
    <t>TOTAL HALLAZGOS</t>
  </si>
  <si>
    <t xml:space="preserve">TOTAL HALLAZGOS </t>
  </si>
  <si>
    <t xml:space="preserve">TOTAL DE ACCIONES </t>
  </si>
  <si>
    <t xml:space="preserve">INSTITUCIONAL </t>
  </si>
  <si>
    <t xml:space="preserve">HALLAZGOS </t>
  </si>
  <si>
    <t>ACCIONES</t>
  </si>
  <si>
    <t>CUMPLIDAS</t>
  </si>
  <si>
    <t xml:space="preserve">TOTAL ACCIONES </t>
  </si>
  <si>
    <t>IV TRIMESTRE 2018</t>
  </si>
  <si>
    <t>I TRIMESTRE 2019</t>
  </si>
  <si>
    <t>No se han adelantado las pruebas del plan de continuidad que incluyan simulacros totales de operación en contingencia y (BCP,DRP) para ofrecer evidencia de la verificación, revisión y evaluación de la continuidad de la operación y la seguridad de la información.</t>
  </si>
  <si>
    <t>Realizar las pruebas de los instructivos de recuperación de máquinas virtuales y del G4 que contiene las bases de datos.</t>
  </si>
  <si>
    <t>Formato de Pruebas de Instructivos y manuales.</t>
  </si>
  <si>
    <t>Técnico Operativo Oficina Asesora de Planeación</t>
  </si>
  <si>
    <t>Contratista Planeación y TI</t>
  </si>
  <si>
    <t xml:space="preserve">Implementar pruebas cruzadas en los manuales e instructivos de los sistemas de información y servicios tecnológicos con los que cuenta el IDEP y registrarlo en el formato correspondiente. </t>
  </si>
  <si>
    <t>Contratista Documentación y TI
Contratista Sistemas y TI
Técnico Operativo OAP</t>
  </si>
  <si>
    <t>Jefe de la Oficina Asesora de Planeación</t>
  </si>
  <si>
    <t>No se observan planes tácticos asociados a los proyectos del PETIC.</t>
  </si>
  <si>
    <t>A la fecha de la auditoría el  PETIC del IDEP estaba elaborado atendiendo los lineamientos generales  de la Guía de elaboración dispuesta por MINTIC, sin embargo con la auditoría se detectaron oportunidades para fortalecer dicho documento.  Al momento de la realización de la Auditoría se encontraba en proceso de construcción los planes tácticos para cada uno de los proyectos del PETIC 2019.</t>
  </si>
  <si>
    <t>Actualizar los  planes tácticos de los proyectos establecidos en el Plan Estratégico de Tecnologías de la Información y las Comunicaciones - PETIC 2019.</t>
  </si>
  <si>
    <t>Planes Tácticos de los proyectos del PETIC 2019.</t>
  </si>
  <si>
    <t>Incorporar en los Indicadores y Riesgos del PETIC indicadores asociados a la medición de cumplimiento, productividad y calidad en los servicios TIC y proyectos.</t>
  </si>
  <si>
    <t xml:space="preserve">Actualizar el PETIC incluyendo la descripción de los indicadores y riesgos asociados al Proceso de Gestión Tecnológica. . </t>
  </si>
  <si>
    <t>PL-GT-12-01 - Plan Estratégico de Tecnologías de la Información y las Comunicaciones</t>
  </si>
  <si>
    <t>El PETIC no incluye un análisis de capacidad y efectividad de los elementos de operación, aseguramiento y administración la plataforma tecnológica como base para la identificación de debilidades, amenazas, fortalezas y oportunidades que permitan establecer acciones y/o adquisiciones para asegurar la continuidad de operaciones y aseguramiento de la información bajo el mejor uso de recursos.</t>
  </si>
  <si>
    <t>Incluir una matriz de Debilidades, Oportunidades, Fortalezas y Amenazas - DOFA en el PETIC 2019.</t>
  </si>
  <si>
    <t>PL-GT-12-01 - Plan Estratégico de Tecnologías de la Información y las Comunicaciones.</t>
  </si>
  <si>
    <t>Configurar las restricciones de seguridad de GSuite en cuanto a cambio periódico de contraseñas, no repetición de las ultimas 8 contraseñas, alertas de ingreso en equipos distintos a los usuales a un correo alternativo y configurar correctamente la autenticación de doble factor (pre-registro).</t>
  </si>
  <si>
    <t xml:space="preserve">Ausencia de políticas frente a cambio y manejo de contraseñas seguras.
</t>
  </si>
  <si>
    <t>Configurar en la consola GSuite la seguridad de las contraseñas de los correos en cuanto longitud y  periodicidad de cambio.</t>
  </si>
  <si>
    <t>Consola Gsuite con la configuración realizada.</t>
  </si>
  <si>
    <t>El técnico de operativo manifiesta que las configuraciones del correo electrónico tales como cambio periódico, no reutilización de contraseñas, límite de tipo y tamaño de adjuntos y alertas por apertura de correo en otros dispositivos no han sido configuradas por él y que corresponden a la entrega por defecto del proveedor.</t>
  </si>
  <si>
    <t>Establecer y aplicar las políticas de seguridad de las contraseñas del dominio.</t>
  </si>
  <si>
    <t>Dominio con políticas activas.</t>
  </si>
  <si>
    <t>Los contratos con proveedores incluyen dentro de su estructura las condiciones del contrato y objetivos específicos, pero no están acompañados de acuerdos de confidencialidad.</t>
  </si>
  <si>
    <t>No se contaba con un acuerdo de confidencialidad formalizado desde la Oficina Asesora Jurídica. El proceso de implementación de los acuerdos de confidencialidad  inició a partir del mes de abril de la presente vigencia.</t>
  </si>
  <si>
    <t>Suscribir acuerdos de confidencialidad con los contratistas que proveen servicios de TIC al IDEP y que así lo requieran.</t>
  </si>
  <si>
    <t>Acuerdos de Confidencialidad Firmados que pueden ser consultados en el expediente contractual.</t>
  </si>
  <si>
    <t>Las licencias entregadas a favor del IDEP no se encuentran debidamente actualizadas al cambio de nombre del producto.</t>
  </si>
  <si>
    <t xml:space="preserve">En la base de datos de activos de información no se llevaba el control de las licencias de los sistemas de información. </t>
  </si>
  <si>
    <t>Solicitar la entrega de licencias actualizadas a los proveedores de los sistemas de información GOOBI y HUMANO y actualizar la información en a base de datos de activos de información.</t>
  </si>
  <si>
    <t>Licencias actualizadas de GOOBI y HUMANO.</t>
  </si>
  <si>
    <t>Contratista Sistemas y TI</t>
  </si>
  <si>
    <t>Se cuenta con una conexión VPN para el proveedor de GOOBI que pasa correctamente a través del firewall, pero la cual no tiene una política documentada, ni restricción horaria, no está monitoreada y no exige autorización previa a la conexión.</t>
  </si>
  <si>
    <t xml:space="preserve">*Debilidades en la documentación de actividades que se llevan a cabo desde el proceso de Gestión Tecnológica, las cuales no quedan registradas en manuales, instructivos, formatos o procedimientos.
*Se viene realizando un proceso de renovación tecnológica, lo que implica iniciar procesos de elaboración de la documentación necesaria.
</t>
  </si>
  <si>
    <t>Elaborar un documento en el que se definen las políticas y condiciones para el acceso VPN .</t>
  </si>
  <si>
    <t>Documento políticas y condiciones para el acceso a VPN.</t>
  </si>
  <si>
    <t>Técnico Operativo Oficina Asesora de Planeación
Contratista Sistemas y TI</t>
  </si>
  <si>
    <t>Establecer un protocolo de cambios para que el IDEP ejecute los despliegues en producción con base en una entrega de objetos de despliegue, minutograma y procesos de rollback.</t>
  </si>
  <si>
    <t>Elaborar un documento que contenga el  protocolo para ejecutar despliegues en producción para los sistemas de información Goobi y Humano.</t>
  </si>
  <si>
    <t>Documento con el protocolo.</t>
  </si>
  <si>
    <t>Contratista Web y TI</t>
  </si>
  <si>
    <t>Implementar un registro de las actualizaciones que se realicen a los sistemas de información, los sistemas operativos y los servidores.</t>
  </si>
  <si>
    <t>Registro de actualizaciones en Drive.</t>
  </si>
  <si>
    <t>En cuanto a la valoración del riesgo se observa que en la Matriz de Riesgos de septiembre de 2018 antes del incidente, el riesgo de “Tener ataques informáticos a bases de datos, red de comunicaciones, sistemas de información y/o página web de la entidad” tenia una valoración extrema como resultado de los valores 4 y 4 en la probabilidad y consecuencia y que en la matriz de 2019 esta calificado como Alto con una probabilidad y consecuencia de 4 y 3 respectivamente. Esta valoración no es adecuada ya que una vez un riesgo se materializa la probabilidad de ocurrencia en casi cierta y por lo tanto la valoración se incrementa. El riesgo residual solo se disminuye si se ejecutan pruebas de la efectividad de los controles, lo que en este caso se percibe como no ejecutado.</t>
  </si>
  <si>
    <t>Necesidad de revisar y fortalecer los controles del riesgo mencionado en la observación.</t>
  </si>
  <si>
    <t>Revisar y ajustar la valoración y los controles del riesgo "Tener ataques informáticos a bases de datos, red de comunicaciones, sistemas de información y/o página web de la entidad".</t>
  </si>
  <si>
    <t xml:space="preserve"> FT-MIC-03-07 - Mapa de riesgos del proceso de Gestión Tecnológica ajustado.</t>
  </si>
  <si>
    <t>El auditor pudo descargar software de hacking tales como Chromepass (captura todas las contraseñas utilizadas por el usuario en Google) y Cain&amp;Abel (Captura cualquier tipo de contraseña o llamadas telefónicas que transitan por la red).</t>
  </si>
  <si>
    <t>Al momento de entrega y puesta en funcionamiento del firewall y el antivirus se realizó una configuración inicial, con los elementos de seguridad que en el momento fueron relevantes para el IDEP, sin embargo, se realizará una segunda configuración acorde con las necesidades actuales.</t>
  </si>
  <si>
    <t xml:space="preserve">Configurar las reglas de seguridad del dominio, firewall y antivirus para que no permita descargar y ejecutar programas o software malicioso. </t>
  </si>
  <si>
    <t>Registro de las actualizaciones que se realizaron al dominio, firewall y antivirus.</t>
  </si>
  <si>
    <t>Se observa que no están activadas las detecciones de seguridad para intrusos, virus, cambios de configuración de correo y exceso de cuota de disco.</t>
  </si>
  <si>
    <t>Parametrizar las restricciones seguridad del antivirus.</t>
  </si>
  <si>
    <t>Parametrizaciones realizadas al Antivirus.</t>
  </si>
  <si>
    <t xml:space="preserve">La red WIFI de invitados no se encuentra debidamente protegida para evitar accesos no autorizados a los activos del IDEP ya que permite hacer escaneos de red y obtener información para ingresar a otros segmentos de red. </t>
  </si>
  <si>
    <t>Configurar el firewall de la red Wifi pública para que no haga Ping.</t>
  </si>
  <si>
    <t>Configuración del Wifi.</t>
  </si>
  <si>
    <t xml:space="preserve">El firewall y antivirus no cuentan con la debida configuración para bloquear la ejecución de programas espía (sniffer). </t>
  </si>
  <si>
    <t>Correo electrónico enviado con el incidente.</t>
  </si>
  <si>
    <t>En los equipos de cómputo inspeccionados se evidencio que en los equipos Windows esta correctamente configurado el cliente de antivirus y no es posible su desactivación por parte del usuario, pero en los equipos MAC se pudo evidenciar que el antivirus no cumple con las mismas condiciones de seguridad.</t>
  </si>
  <si>
    <t>Escalar al proveedor correspondiente la configuración del antivirus en el equipo MAC, para que no permita desactivarlo por parte del usuario.</t>
  </si>
  <si>
    <t>En los equipos inspeccionados por el auditor se observa que es posible ingresar al panel de control.</t>
  </si>
  <si>
    <t>Establecer políticas de dominio para desactivar el escritorio y panel de control y restringir el horario de acceso a las máquinas.</t>
  </si>
  <si>
    <t>Restricción de escritorio, panel de control y horario en los computadores del IDEP.</t>
  </si>
  <si>
    <t>Técnico Operativo OAP</t>
  </si>
  <si>
    <t>El firewall y antivirus no cuentan con la debida configuración para bloquear la ejecución de programas espía (sniffer).</t>
  </si>
  <si>
    <t>Escalar al proveedor de firewall y antivirus el incidente del programa espía (snnifer).</t>
  </si>
  <si>
    <t xml:space="preserve">No exige cambio de contraseña periódica del aplicativo GOOBI y la contraseña asignada es la misma cuenta de usuario. Si bien los correos dicen que solicita cambio de contraseña al primer ingreso, los usuarios entrevistados manifiestan que no pide cambio de contraseña y la funcionalidad aparece inactiva.
</t>
  </si>
  <si>
    <t xml:space="preserve">* Ausencia de políticas para la periodicidad de cambio de contraseñas de los usuarios.
*El proceso de cambio de contraseñas en GOOBI se debe realizar de manera manual por parte del Ingeniero de soporte del IDEP, lo que hace dispendiosa la actualización de las mismas.
</t>
  </si>
  <si>
    <t>Restaurar las contraseñas de los usuarios GOOBI y definir como política que el Ingeniero que realiza el soporte de primer nivel realizará esta acción cada cuatro meses.</t>
  </si>
  <si>
    <t>Instructivo para restablecer la contraseña de GOOBI.</t>
  </si>
  <si>
    <t>La red del IDEP corresponde a Windows Server, pero si bien el dominio de Windows server 2016 se encuentra instalado en paralelo, a la fecha de la auditoría no se había iniciado el proceso para promover el servidor de dominio de WS 2008 al WS 2016. Revisión previa de las directivas de seguridad del dominio, por lo cual las dos configuraciones presentan las mismas debilidades.</t>
  </si>
  <si>
    <t>*Al momento de la auditoría, el servidor de dominio principal había sufrido un daño, por lo que se encontraba en proceso de instalación del nuevo servidor WS 2016 y en consecuencia no había sido promovido ni depurado.</t>
  </si>
  <si>
    <r>
      <t xml:space="preserve">Promover el servidor de dominio WS2016 </t>
    </r>
    <r>
      <rPr>
        <sz val="11"/>
        <color rgb="FF000000"/>
        <rFont val="Calibri"/>
        <family val="2"/>
      </rPr>
      <t>y depurar las reglas del dominio Windows Server 2016.</t>
    </r>
  </si>
  <si>
    <t>Configuración de las Reglas Dominio Windows Server 2016.</t>
  </si>
  <si>
    <t>Contratista Sistemas y TI
Técnico Operativo OAP</t>
  </si>
  <si>
    <t>En cuanto al servidor de red se cuenta con dominio de réplica WS 2008 en un servidor G7 independiente de la maquina física del WS 2016.</t>
  </si>
  <si>
    <t xml:space="preserve">Configurar el servidor Windows Server 2016, sacar las instantáneas y documentarlas. </t>
  </si>
  <si>
    <t>Instructivo de Backups del servidor.</t>
  </si>
  <si>
    <t xml:space="preserve">Hacer un escaneo de direcciones MAC y bloquear las que no pertenecen al dominio desde Firewall. </t>
  </si>
  <si>
    <t>Consola de configuración del Firewall.</t>
  </si>
  <si>
    <t>Elaborar el instructivo para realizar y restablecer los backups de GOOBI.</t>
  </si>
  <si>
    <t>Instructivo para realizar y restablecer los backups de GOOBI.</t>
  </si>
  <si>
    <r>
      <t xml:space="preserve">22/03/2019: </t>
    </r>
    <r>
      <rPr>
        <sz val="11"/>
        <color rgb="FF000000"/>
        <rFont val="Calibri"/>
        <family val="2"/>
      </rPr>
      <t xml:space="preserve"> Se realizó la revisión de los documentos publicados en la Maloca SIG Vs. El listado maestro de documentos. Se encontró que hay varios documentos sin actualizar desde el año 2017 y anteriores, por lo cual se envió por correo electrónico la relación de estos documentos que se sugiere actualizar a cada uno de los procesos. Asi mismo se les sugirió tener en cuenta los lineamientos de MIPG para dicha actualización.
</t>
    </r>
    <r>
      <rPr>
        <b/>
        <sz val="11"/>
        <color rgb="FF000000"/>
        <rFont val="Calibri"/>
        <family val="2"/>
      </rPr>
      <t xml:space="preserve">02/07/2019: </t>
    </r>
    <r>
      <rPr>
        <sz val="11"/>
        <color rgb="FF000000"/>
        <rFont val="Calibri"/>
        <family val="2"/>
      </rPr>
      <t>En el segundo trimestre se atendieron 90 solicitudes de creación, modificación o eliminación de documentos, para un total de 179 solicitudes atendidas en el primer semestre de 2019. El 6 de junio de 2019 se envió nuevamente la relación de los documentos que desde la OAP se sugiere actualizar que son 107 documentos en total de los cuales a la fecha solo se han actualizado 33. La actualización de dichos documentos son responsabilidad de cada proceso.</t>
    </r>
  </si>
  <si>
    <t>Archivo: "8 Reporte verificacion info Maloca - LMD" producto del contrato 009 de 2019
Correo electrónico desde sig@idep.edu.co del 5 de marzo de 2019
Correo electrónico desde sig@idep.edu.co del 6 de junio de 2019</t>
  </si>
  <si>
    <r>
      <t xml:space="preserve">Primer Trimestre: </t>
    </r>
    <r>
      <rPr>
        <sz val="10"/>
        <color rgb="FF000000"/>
        <rFont val="Arial"/>
        <family val="2"/>
      </rPr>
      <t xml:space="preserve"> Durante este primer trimestre  se han adelantado actividades de divulgación de la  campaña  de gratuidad de las publicaciones, la cual se ha realizado de manera virtual, a través del boletín externo de comunicaciones del IDEP No 3 el cual se envía por correo electrónico masivos  y las  publicaciones en la red social de Facebook  del IDEP</t>
    </r>
    <r>
      <rPr>
        <b/>
        <sz val="10"/>
        <color rgb="FF000000"/>
        <rFont val="Arial"/>
        <family val="2"/>
      </rPr>
      <t xml:space="preserve">.
Segundo Trimestre: </t>
    </r>
    <r>
      <rPr>
        <sz val="10"/>
        <color rgb="FF000000"/>
        <rFont val="Arial"/>
        <family val="2"/>
      </rPr>
      <t>Durante este periodo  se han adelantado actividades de divulgación de la  campaña  de gratuidad de las publicaciones, la cual se ha realizado de manera virtual, a través de las  publicaciones en la red social de Facebook  del IDEP.</t>
    </r>
  </si>
  <si>
    <r>
      <t>Primer Trimestre:</t>
    </r>
    <r>
      <rPr>
        <sz val="10"/>
        <color rgb="FF000000"/>
        <rFont val="Arial"/>
        <family val="2"/>
      </rPr>
      <t xml:space="preserve"> Se diseñó  y publicó una lista de chequeo para la verificación y seguimiento del cumplimiento de los criterios  del manual de imagen de la Alcaldía de Bogotá, para la publicación de imágenes y /o textos . Este formato  se encuentra publicado en el Maloca AULASIG,  en el proceso estratégico de Divulgación y Comunicación, el formato FT-DIC-01-03 Lista de verificación de lineamientos del Manual de imagen Alcaldía Mayor de Bogotá para la publicación de imágenes y/o textos,  este permite realizar  un control y seguimiento a las imágenes y textos que se publican a nivel institucional. El diligenciamiento de este  formato, se realiza de manera virtual, en una hoja de calculo de google y el responsable de diligenciamiento es el profesional que se encarga de diseñar las piezas de la Subdirección Académica.  Este punto de control se incorporó al procedimiento PRO-DIC-01-11 Gestión de comunicaciones. 
</t>
    </r>
    <r>
      <rPr>
        <b/>
        <sz val="10"/>
        <color rgb="FF000000"/>
        <rFont val="Arial"/>
        <family val="2"/>
      </rPr>
      <t xml:space="preserve">
Segundo Trimestre:</t>
    </r>
    <r>
      <rPr>
        <sz val="10"/>
        <color rgb="FF000000"/>
        <rFont val="Arial"/>
        <family val="2"/>
      </rPr>
      <t xml:space="preserve"> El formato FT-DIC-01-03 Lista de verificación de lineamientos del Manual de imagen Alcaldía Mayor de Bogotá para la publicación de imágenes y/o textos, se encuentra vigente y se encuentra diligenciado por el responsable cada vez que se requiera  en una hoja de calculo de Excel según lo mencionado en el seguimiento anterior. </t>
    </r>
  </si>
  <si>
    <r>
      <rPr>
        <b/>
        <sz val="10"/>
        <color rgb="FF000000"/>
        <rFont val="Arial"/>
        <family val="2"/>
      </rPr>
      <t>Primer Trimestre:</t>
    </r>
    <r>
      <rPr>
        <sz val="10"/>
        <color rgb="FF000000"/>
        <rFont val="Arial"/>
        <family val="2"/>
      </rPr>
      <t xml:space="preserve"> 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Segundo Trimestre: </t>
    </r>
    <r>
      <rPr>
        <b/>
        <sz val="10"/>
        <color rgb="FF000000"/>
        <rFont val="Arial"/>
        <family val="2"/>
      </rPr>
      <t xml:space="preserve">Hoja de calculo del formato diligenciado se encuentra en : </t>
    </r>
    <r>
      <rPr>
        <sz val="10"/>
        <color rgb="FF000000"/>
        <rFont val="Arial"/>
        <family val="2"/>
      </rPr>
      <t xml:space="preserve"> https://docs.google.com/spreadsheets/d/10F8Iz4uKPvOYHQycrgPyg38TsbAXVwyN-8-0WxwGVgE/edit?usp=sharing</t>
    </r>
  </si>
  <si>
    <r>
      <t xml:space="preserve">Primer Trimestre: </t>
    </r>
    <r>
      <rPr>
        <sz val="10"/>
        <color rgb="FF000000"/>
        <rFont val="Arial"/>
        <family val="2"/>
      </rPr>
      <t xml:space="preserve">Se diseñó y publicó una matriz de seguimiento  de la información de las convocatorias que se publica  en los canales institucionales del IDEP, con el fin de  realizar un seguimiento y control de las convocatorias de carácter académico que se publican en  los canales institucionales virtuales como pagina web, redes sociales y correos electrónicos masivos. Este instrumento se diligencia y conserva de manera virtual para facilitar su diligenciamiento y seguimiento. El responsable de diligenciar este instrumento es el asesor de la Dirección general  encargado del proceso de comunicación y divulgación del IDEP.    Este punto de control se incorporó al procedimiento PRO-DIC-01-11 Gestión de comunicaciones. 
</t>
    </r>
    <r>
      <rPr>
        <b/>
        <sz val="10"/>
        <color rgb="FF000000"/>
        <rFont val="Arial"/>
        <family val="2"/>
      </rPr>
      <t xml:space="preserve">Segundo Trimestre: </t>
    </r>
    <r>
      <rPr>
        <sz val="10"/>
        <color rgb="FF000000"/>
        <rFont val="Arial"/>
        <family val="2"/>
      </rPr>
      <t xml:space="preserve">La matriz de seguimiento  de la información de las convocatorias que se publica  en los canales institucionales del IDEP, se encuentra vigente y diligenciada en una hoja de calculo de Excel por el responsable, cada vez que se requiera. </t>
    </r>
  </si>
  <si>
    <r>
      <rPr>
        <b/>
        <sz val="10"/>
        <color rgb="FF000000"/>
        <rFont val="Arial"/>
        <family val="2"/>
      </rPr>
      <t>Primer Trimestre</t>
    </r>
    <r>
      <rPr>
        <sz val="10"/>
        <color rgb="FF000000"/>
        <rFont val="Arial"/>
        <family val="2"/>
      </rPr>
      <t xml:space="preserve">: Hoja de calculo Google diligenciada se encuentra disponible en : https://docs.google.com/spreadsheets/d/1NrZ6gwKmNQtgbSTjMcOSzoxdJXtd9GumnRhjx1Ah8cI/edit#gid=1208385232
Procedimiento PRO-DIC-01-11 Gestión de comunicaciones disponible en: http://www.idep.edu.co/?q=content/dic-01-proceso-de-divulgaci%C3%B3n-y-comunicaci%C3%B3n#overlay-context=
</t>
    </r>
    <r>
      <rPr>
        <b/>
        <sz val="10"/>
        <color rgb="FF000000"/>
        <rFont val="Arial"/>
        <family val="2"/>
      </rPr>
      <t>Segundo Trimestre:</t>
    </r>
    <r>
      <rPr>
        <sz val="10"/>
        <color rgb="FF000000"/>
        <rFont val="Arial"/>
        <family val="2"/>
      </rPr>
      <t xml:space="preserve">  Hoja de calculo de Excel diligenciada disponible en: https://docs.google.com/spreadsheets/d/1NrZ6gwKmNQtgbSTjMcOSzoxdJXtd9GumnRhjx1Ah8cI/edit?usp=sharing</t>
    </r>
  </si>
  <si>
    <r>
      <rPr>
        <b/>
        <sz val="10"/>
        <color rgb="FF000000"/>
        <rFont val="Arial"/>
        <family val="2"/>
      </rPr>
      <t>Primer Trimestre:</t>
    </r>
    <r>
      <rPr>
        <sz val="10"/>
        <color rgb="FF000000"/>
        <rFont val="Arial"/>
        <family val="2"/>
      </rPr>
      <t xml:space="preserve"> 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
</t>
    </r>
    <r>
      <rPr>
        <b/>
        <sz val="10"/>
        <color rgb="FF000000"/>
        <rFont val="Arial"/>
        <family val="2"/>
      </rPr>
      <t xml:space="preserve">
Segundo Trimestre: </t>
    </r>
    <r>
      <rPr>
        <sz val="10"/>
        <color rgb="FF000000"/>
        <rFont val="Arial"/>
        <family val="2"/>
      </rPr>
      <t>Publicaciones de redes sociales de la gratuidad de las producciones del IDEP  disponible en: 
https://www.facebook.com/idep.bogota/photos/a.456939301012813/2768293719877348/?type=3&amp;theater
https://www.facebook.com/idep.bogota/photos/a.456939301012813/2766011410105579/?type=3&amp;theater
https://www.facebook.com/idep.bogota/photos/a.618141371559271/2829748730398513/?type=3&amp;theater
https://www.facebook.com/idep.bogota/photos/a.456939301012813/2913726612000724/?type=3&amp;theater</t>
    </r>
  </si>
  <si>
    <r>
      <rPr>
        <b/>
        <sz val="10"/>
        <color rgb="FF000000"/>
        <rFont val="Arial"/>
        <family val="2"/>
      </rPr>
      <t>Primer Trimestre:</t>
    </r>
    <r>
      <rPr>
        <sz val="10"/>
        <color rgb="FF000000"/>
        <rFont val="Arial"/>
        <family val="2"/>
      </rPr>
      <t xml:space="preserve"> Documento del Manual de Gestión de Peticiones para el IDEP.
</t>
    </r>
    <r>
      <rPr>
        <b/>
        <sz val="10"/>
        <color rgb="FF000000"/>
        <rFont val="Arial"/>
        <family val="2"/>
      </rPr>
      <t xml:space="preserve">
Segundo Trimestre</t>
    </r>
    <r>
      <rPr>
        <sz val="10"/>
        <color rgb="FF000000"/>
        <rFont val="Arial"/>
        <family val="2"/>
      </rPr>
      <t xml:space="preserve">: Los documentos MN-AC-10-01 Manual de atención al ciudadano del instituto para la investigación educativa y el desarrollo pedagógico - IDEP y  MN-AC-10-03 Manual para la gestión de peticiones, se encuentran disponibles en el siguiente link: http://www.idep.edu.co/?q=content/ac-10-proceso-de-atenci%C3%B3n-al-ciudadano
El Boletín interno No 06-2019  remitido el viernes 31 de mayo  al correo electrónico de los funcionarios  y disponible en  la pagina web en: http://www.idep.edu.co/?q=content/boletines-internos
Los correos electrónicos se remitieron  el 18, 20 y 21 de junio de 2019 a los correos electrónicos de los funcionarios del IDEP.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</si>
  <si>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Durante este trimestre se realizó el  documento MN-IDP- 04-04 Manual Técnico para el uso del servicio tecnológico para la comprobación de la duplicación de contenidos, el cual se encuentra publicado en el Aula Maloca SIG en el proceso de Investigación y Desarrollo pedagógico con fecha de publicación del 13/06/2019. Este documento describe  de forma clara la administración y el uso de la herramienta tecnológica con la que cuenta la entidad (Plagscan),  para la comprobación de la duplicación de contenidos y la infracción de derechos de autor en los documentos académicos que genera el Instituto. 
Adicionalmente, se estableció como punto de control en el procedimiento PRO-IDP-04-02 Ejecución y seguimiento de proyectos de investigación y desarrollo pedagógico  en la actividad No 10. Su fecha de actualización es del 19/06/2019</t>
    </r>
  </si>
  <si>
    <r>
      <rPr>
        <b/>
        <sz val="10"/>
        <color rgb="FF000000"/>
        <rFont val="Arial"/>
        <family val="2"/>
      </rPr>
      <t>Segundo Trimestre:</t>
    </r>
    <r>
      <rPr>
        <sz val="10"/>
        <color rgb="FF000000"/>
        <rFont val="Arial"/>
        <family val="2"/>
      </rPr>
      <t xml:space="preserve"> el documento MN-IDP- 04-04 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</si>
  <si>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Segundo Trimestre: </t>
    </r>
    <r>
      <rPr>
        <sz val="10"/>
        <color rgb="FF000000"/>
        <rFont val="Arial"/>
        <family val="2"/>
      </rPr>
      <t xml:space="preserve">El 29 de mayo se realizó la socialización de los lineamientos de las guías GU-IDP-04-01 Proyectos de Investigación y GU-IDP-04-02 Proyectos Desarrollo Pedagógico, haciendo énfasis en los temas relacionados con  la suscripción de actas de compromiso, las formas en que se puede realizar acompañamiento para prevenir este riesgo y   los tipos de incentivos académicos que pueden otorgarse a los participantes de los proyectos.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</si>
  <si>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envió de la presentación realizada.</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</si>
  <si>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
Segundo Trimestre: </t>
    </r>
    <r>
      <rPr>
        <sz val="10"/>
        <color rgb="FF000000"/>
        <rFont val="Arial"/>
        <family val="2"/>
      </rPr>
      <t xml:space="preserve">El 29 de mayo se realizó la socialización de los lineamientos de las guías GU-IDP-04-01 Proyectos de Investigación y GU-IDP-04-02 Proyectos Desarrollo Pedagógico a los apoyos académicos y secretarias de la Subdirección Académica.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</si>
  <si>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envío de la presentación realizada.</t>
    </r>
  </si>
  <si>
    <r>
      <t xml:space="preserve">Primer Trimestre: </t>
    </r>
    <r>
      <rPr>
        <sz val="10"/>
        <color rgb="FF000000"/>
        <rFont val="Arial"/>
        <family val="2"/>
      </rPr>
      <t xml:space="preserve">Se realizó la formulación de  la hoja de vida de los indicadores para el proceso de Investigación y Desarrollo Pedagógico para la vigencia 2019, teniendo en cuenta los porcentajes de las fichas del proyecto programadas para la vigencia. De igual manera, se alinearon  las metas de los indicadores con el Plan Operativo Anual  para la vigencia 2019, estableciendo mediciones  iguales para los instrumentos de gestión.
</t>
    </r>
    <r>
      <rPr>
        <b/>
        <sz val="10"/>
        <color rgb="FF000000"/>
        <rFont val="Arial"/>
        <family val="2"/>
      </rPr>
      <t xml:space="preserve">
Segundo Trimestre:</t>
    </r>
    <r>
      <rPr>
        <sz val="10"/>
        <color rgb="FF000000"/>
        <rFont val="Arial"/>
        <family val="2"/>
      </rPr>
      <t xml:space="preserve"> Se realizó  el seguimiento del primer trimestre para los instrumentos de planeación como  los indicadores de gestión y el Plan operativo anual  correspondientes al proceso de Investigación y Desarrollo Pedagógico.  Evidenciando una alineación en la medición de los instrumentos mencionados. </t>
    </r>
  </si>
  <si>
    <r>
      <rPr>
        <b/>
        <sz val="10"/>
        <color rgb="FF000000"/>
        <rFont val="Arial"/>
        <family val="2"/>
      </rPr>
      <t>Primer Trimestre:</t>
    </r>
    <r>
      <rPr>
        <sz val="10"/>
        <color rgb="FF000000"/>
        <rFont val="Arial"/>
        <family val="2"/>
      </rPr>
      <t xml:space="preserve"> Hoja de vida indicadores proceso e Investigación y Desarrollo Pedagógico vigencia 2019, disponible en: http://www.idep.edu.co/?q=content/indicadores-de-gesti%C3%B3n
</t>
    </r>
    <r>
      <rPr>
        <b/>
        <sz val="10"/>
        <color rgb="FF000000"/>
        <rFont val="Arial"/>
        <family val="2"/>
      </rPr>
      <t xml:space="preserve">
Segundo Trimestre: </t>
    </r>
    <r>
      <rPr>
        <sz val="10"/>
        <color rgb="FF000000"/>
        <rFont val="Arial"/>
        <family val="2"/>
      </rPr>
      <t xml:space="preserve">El seguimiento a los indicadores para el proceso de Investigación y desarrollo pedagógico  se encuentra en la pagina web del IDEP en: http://www.idep.edu.co/?q=content/indicadores-de-gesti%C3%B3n
El seguimiento para el Plan operativo anual para el proceso de Investigación y desarrollo pedagógico se encuentra publicado en la pagina web en: http://www.idep.edu.co/?q=content/plan-operativo-anual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</si>
  <si>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Se realizó la actualización del procedimiento PRO-IDP-04-01 Formulación de Proyectos de Investigación y Desarrollo Pedagógico, incorporando en las  políticas de operación del procedimiento  lo siguiente : "Se debe elaborar el formato FT-IDP-04-01 Ficha de proyectos de investigación o desarrollo pedagógico, cuando se trate de un estudio contemplado en el plan de adquisiciones de la entidad y corresponda a un proyecto de investigación o desarrollo pedagógico según las definiciones establecidas en este procedimiento"  El documento tiene fecha de publicación del 22/05/2019 en el Aula Maloca SIG. </t>
    </r>
  </si>
  <si>
    <r>
      <rPr>
        <b/>
        <sz val="10"/>
        <color rgb="FF000000"/>
        <rFont val="Arial"/>
        <family val="2"/>
      </rPr>
      <t>Segundo Trimestre:</t>
    </r>
    <r>
      <rPr>
        <sz val="10"/>
        <color rgb="FF000000"/>
        <rFont val="Arial"/>
        <family val="2"/>
      </rPr>
      <t xml:space="preserve"> El procedimiento PRO-IDP-04-01 Formulación de Proyectos de Investigación y Desarrollo Pedagógico se encuentra en el Aula Maloca SIG en el siguiente link: http://www.idep.edu.co/?q=content/idp-04-proceso-de-investigaci%C3%B3n-y-desarrollo-pedag%C3%B3gico</t>
    </r>
  </si>
  <si>
    <r>
      <rPr>
        <b/>
        <sz val="10"/>
        <color rgb="FF000000"/>
        <rFont val="Arial"/>
        <family val="2"/>
      </rPr>
      <t xml:space="preserve">Primer Trimestre: </t>
    </r>
    <r>
      <rPr>
        <sz val="10"/>
        <color rgb="FF000000"/>
        <rFont val="Arial"/>
        <family val="2"/>
      </rPr>
      <t xml:space="preserve"> Se diseñó  un cuadro de control  general  de seguimiento  a los porcentajes de ejecución de las fichas de los proyectos de investigación o desarrollo pedagógico para la vigencia 2019, el cual se diligenciará de manera virtual  para el seguimiento y control de la Subdirectora Académica.  Este reposa en una hoja de calculo de google en el Drive. 
</t>
    </r>
    <r>
      <rPr>
        <b/>
        <sz val="10"/>
        <color rgb="FF000000"/>
        <rFont val="Arial"/>
        <family val="2"/>
      </rPr>
      <t>Segundo Trimestre:</t>
    </r>
    <r>
      <rPr>
        <sz val="10"/>
        <color rgb="FF000000"/>
        <rFont val="Arial"/>
        <family val="2"/>
      </rPr>
      <t xml:space="preserve"> Se realiza el seguimiento al cuadro de control a través de la Hoja de Calculo en Excel según lo mencionado. </t>
    </r>
  </si>
  <si>
    <r>
      <rPr>
        <b/>
        <sz val="10"/>
        <rFont val="Arial"/>
        <family val="2"/>
      </rPr>
      <t>Primer Trimestre:</t>
    </r>
    <r>
      <rPr>
        <sz val="10"/>
        <rFont val="Arial"/>
        <family val="2"/>
      </rPr>
      <t xml:space="preserve"> Hoja de Calculo de google disponible en Drive en :</t>
    </r>
    <r>
      <rPr>
        <u/>
        <sz val="10"/>
        <color theme="10"/>
        <rFont val="Arial"/>
        <family val="2"/>
      </rPr>
      <t xml:space="preserve"> https://drive.google.com/drive/folders/1PEA_kHglMECvfb2aRpTEgSxTeLRMahB-
</t>
    </r>
    <r>
      <rPr>
        <b/>
        <sz val="10"/>
        <rFont val="Arial"/>
        <family val="2"/>
      </rPr>
      <t>Segundo Trimestre:</t>
    </r>
    <r>
      <rPr>
        <sz val="10"/>
        <rFont val="Arial"/>
        <family val="2"/>
      </rPr>
      <t xml:space="preserve"> El seguimiento se encuentra en el cuadro de control en la hoja de calculo en: https://docs.google.com/spreadsheets/d/1c-JglX0Dk8SkaD0d-bKzOoLfggLg4WQJgbv_0vuFDM8/edit?usp=sharing</t>
    </r>
  </si>
  <si>
    <t>Analizar y calificar nuevamente el riesgo en el mapa de riesgos vigente, donde se evaluará nuevamente el riesgo inherente, los controles existentes y el riesgo residual.</t>
  </si>
  <si>
    <r>
      <t xml:space="preserve">16/10/2018: Se confirmó que en la actualización del mapa de riesgos del Proceso de Gestión Tecnológica se incluyeron (2) acciones para el manejo del riesgo: "Interrupción en la prestación de servicios tecnológicos a usuarios internos y externos en la entidad " con periodo de ejecución en el mes de octubre. Así mismo, para el riesgo: "Tener ataques informáticos a bases de datos, red de comunicaciones, sistemas de información y/o página web de la entidad." se adicionaron (3) acciones con periodo de ejecución del 28/09/2018 al 30/11/2018, por lo tanto, se hace necesario, continuar con el seguimiento de esta acción. 
</t>
    </r>
    <r>
      <rPr>
        <b/>
        <sz val="10"/>
        <rFont val="Arial"/>
        <family val="2"/>
      </rPr>
      <t xml:space="preserve">24/12/2018: </t>
    </r>
    <r>
      <rPr>
        <sz val="10"/>
        <rFont val="Arial"/>
        <family val="2"/>
      </rPr>
      <t>Se publicó actualización del  mapa de riesgos aprobado el 16 de noviembre de 2018. Respecto al riesgo "</t>
    </r>
    <r>
      <rPr>
        <i/>
        <sz val="10"/>
        <rFont val="Arial"/>
        <family val="2"/>
      </rPr>
      <t xml:space="preserve">Tener ataques informáticos a bases de datos, red de comunicaciones, sistemas de información y/o página web de la entidad." </t>
    </r>
    <r>
      <rPr>
        <sz val="10"/>
        <rFont val="Arial"/>
        <family val="2"/>
      </rPr>
      <t xml:space="preserve">se establecieron dos (2) controles preventivos: Restricción en  la instalación de programas no autorizados y descargas de software y Realizar revisiones periódicas para asegurar que todos los equipos tengan instalado el antivirus.  Se cierra la acción y se monitorea a través de los controles establecidos en el mapa de riesgos. </t>
    </r>
  </si>
  <si>
    <t xml:space="preserve">Incluir en el plan de contingencia tecnológica las acciones inmediatas a ejecutar  ante la materialización del riesgo y la observación para que se deje evidencia de la aplicación del mismo. </t>
  </si>
  <si>
    <r>
      <rPr>
        <sz val="10"/>
        <rFont val="Arial"/>
        <family val="2"/>
      </rPr>
      <t xml:space="preserve">16/10/2018: Acción programada a realizarse de octubre a noviembre de 2018.
</t>
    </r>
    <r>
      <rPr>
        <b/>
        <sz val="10"/>
        <rFont val="Arial"/>
        <family val="2"/>
      </rPr>
      <t xml:space="preserve">24/12/2018: </t>
    </r>
    <r>
      <rPr>
        <sz val="10"/>
        <rFont val="Arial"/>
        <family val="2"/>
      </rPr>
      <t>Revisado en Maloca Aula SIG,  se encuentra publicado  PL-GT-12-02 PLAN DE CONTINGENCIA TECNOLÓGICA IDEP  con fecha de aprobación 20/12/2018.
Por lo anterior se da por cumplida la actividad y se cierra.</t>
    </r>
  </si>
  <si>
    <t>Listado de asistencia y presentación realizada.
NotiTic 5 enviado a todos los funcionarios y contratistas del IDEP el 31 de mayo de 2019.</t>
  </si>
  <si>
    <t>Registro de la verificación (planillas, fotografías, etc.)</t>
  </si>
  <si>
    <r>
      <rPr>
        <sz val="10"/>
        <rFont val="Arial"/>
        <family val="2"/>
      </rPr>
      <t>16/10/2018:</t>
    </r>
    <r>
      <rPr>
        <b/>
        <sz val="10"/>
        <rFont val="Arial"/>
        <family val="2"/>
      </rPr>
      <t xml:space="preserve">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"La actividad se eliminó sin que fueran ejecutadas las pruebas de efectividad. 
En las pruebas realizadas por el auditor con los 7 usuarios se pudo verificar que se permite la descarga y en algunos casos la instalación de archivos inadecuados o potencialmente peligrosos en versión portable (ver 4.2.1.4)"
</t>
    </r>
  </si>
  <si>
    <t>Fortalecer el perfil del profesional nombrado como "Oficial de Seguridad de la Información" mediante capacitaciones referentes al riesgo en cuestión.</t>
  </si>
  <si>
    <r>
      <rPr>
        <sz val="10"/>
        <rFont val="Arial"/>
        <family val="2"/>
      </rPr>
      <t xml:space="preserve">16/10/2018: 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"La acción se eliminó sin evaluar la importancia de contar con recursos humanos con alto conocimiento en seguridad de la información para la implementación del MSPI y para el diseño y verificación de los controles de seguridad de la información. Igualmente, esta experticia disminuye la actual dependencia de conocimiento de los proveedores"</t>
    </r>
  </si>
  <si>
    <t>Informe ejecutivo de seguimiento y evaluación a la gestión de los riesgos de los procesos y el seguimiento al mapa de riesgos de corrupción.
(…)Materialización del un riesgo de gestión tecnológica, teniendo en cuenta que el 31 de agosto de la vigencia, fueron apagados los servidores por posible interrupción del servicio de energía, suspendiendo el servicio web y Micrositios. Este evento se ha presentado en dos oportunidades durante la presente vigencia, en el seguimiento reportado por el líder, no se informa sobre el avance de la acción propuesta en cuanto a la documentación del procedimiento "Gestión de la continuidad del negocio" y aplicación del control definido como PL-GT- 12-02 Plan de Contingencia Tecnológica.</t>
  </si>
  <si>
    <t>Los equipos fueron apagados de manera preventiva ante una alerta emitida por la Subdirección Administrativa por la posible suspensión del servicio de energía generada por una pago extemporáneo del servicio. Por lo cual, se decidió apagar los servidores de manera controlada para evitar traumatismos mayores y afectaciones prolongadas en la prestación del servicio. Por lo tanto la causa identificada es pago extemporáneo del servicio.</t>
  </si>
  <si>
    <t xml:space="preserve">Incluir en el mapa de riesgos del proceso Gestión Tecnológica la causa "Interrupción en la prestación de servicio de energía por pagos extemporáneos" con el factor de riesgo "Interno - Financieros". </t>
  </si>
  <si>
    <r>
      <t xml:space="preserve">05/10/2018 Ya se realizó la acción         
                                                                                                                                            </t>
    </r>
    <r>
      <rPr>
        <b/>
        <sz val="10"/>
        <color rgb="FF000000"/>
        <rFont val="Arial"/>
        <family val="2"/>
      </rPr>
      <t xml:space="preserve">05/12/2018: </t>
    </r>
    <r>
      <rPr>
        <sz val="10"/>
        <color rgb="FF000000"/>
        <rFont val="Arial"/>
        <family val="2"/>
      </rPr>
      <t>Se incluyó la causa "Interrupción en la prestación de servicio de energía por pagos extemporáneos" en la nueva matriz de mapa de riesgos del proceso,  sin embargo  se recibe respuesta del líder del proceso  Gestión Financiera el 27/11/2018 en donde se informa que "Según lo evaluado por la Tesorería y Servicios Generales los inconvenientes por aplicación de los pagos de Codensa se presentaron por el hecho de consolidar el pago del servicio de todas las oficinas en un solo pago", para lo cual a partir de la fecha se  efectuarán  los pagos de forma individual por oficina,  teniendo en cuenta que los pagos si se realizan de manera oportuna por parte de la Subdirección  Administrativa</t>
    </r>
  </si>
  <si>
    <r>
      <rPr>
        <sz val="10"/>
        <rFont val="Arial"/>
        <family val="2"/>
      </rPr>
      <t xml:space="preserve">16/10/2018: Se verificó en la actualización al Mapa de Riesgos por procesos con corte a 30/09/2018 que dentro del Proceso de Gestión Tecnológica se incluyeron (2) acciones para el manejo del riesgo: "Interrupción en la prestación de servicios tecnológicos a usuarios internos y externos en la entidad " con un periodo de ejecución del 1 al 30 de octubre de 2018.
</t>
    </r>
    <r>
      <rPr>
        <b/>
        <sz val="10"/>
        <rFont val="Arial"/>
        <family val="2"/>
      </rPr>
      <t xml:space="preserve">24/12/2018: </t>
    </r>
    <r>
      <rPr>
        <sz val="10"/>
        <rFont val="Arial"/>
        <family val="2"/>
      </rPr>
      <t>Verificado el CONSOLIDADO MAPA DE RIESGOS INSTITUCIONAL Y DE CORRUPCIÓN POR PROCESO aprobado el 16/11/2018 se incluyó como una causa del riesgo "</t>
    </r>
    <r>
      <rPr>
        <i/>
        <sz val="10"/>
        <rFont val="Arial"/>
        <family val="2"/>
      </rPr>
      <t xml:space="preserve">Interrupción en la prestación de servicios tecnológicos a usuarios internos y externos en la entidad " </t>
    </r>
    <r>
      <rPr>
        <sz val="10"/>
        <rFont val="Arial"/>
        <family val="2"/>
      </rPr>
      <t xml:space="preserve">la Interrupción en la prestación de servicio de energía por pagos extemporáneos, y como controles de este riesgo se definió un control detectivo y tres preventivos los cuales quedaron bajo responsabilidad de personal de la OAP.  Se cierra la acción y se monitorea desde el mapa de riesgos por proceso. </t>
    </r>
  </si>
  <si>
    <t>Incluir en el mapa de riesgos de Gestión tecnológica, el seguimiento  sobre el avance de la acción propuesta en cuanto a la documentación del procedimiento "Gestión de la continuidad del negocio" y aplicación del control definido como PL-GT- 12-02 Plan de Contingencia Tecnológica, en el reporte de seguimiento del tercer cuatrimestre de 2018 .</t>
  </si>
  <si>
    <r>
      <rPr>
        <b/>
        <sz val="10"/>
        <color rgb="FF000000"/>
        <rFont val="Arial"/>
        <family val="2"/>
      </rPr>
      <t>05/12/2018:</t>
    </r>
    <r>
      <rPr>
        <sz val="10"/>
        <color rgb="FF000000"/>
        <rFont val="Arial"/>
        <family val="2"/>
      </rPr>
      <t xml:space="preserve"> Teniendo en cuenta la revisión realizada  el 25/10/2018 por el líder del proceso y el equipo de tecnología  se reformula  la acción propuesta inicialmente en el siguiente sentido "Actualizar el PL-GT-12-02 Plan de Contingencia Tecnológica" </t>
    </r>
    <r>
      <rPr>
        <b/>
        <u/>
        <sz val="10"/>
        <color rgb="FF000000"/>
        <rFont val="Arial"/>
        <family val="2"/>
      </rPr>
      <t xml:space="preserve">Avance: </t>
    </r>
    <r>
      <rPr>
        <sz val="10"/>
        <color rgb="FF000000"/>
        <rFont val="Arial"/>
        <family val="2"/>
      </rPr>
      <t xml:space="preserve">El Plan de contingencia se actualizó y se incluyó lo referente al apagado de la Hiperconvergencia y lo correspondiente a la recuperación de las carpetas Z y las carpetas compartidas. </t>
    </r>
  </si>
  <si>
    <t>Teniendo en cuenta que la gestión de los pagos de los servicios públicos no son responsabilidad del proceso Gestión tecnológica, la acción a ejecutar respecto a la materialización de este riesgo será: Informar al proceso Gestión Financiera en las mesas de trabajo para la actualización del Mapa de riesgos según la nueva metodología del DAFP,  la necesidad considerar un control en el mapa de riesgo de dicho proceso acerca de la posibilidad de Interrupción en la prestación de servicio de energía por pagos extemporáneos.</t>
  </si>
  <si>
    <r>
      <rPr>
        <b/>
        <sz val="10"/>
        <color rgb="FF000000"/>
        <rFont val="Arial"/>
        <family val="2"/>
      </rPr>
      <t>05/12/2018:</t>
    </r>
    <r>
      <rPr>
        <sz val="10"/>
        <color rgb="FF000000"/>
        <rFont val="Arial"/>
        <family val="2"/>
      </rPr>
      <t xml:space="preserve"> La OAP envió  el día 26 de noviembre correo electrónico al líder de este proceso Gestión Financiera solicitando se incluyera en el mismo un control  para el pago oportuno del servicio de energía y el seguimiento al registro en la empresa de energía Codensa. Se obtuvo respuesta del líder del proceso el 27/11/2018 en donde se informa que "Según lo evaluado por la Tesorería y Servicios Generales los inconvenientes por aplicación de los pagos de Codensa se presentaron por el hecho de consolidar el pago del servicio de todas las oficinas en un solo pago . Para lo cual se decidió efectuar los pagos de forma individual por oficina,  teniendo en cuenta que los pagos si se realizan de manera oportuna por parte de la Subdirección  Administrativa</t>
    </r>
  </si>
  <si>
    <r>
      <rPr>
        <sz val="10"/>
        <rFont val="Arial"/>
        <family val="2"/>
      </rPr>
      <t xml:space="preserve">16/10/2018: Acción programada a realizarse durante el mes de octubre de 2018.
</t>
    </r>
    <r>
      <rPr>
        <b/>
        <sz val="10"/>
        <rFont val="Arial"/>
        <family val="2"/>
      </rPr>
      <t xml:space="preserve">24/12/2018: </t>
    </r>
    <r>
      <rPr>
        <sz val="10"/>
        <rFont val="Arial"/>
        <family val="2"/>
      </rPr>
      <t>Teniendo lo manifestado por la Subdirección Administrativa y Financiera, de igual forma que dentro del mapa de riesgos del proceso de Gestión Tecnológica se incluyó como causa la "</t>
    </r>
    <r>
      <rPr>
        <i/>
        <sz val="10"/>
        <rFont val="Arial"/>
        <family val="2"/>
      </rPr>
      <t xml:space="preserve">Interrupción en la prestación de servicio de energía por pagos extemporáneos", </t>
    </r>
    <r>
      <rPr>
        <sz val="10"/>
        <rFont val="Arial"/>
        <family val="2"/>
      </rPr>
      <t xml:space="preserve">de igual forma, se definieron los respectivos controles a cargo de personal de la Oficina Asesora de Planeación, se continuará realizando el seguimiento de acuerdo con los controles establecidos dentro de la mapa de riesgos del proceso asociado a la Gestión Tecnológica.    
Esta acción se cierra y se monitorea desde el mapa de riesgos por proceso. </t>
    </r>
  </si>
  <si>
    <r>
      <rPr>
        <b/>
        <sz val="10"/>
        <color rgb="FF000000"/>
        <rFont val="Calibri"/>
        <family val="2"/>
      </rPr>
      <t>10/12/2018:</t>
    </r>
    <r>
      <rPr>
        <sz val="10"/>
        <color rgb="FF000000"/>
        <rFont val="Calibri"/>
        <family val="2"/>
      </rPr>
      <t xml:space="preserve"> Esta actividad se ejecutará en la siguiente vigencia.
</t>
    </r>
    <r>
      <rPr>
        <b/>
        <sz val="10"/>
        <color rgb="FF000000"/>
        <rFont val="Calibri"/>
        <family val="2"/>
      </rPr>
      <t xml:space="preserve">31/03/2019: </t>
    </r>
    <r>
      <rPr>
        <sz val="10"/>
        <color rgb="FF000000"/>
        <rFont val="Calibri"/>
        <family val="2"/>
      </rPr>
      <t>Para la validar el cumplimiento de los acuerdos de servicio establecidos con los proveedores, se asignó un responsable de realizar seguimiento a cada uno de los contratos y se llevaron a cabo las siguientes acciones:</t>
    </r>
    <r>
      <rPr>
        <b/>
        <sz val="10"/>
        <color rgb="FF000000"/>
        <rFont val="Calibri"/>
        <family val="2"/>
      </rPr>
      <t xml:space="preserve">
Humano: </t>
    </r>
    <r>
      <rPr>
        <sz val="10"/>
        <color rgb="FF000000"/>
        <rFont val="Calibri"/>
        <family val="2"/>
      </rPr>
      <t xml:space="preserve">El profesional encargado de liquidar la nómina, sube las incidencias a la mesa de ayuda, debe remitir copia al ingeniero encargado del soporte de los sistemas de información, para que se lleve el control del cumplimiento de los Acuerdos de Niveles de servicio. 
</t>
    </r>
    <r>
      <rPr>
        <b/>
        <sz val="10"/>
        <color rgb="FF000000"/>
        <rFont val="Calibri"/>
        <family val="2"/>
      </rPr>
      <t xml:space="preserve">Goobi: </t>
    </r>
    <r>
      <rPr>
        <sz val="10"/>
        <color rgb="FF000000"/>
        <rFont val="Calibri"/>
        <family val="2"/>
      </rPr>
      <t xml:space="preserve">Cada usuario al  tener una novedad con el sistema, debe remitir un correo electrónico a soportesiafi@idep.edu.co,  el ingeniero encargado del soporte de los sistemas de información, atiende la incidencia si es de nivel 1 , en caso de ser nivel 2 hacia arriba escala al proveedor y lleva un control del cumplimiento de los Acuerdos de Niveles de servicio, dependiendo de la severidad de la incidencia.
</t>
    </r>
    <r>
      <rPr>
        <b/>
        <sz val="10"/>
        <color rgb="FF000000"/>
        <rFont val="Calibri"/>
        <family val="2"/>
      </rPr>
      <t>Internet:</t>
    </r>
    <r>
      <rPr>
        <sz val="10"/>
        <color rgb="FF000000"/>
        <rFont val="Calibri"/>
        <family val="2"/>
      </rPr>
      <t xml:space="preserve"> El ingeniero encargado de la web del IDEP, verifica el cumplimiento de la disponibilidad del canal de internet  99,7 %.
</t>
    </r>
    <r>
      <rPr>
        <b/>
        <sz val="10"/>
        <color rgb="FF000000"/>
        <rFont val="Calibri"/>
        <family val="2"/>
      </rPr>
      <t>Mantenimiento de la infraestructura:</t>
    </r>
    <r>
      <rPr>
        <sz val="10"/>
        <color rgb="FF000000"/>
        <rFont val="Calibri"/>
        <family val="2"/>
      </rPr>
      <t xml:space="preserve"> Frente al Mantenimiento preventivo se cumplen las jornadas establecidas en el contrato, y en el mismo contrato se establece una bolsa para el mantenimiento correctivo, en caso de que se requiera que incluye repuestos, el contrato ampara toda la vigencia, hasta que se gestione el siguiente contrato.
</t>
    </r>
    <r>
      <rPr>
        <b/>
        <sz val="10"/>
        <color rgb="FF000000"/>
        <rFont val="Calibri"/>
        <family val="2"/>
      </rPr>
      <t>Suministro energía:</t>
    </r>
    <r>
      <rPr>
        <sz val="10"/>
        <color rgb="FF000000"/>
        <rFont val="Calibri"/>
        <family val="2"/>
      </rPr>
      <t xml:space="preserve"> Según la revisión realizada por la  Tesorería y Servicios Generales del IDEP los inconvenientes por aplicación de los pagos de Codensa se presentaron por el hecho de consolidar el pago del servicio de todas las oficinas en un solo pago . Para lo cual se decidió efectuar los pagos de forma individual por oficina.
</t>
    </r>
    <r>
      <rPr>
        <b/>
        <sz val="10"/>
        <color rgb="FF000000"/>
        <rFont val="Calibri"/>
        <family val="2"/>
      </rPr>
      <t>30/06/2019:</t>
    </r>
    <r>
      <rPr>
        <sz val="10"/>
        <color rgb="FF000000"/>
        <rFont val="Calibri"/>
        <family val="2"/>
      </rPr>
      <t xml:space="preserve"> Están en funcionamiento  las herramientas para el seguimiento al cumplimiento de los acuerdos de Niveles de Servicio. Se retroalimenta constantemente el control implementado en el archivo Drive para el seguimiento a las incidencias del Sistema de información GOOBI, en cuanto al sistema HUMANO el control de incidencias se está realizando a través de la mesa de ayuda, se continúa verificando el nivel de disponibilidad del canal de Internet del 99,7% por parte del ingeniero Webmaster, se hace el seguimiento al plan de mantenimiento de la infraestructura y servicios tecnológicos del IDEP por parte del Técnico Operativo de la OAP y el pago del servicio de energía energía se ha venido realizado de forma individual por oficina . De acuerdo con lo anterior, 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t>
    </r>
  </si>
  <si>
    <r>
      <t>Humano:</t>
    </r>
    <r>
      <rPr>
        <sz val="10"/>
        <color rgb="FF000000"/>
        <rFont val="Calibri"/>
        <family val="2"/>
      </rPr>
      <t xml:space="preserve"> Mesa de ayuda que se encuentra en la siguiente dirección: http://osticket.humano.co/open.php e informe acerca del estado de las incidencias reportadas que puede ser consultado en el expediente contractual No. 123 de 2018.
</t>
    </r>
    <r>
      <rPr>
        <b/>
        <sz val="10"/>
        <color rgb="FF000000"/>
        <rFont val="Calibri"/>
        <family val="2"/>
      </rPr>
      <t>Goobi:</t>
    </r>
    <r>
      <rPr>
        <sz val="10"/>
        <color rgb="FF000000"/>
        <rFont val="Calibri"/>
        <family val="2"/>
      </rPr>
      <t xml:space="preserve"> Cuadro de registro al estado de las incidencias reportadas. Este seguimiento puede ser consultado en el expediente contractual No. 133 de 2018. 
</t>
    </r>
    <r>
      <rPr>
        <b/>
        <sz val="10"/>
        <color rgb="FF000000"/>
        <rFont val="Calibri"/>
        <family val="2"/>
      </rPr>
      <t xml:space="preserve">Internet: </t>
    </r>
    <r>
      <rPr>
        <sz val="10"/>
        <color rgb="FF000000"/>
        <rFont val="Calibri"/>
        <family val="2"/>
      </rPr>
      <t xml:space="preserve">Reporte de la disponibilidad del canal de internet que se genera de la página del proveedor de internet IFX Networks  en el link: http://vipcacti.ifxnetworks.com/graph.php?action=view&amp;rra_id=all&amp;local_graph_id=75582
</t>
    </r>
    <r>
      <rPr>
        <b/>
        <sz val="10"/>
        <color rgb="FF000000"/>
        <rFont val="Calibri"/>
        <family val="2"/>
      </rPr>
      <t>Mantenimiento de la infraestructura:</t>
    </r>
    <r>
      <rPr>
        <sz val="10"/>
        <color rgb="FF000000"/>
        <rFont val="Calibri"/>
        <family val="2"/>
      </rPr>
      <t xml:space="preserve"> Carpeta Compartida:\\192.168.1.251\120_oap\IDEP2019\120_28_PLANES\9_Planes de Mantenimiento de la Infraestructura Tecnológica
</t>
    </r>
    <r>
      <rPr>
        <b/>
        <sz val="10"/>
        <color rgb="FF000000"/>
        <rFont val="Calibri"/>
        <family val="2"/>
      </rPr>
      <t xml:space="preserve">Suministro de Energía: </t>
    </r>
    <r>
      <rPr>
        <sz val="10"/>
        <color rgb="FF000000"/>
        <rFont val="Calibri"/>
        <family val="2"/>
      </rPr>
      <t>Facturas de pago del servicio de energía.</t>
    </r>
  </si>
  <si>
    <r>
      <t>30/06/2019:</t>
    </r>
    <r>
      <rPr>
        <sz val="11"/>
        <color rgb="FF000000"/>
        <rFont val="Calibri"/>
        <family val="2"/>
      </rPr>
      <t>Se realizaron pruebas a los instructivos mencionados:
- IN-GT-12-03 Instructivo Para Realizar El Backup Del Servidor Hp Ml370 G4 - Base De Datos Oracle.
- IN-GT-12-04 Instructivo Para Restaurar Backup Maquina – Servidor G4- Pruebas Base De Datos.</t>
    </r>
  </si>
  <si>
    <t>Las pruebas realizadas se registraron en un archivo drive que se encuentra en la siguiente ruta: https://docs.google.com/spreadsheets/d/1rkj1JMm4LnWNRWL--zXFJrjXKTK2WPHCiHY5g3cAogk/edit#gid=292185415</t>
  </si>
  <si>
    <t>Incluir en el plan de contingencia los roles que desempeñan el técnico y los ingenieros contratistas respecto de la administración y soporte de los sistemas de información.</t>
  </si>
  <si>
    <r>
      <rPr>
        <b/>
        <sz val="11"/>
        <color rgb="FF000000"/>
        <rFont val="Calibri"/>
        <family val="2"/>
      </rPr>
      <t>30/06/2019:</t>
    </r>
    <r>
      <rPr>
        <sz val="11"/>
        <color rgb="FF000000"/>
        <rFont val="Calibri"/>
        <family val="2"/>
      </rPr>
      <t xml:space="preserve"> En el numeral 3 del PL-GT-12-02 Plan de contingencia Tecnológica se incluyeron los roles que desempeñan el Técnico Operativo y los Ingenieros Contratistas de la OAP. </t>
    </r>
  </si>
  <si>
    <t>Este documento puede ser consultado en Maola, Proceso de Gestión Tecnológica en el siguiente enlace: http://www.idep.edu.co/sites/default/files/PL-GT-12-02%20Plan%20Contingencia%20Tecno%20V9.pdf</t>
  </si>
  <si>
    <r>
      <t xml:space="preserve">30/06/2019: </t>
    </r>
    <r>
      <rPr>
        <sz val="11"/>
        <color rgb="FF000000"/>
        <rFont val="Calibri"/>
        <family val="2"/>
      </rPr>
      <t>Se elaboró un archivo en drive en el que se registran las pruebas implementadas  por parte de los Ingenieros contratistas y el Técnico Operativo de la OAP a los manuales e instructivos de los sistemas de información y servicios tecnológicos elaborados.</t>
    </r>
  </si>
  <si>
    <t>El archivo en Drive puede ser consultado en la siguiente ruta: https://docs.google.com/spreadsheets/d/1rkj1JMm4LnWNRWL--zXFJrjXKTK2WPHCiHY5g3cAogk/edit#gid=292185415</t>
  </si>
  <si>
    <r>
      <t xml:space="preserve">30/06/2019: </t>
    </r>
    <r>
      <rPr>
        <sz val="11"/>
        <color rgb="FF000000"/>
        <rFont val="Calibri"/>
        <family val="2"/>
      </rPr>
      <t>Los planes Tácticos de los proyectos del PETIC se encuentran actualizados y con el seguimiento respectivo a cada una de las actividades programadas.</t>
    </r>
  </si>
  <si>
    <t>Carpeta Compartida de la OAP en la siguiente ruta: \\192.168.1.251\120_oap\IDEP2019\120_28_PLANES\16_Planes Estratégicos de Tecnologías de la Información y las Comunicaciones PETIC 2019.
Indicador GT-02 Cumplimiento de las actividades del plan estratégico de tecnologías de la información y las comunicaciones PETI en la vigencia.</t>
  </si>
  <si>
    <r>
      <t>30/06/2019:</t>
    </r>
    <r>
      <rPr>
        <sz val="11"/>
        <color rgb="FF000000"/>
        <rFont val="Calibri"/>
        <family val="2"/>
      </rPr>
      <t xml:space="preserve"> Se incluyó en el PL-GT-12-01 PETIC del IDEP en su numeral 7.1. la relación y descripción de los indicadores y riesgos asociados al Proceso de Gestión Tecnológica.</t>
    </r>
  </si>
  <si>
    <t>Documento publicado en Maloca en la siguiente ruta: http://www.idep.edu.co/sites/default/files/PL-GT-12-01_PETIC_V12.pdf</t>
  </si>
  <si>
    <r>
      <t xml:space="preserve">30/06/2019: </t>
    </r>
    <r>
      <rPr>
        <sz val="11"/>
        <color rgb="FF000000"/>
        <rFont val="Calibri"/>
        <family val="2"/>
      </rPr>
      <t>Se incluyó en el PL-GT-12-01 PETIC del IDEP en su numeral 5.1.1. una matriz de Debilidades, Oportunidades, Fortalezas y Amenazas - DOFA.</t>
    </r>
  </si>
  <si>
    <t>El documento puede ser consultado en la siguiente ruta: http://www.idep.edu.co/sites/default/files/PL-GT-12-01_PETIC_V12.pdf</t>
  </si>
  <si>
    <r>
      <rPr>
        <b/>
        <sz val="11"/>
        <color rgb="FF000000"/>
        <rFont val="Calibri"/>
        <family val="2"/>
      </rPr>
      <t>30/06/2019:</t>
    </r>
    <r>
      <rPr>
        <sz val="11"/>
        <color rgb="FF000000"/>
        <rFont val="Calibri"/>
        <family val="2"/>
      </rPr>
      <t xml:space="preserve"> Se configuró desde la consola GSuite las políticas de complejidad en las contraseñas para el correo electrónico, que no permita usar contraseñas anteriores  y con una periodicidad de  tres (3) meses, que automáticamente solicitará al usuario realizar el cambio de clave.</t>
    </r>
  </si>
  <si>
    <t>Consola Gsuite con la configuración realizada. En el mes de mayo el sistema solicitó cambio de contraseña a los usuarios de correo electrónico Institucional.</t>
  </si>
  <si>
    <r>
      <t xml:space="preserve">30/06/2019: </t>
    </r>
    <r>
      <rPr>
        <sz val="11"/>
        <color rgb="FF000000"/>
        <rFont val="Calibri"/>
        <family val="2"/>
      </rPr>
      <t>Se aplicaron las siguientes políticas al dominio:
- Extensión mínima 8 caracteres.
- Complejidad en las contraseñas.
- No se puede repetir contraseñas anteriores.
- Solicitud de cambio de contraseña cada cuatro (4) meses.</t>
    </r>
  </si>
  <si>
    <t>Dominio con Políticas Activas.</t>
  </si>
  <si>
    <r>
      <t xml:space="preserve">30/06/2019: </t>
    </r>
    <r>
      <rPr>
        <sz val="11"/>
        <color rgb="FF000000"/>
        <rFont val="Calibri"/>
        <family val="2"/>
      </rPr>
      <t>Se suscribieron acuerdos de confidencialidad con los siguientes contratistas:
-  IT GOP que provee el servicio de soporte y actualización del sistema de información administrativo y financiero del IDEP.
- De igual manera se hizo con el proveedor Soporte Lógico, que proporciona el servicio de soporte, actualización y mantenimiento al sistema de información HUMANO.
- Ingenieros contratistas de la OAP.</t>
    </r>
  </si>
  <si>
    <t>Los acuerdos de Confidencialidad suscritos se pueden consultar en:
- Expediente del Contrato No. 74 de 2019. Soporte Lógico.
- Expediente del Contrato No. 100 de 2019. IT GOP.
- Expediente del Contrato No. 012 de 2019. Oscar Lozano.
- Expediente del Contrato No. 028 de 2019.Juliett Yaver.
- Expediente del Contrato No. 045 de 2019. Jaime Acosta.</t>
  </si>
  <si>
    <r>
      <t xml:space="preserve">30/06/2019: </t>
    </r>
    <r>
      <rPr>
        <sz val="11"/>
        <color rgb="FF000000"/>
        <rFont val="Calibri"/>
        <family val="2"/>
      </rPr>
      <t>Se elaboró el documento que describe las políticas y condiciones necesarias para el acceso a través de VPN para funcionarios y contratistas.</t>
    </r>
  </si>
  <si>
    <r>
      <t xml:space="preserve">30/06/2019: </t>
    </r>
    <r>
      <rPr>
        <sz val="11"/>
        <color rgb="FF000000"/>
        <rFont val="Calibri"/>
        <family val="2"/>
      </rPr>
      <t xml:space="preserve">Se elaboró el documento que contiene el protocolo para ejecutar despliegues en producción para los sistemas de información GOOBI y HUMANO. </t>
    </r>
  </si>
  <si>
    <t>Elaborar un documento que contenga el protocolo para actualizar el sistema operativo que soporta página Web y Micrositios.</t>
  </si>
  <si>
    <r>
      <t>30/06/2019:</t>
    </r>
    <r>
      <rPr>
        <sz val="11"/>
        <color rgb="FF000000"/>
        <rFont val="Calibri"/>
        <family val="2"/>
      </rPr>
      <t xml:space="preserve"> Se elaboró el documento que describe el protocolo para actualizar el sistema operativo que soporta página Web y Micrositios.</t>
    </r>
  </si>
  <si>
    <r>
      <t xml:space="preserve">30/06/2019: </t>
    </r>
    <r>
      <rPr>
        <sz val="11"/>
        <color rgb="FF000000"/>
        <rFont val="Calibri"/>
        <family val="2"/>
      </rPr>
      <t>Se implementó en un archivo en Drive para el registro de actualizaciones que se hacen a los sistemas de información y los servidores del IDEP.</t>
    </r>
  </si>
  <si>
    <t>Archivo Drive con la bitácora de actualizaciones que se encuentra en el siguiente enlace: https://docs.google.com/spreadsheets/d/1Ro9z3pH1J8SXre-KB6py4YiCpgXZaukJt_QYx5JakBs/edit#gid=0</t>
  </si>
  <si>
    <r>
      <t xml:space="preserve">30/06/2019: </t>
    </r>
    <r>
      <rPr>
        <sz val="11"/>
        <color rgb="FF000000"/>
        <rFont val="Calibri"/>
        <family val="2"/>
      </rPr>
      <t>Con el seguimiento a mapa de riesgos realizado durante el primer cuatrimestre del año, se revisó y ajustó la valoración y los controles al riesgo mencionado, acorde con las observaciones de la auditoría de Control Interno realizada al Proceso de Gestión Tecnológica.</t>
    </r>
  </si>
  <si>
    <t>Mapa de Riesgos del Proceos de Gestión Tecnológica:
http://www.idep.edu.co/?q=content/mapa-de-riesgos-por-proceso#overlay-context=</t>
  </si>
  <si>
    <t>Contratista Web  y TI</t>
  </si>
  <si>
    <r>
      <t>30/06/2019:</t>
    </r>
    <r>
      <rPr>
        <sz val="11"/>
        <color rgb="FF000000"/>
        <rFont val="Calibri"/>
        <family val="2"/>
      </rPr>
      <t xml:space="preserve"> Se realizaron las configuraciones en el dominio, firewall y antivirus. Adicionalmente el Técnico Operativo realizó prueba en el equipo del contratista John Rincón con el usuario jrincon, y se evidenció que no permite instalar programas, esto se observa en la ventana que se muestra, solicitando ingresar un usuario y contraseña autorizado para instalar. 
El Ingeniero Webmaster realizó ajustes a la configuración de las políticas del Firewall para evitar el acceso a sitios no autorizados, potencialmente riesgosos para la seguridad digital o descarga de archivos ejecutables como programas espías. </t>
    </r>
  </si>
  <si>
    <t>Registro de las actualizaciones que se realizaron al dominio, firewall y antivirus en el enlace: https://docs.google.com/spreadsheets/d/1Ro9z3pH1J8SXre-KB6py4YiCpgXZaukJt_QYx5JakBs/edit#gid=1828784513</t>
  </si>
  <si>
    <r>
      <t xml:space="preserve">30/06/2019: </t>
    </r>
    <r>
      <rPr>
        <sz val="11"/>
        <color rgb="FF000000"/>
        <rFont val="Calibri"/>
        <family val="2"/>
      </rPr>
      <t>El día 13 de junio de 2019, se llevó a cabo reunión con el proveedor ITSELLCON, mediante la cual se parametrizaron restricciones de seguridad del antivirus.</t>
    </r>
  </si>
  <si>
    <t>Parametrizaciones realizadas al Antivirus y hoja de asistencia de la reunión que se encuentra  en el expediente contractual No. 134 de 2018.</t>
  </si>
  <si>
    <r>
      <t xml:space="preserve">30/06/2019: </t>
    </r>
    <r>
      <rPr>
        <sz val="11"/>
        <color rgb="FF000000"/>
        <rFont val="Calibri"/>
        <family val="2"/>
      </rPr>
      <t>El Técnico Operativo de la OAP realizó la configuración de la red Wifi IDEP Pública para que no se pueda hacer ping.</t>
    </r>
  </si>
  <si>
    <t>Escalar al proveedor de Firewall las alertas de eventos de correo entrante y el registro de eventos y logs.</t>
  </si>
  <si>
    <r>
      <t xml:space="preserve">30/06/2019: </t>
    </r>
    <r>
      <rPr>
        <sz val="11"/>
        <color rgb="FF000000"/>
        <rFont val="Calibri"/>
        <family val="2"/>
      </rPr>
      <t>Se llevó a cabo reunión el 13 de junio con los proveedores de firewall y antivirus para aplicar las reglas de no ejecución de programas espías. En esta misma reunión se escaló al proveedor el caso del equipo MAC, para que no permita desactivar el antivirus y fue solucionado.</t>
    </r>
  </si>
  <si>
    <t>Hoja de Asistencia de la reunión, que se encuentra en el expediente contractual No. 134 de 2018.</t>
  </si>
  <si>
    <r>
      <rPr>
        <b/>
        <sz val="11"/>
        <color rgb="FF000000"/>
        <rFont val="Calibri"/>
        <family val="2"/>
      </rPr>
      <t xml:space="preserve">30/06/2019: </t>
    </r>
    <r>
      <rPr>
        <sz val="11"/>
        <color rgb="FF000000"/>
        <rFont val="Calibri"/>
        <family val="2"/>
      </rPr>
      <t>Se estableció como política de dominio el bloqueo del panel de control, al cual ya no es posible acceder por parte de funcionarios y contratistas y se restringió el horario de acceso a las máquinas (Computadores) de 06:00 am a 06:00 pm.</t>
    </r>
  </si>
  <si>
    <t>Restricción del panel de control y horario en los computadores del IDEP.</t>
  </si>
  <si>
    <r>
      <rPr>
        <b/>
        <sz val="11"/>
        <color rgb="FF000000"/>
        <rFont val="Calibri"/>
        <family val="2"/>
      </rPr>
      <t>30/06/2019:</t>
    </r>
    <r>
      <rPr>
        <sz val="11"/>
        <color rgb="FF000000"/>
        <rFont val="Calibri"/>
        <family val="2"/>
      </rPr>
      <t xml:space="preserve"> El 13 de junio de 2019 Se llevó a cabo reunión el proveedor de firewall y antivirus ITSELLCON, en la cual se les escaló el incidente del programa espía y teniendo en cuenta esto se realizaron las configuraciones correspondientes.</t>
    </r>
  </si>
  <si>
    <t>Configuraciones del Firewall y el Antivirus y Hoja de Asistencia de la reunión, que se encuentra  en el expediente contractual No. 134 de 2018.</t>
  </si>
  <si>
    <r>
      <t xml:space="preserve">30/06/2019: </t>
    </r>
    <r>
      <rPr>
        <sz val="11"/>
        <color rgb="FF000000"/>
        <rFont val="Calibri"/>
        <family val="2"/>
      </rPr>
      <t>Se elaboró el instructivo IN-GT-1205 Cambio de Contraseña de Ingreso al Sistema de Información GOOBI y en su apartado No. 06 se incluyó como política que Ingeniero que realiza el soporte de primer nivel realizará esta acción cada cuatro (4) meses.</t>
    </r>
  </si>
  <si>
    <t>El documento puede ser consultado en la siguiente ruta: http://www.idep.edu.co/sites/default/files/IN-GT-12-05%20Instructivo%20contrasena%20GOOBI%20V1.pdf</t>
  </si>
  <si>
    <r>
      <t xml:space="preserve">30/06/2019: </t>
    </r>
    <r>
      <rPr>
        <sz val="11"/>
        <color rgb="FF000000"/>
        <rFont val="Calibri"/>
        <family val="2"/>
      </rPr>
      <t>El dominio fue creado en la hiperconvergencia como un servidor virtual, al cual se le instaló el sistema operativo Windows server 2016 y se depuraron las reglas del servidor de dominio.</t>
    </r>
  </si>
  <si>
    <r>
      <t xml:space="preserve">30/06/2019: </t>
    </r>
    <r>
      <rPr>
        <sz val="11"/>
        <color rgb="FF000000"/>
        <rFont val="Calibri"/>
        <family val="2"/>
      </rPr>
      <t>Se identificó el listado de direcciones MAC del IDEP y se ingresó a la configuración del Firewall de tal manera que solo estas MAC seleccionadas, sean aginadas a una dirección IP.</t>
    </r>
  </si>
  <si>
    <r>
      <t xml:space="preserve">30/06/2019: </t>
    </r>
    <r>
      <rPr>
        <sz val="11"/>
        <color rgb="FF000000"/>
        <rFont val="Calibri"/>
        <family val="2"/>
      </rPr>
      <t>Se elaboraron los instructivos:
- IN-GT-12-03 Instructivo Para Realizar El Backup Del Servidor Hp Ml370 G4 - Base De Datos Oracle
- IN-GT-12-04 Instructivo Para Restaurar Backup Maquina – Servidor G4- Pruebas Base De Datos</t>
    </r>
  </si>
  <si>
    <t>Los documentos pueden ser consultados en Maloca, Proceso de Gestión Tecnológica en el siguiente enlace: http://www.idep.edu.co/?q=content/gt-12-proceso-de-gesti%C3%B3n-tecnol%C3%B3gica#overlay-context=</t>
  </si>
  <si>
    <r>
      <rPr>
        <b/>
        <sz val="10"/>
        <color rgb="FF000000"/>
        <rFont val="Arial"/>
        <family val="2"/>
      </rPr>
      <t xml:space="preserve">03/04/2019: </t>
    </r>
    <r>
      <rPr>
        <sz val="10"/>
        <color rgb="FF000000"/>
        <rFont val="Arial"/>
        <family val="2"/>
      </rPr>
      <t xml:space="preserve">Teniendo en cuenta la especificidad del Plan de Emergencias, se programó la revisión y actualización con el apoyo de la ARL Liberty, quienes de acuerdo a disponibilidad asignaron asesor para el 09 de marzo. Al cierre del presente seguimiento se cuenta con la versión preliminar del documento, teniendo en cuenta que el profesional asignado por parte de ERGOMED (contratista de la ARL) se encuentra adelantado los ajustes solicitados.
</t>
    </r>
    <r>
      <rPr>
        <b/>
        <sz val="10"/>
        <color rgb="FF000000"/>
        <rFont val="Arial"/>
        <family val="2"/>
      </rPr>
      <t xml:space="preserve">02/07/2019: </t>
    </r>
    <r>
      <rPr>
        <sz val="10"/>
        <color rgb="FF000000"/>
        <rFont val="Arial"/>
        <family val="2"/>
      </rPr>
      <t xml:space="preserve">Se ejecutó la actualización del Plan Interno de Respuesta a Emergencias y Análisis de vulnerabilidad. El documento se encuentra publicado en la Maloca AulaSIG. </t>
    </r>
  </si>
  <si>
    <r>
      <rPr>
        <b/>
        <sz val="10"/>
        <color rgb="FF000000"/>
        <rFont val="Arial"/>
        <family val="2"/>
      </rPr>
      <t>03/04/2019:</t>
    </r>
    <r>
      <rPr>
        <sz val="10"/>
        <color rgb="FF000000"/>
        <rFont val="Arial"/>
        <family val="2"/>
      </rPr>
      <t xml:space="preserve">
_Acta de visita y levantamiento de información ARL
_Documento preliminar y correos electrónicos
</t>
    </r>
    <r>
      <rPr>
        <b/>
        <sz val="10"/>
        <color rgb="FF000000"/>
        <rFont val="Arial"/>
        <family val="2"/>
      </rPr>
      <t>02/07/2019</t>
    </r>
    <r>
      <rPr>
        <sz val="10"/>
        <color rgb="FF000000"/>
        <rFont val="Arial"/>
        <family val="2"/>
      </rPr>
      <t>: Documento Plan Interno de Respuesta a Emergencias y Análisis de vulnerabilidad http://www.idep.edu.co/sites/default/files/PL-GRF-11-02_Plan_Emergencias_V4.pdf</t>
    </r>
  </si>
  <si>
    <r>
      <rPr>
        <b/>
        <sz val="10"/>
        <color rgb="FF000000"/>
        <rFont val="Arial"/>
        <family val="2"/>
      </rPr>
      <t>03/04/2019</t>
    </r>
    <r>
      <rPr>
        <sz val="10"/>
        <color rgb="FF000000"/>
        <rFont val="Arial"/>
        <family val="2"/>
      </rPr>
      <t xml:space="preserve">: Se avanzó en la elaboración del programa de orden y aseo
</t>
    </r>
    <r>
      <rPr>
        <b/>
        <sz val="10"/>
        <color rgb="FF000000"/>
        <rFont val="Arial"/>
        <family val="2"/>
      </rPr>
      <t>02/07/2019:</t>
    </r>
    <r>
      <rPr>
        <sz val="10"/>
        <color rgb="FF000000"/>
        <rFont val="Arial"/>
        <family val="2"/>
      </rPr>
      <t xml:space="preserve"> Se elaboró y adoptó en el Sistema Integrado de Gestión el Programa de Orden y Aseo, y se avanzó en su implementación con el desarrollo de actividades de socialización y actividades practicas en las oficinas de la Entidad. El documento se encuentra publicado en la Maloca AulaSIG. </t>
    </r>
  </si>
  <si>
    <r>
      <rPr>
        <b/>
        <sz val="10"/>
        <color rgb="FF000000"/>
        <rFont val="Arial"/>
        <family val="2"/>
      </rPr>
      <t>03/04/2019:</t>
    </r>
    <r>
      <rPr>
        <sz val="10"/>
        <color rgb="FF000000"/>
        <rFont val="Arial"/>
        <family val="2"/>
      </rPr>
      <t xml:space="preserve"> Documento preliminar
</t>
    </r>
    <r>
      <rPr>
        <b/>
        <sz val="10"/>
        <color rgb="FF000000"/>
        <rFont val="Arial"/>
        <family val="2"/>
      </rPr>
      <t>02/07/2019:</t>
    </r>
    <r>
      <rPr>
        <sz val="10"/>
        <color rgb="FF000000"/>
        <rFont val="Arial"/>
        <family val="2"/>
      </rPr>
      <t xml:space="preserve"> Programa de orden y aseo http://www.idep.edu.co/sites/default/files/PG-GTH-13-01%20Programa%20orden%20aseo%20V1.pdf
Listados de asistencia y registro fotográfico</t>
    </r>
  </si>
  <si>
    <r>
      <rPr>
        <b/>
        <sz val="10"/>
        <color rgb="FF000000"/>
        <rFont val="Arial"/>
        <family val="2"/>
      </rPr>
      <t>03/04/2019</t>
    </r>
    <r>
      <rPr>
        <sz val="10"/>
        <color rgb="FF000000"/>
        <rFont val="Arial"/>
        <family val="2"/>
      </rPr>
      <t xml:space="preserve">: No se han realizado actividades especificas para el desarrollo de esta acción
</t>
    </r>
    <r>
      <rPr>
        <b/>
        <sz val="10"/>
        <color rgb="FF000000"/>
        <rFont val="Arial"/>
        <family val="2"/>
      </rPr>
      <t xml:space="preserve">
02/07/2019</t>
    </r>
    <r>
      <rPr>
        <sz val="10"/>
        <color rgb="FF000000"/>
        <rFont val="Arial"/>
        <family val="2"/>
      </rPr>
      <t>: Se realizó la modificación del formato de auto-reporte de condiciones de trabajo y salud, y se socializó a los servidores de la Entidad mediante pieza de comunicación por correo electrónico institucional.</t>
    </r>
  </si>
  <si>
    <r>
      <rPr>
        <b/>
        <sz val="10"/>
        <color rgb="FF000000"/>
        <rFont val="Arial"/>
        <family val="2"/>
      </rPr>
      <t xml:space="preserve">02/07/2019: </t>
    </r>
    <r>
      <rPr>
        <sz val="10"/>
        <color rgb="FF000000"/>
        <rFont val="Arial"/>
        <family val="2"/>
      </rPr>
      <t>Pieza de socialización y correo electrónico institucional</t>
    </r>
  </si>
  <si>
    <r>
      <t xml:space="preserve">Actividad quese realizara una vez se tengan convalidadas las Tablas de Valoracion Documental 
06/10/2017: Actividad en desarrollado , la cual se implementara una vez se tengan convalidadas las Tablas de Valoración Documental. 
</t>
    </r>
    <r>
      <rPr>
        <b/>
        <sz val="10"/>
        <color rgb="FF000000"/>
        <rFont val="Arial"/>
        <family val="2"/>
      </rPr>
      <t>23/11/2017</t>
    </r>
    <r>
      <rPr>
        <sz val="10"/>
        <color rgb="FF000000"/>
        <rFont val="Arial"/>
        <family val="2"/>
      </rPr>
      <t xml:space="preserve">: Actividad progrmada para el 2019 una vez se convaliden las Tablas de valoracion Documental
</t>
    </r>
    <r>
      <rPr>
        <b/>
        <sz val="10"/>
        <color rgb="FF000000"/>
        <rFont val="Arial"/>
        <family val="2"/>
      </rPr>
      <t xml:space="preserve">11/12/2018 </t>
    </r>
    <r>
      <rPr>
        <sz val="10"/>
        <color rgb="FF000000"/>
        <rFont val="Arial"/>
        <family val="2"/>
      </rPr>
      <t xml:space="preserve">El 19 de noviembre se recibio de la secretaria tecnica del consejo Distrital de Archivos de Bogota concepto de viabilidad de convalidacion de las TVD
</t>
    </r>
    <r>
      <rPr>
        <b/>
        <sz val="10"/>
        <color rgb="FF000000"/>
        <rFont val="Arial"/>
        <family val="2"/>
      </rPr>
      <t>03/04/2019</t>
    </r>
    <r>
      <rPr>
        <sz val="10"/>
        <color rgb="FF000000"/>
        <rFont val="Arial"/>
        <family val="2"/>
      </rPr>
      <t xml:space="preserve">: </t>
    </r>
    <r>
      <rPr>
        <sz val="10"/>
        <rFont val="Arial"/>
        <family val="2"/>
      </rPr>
      <t>Una vez se obtuvo la convalidación de las TVD el 13 de diciembre de 2018, se han llevado a cabo las siguientes actividades:
1) Se realizó el plan de trabajo  para la intervencion del fondo documental acumulado. 
2) En enero de 2019 la entidad realizo un contrato de un tecnico y en febrero el de un auxiliar
3) Se realizó la inscripción de las Tablas de Valoración Documental en el Registro Único de Series Documentales del AGN, la entidad se encuentra a la espera de la expedicion del certificado. 
4) Se emitió la resolucion No. 018 del 19/02/2019, mediante la cual se adoptó e implementó las TVD en el Instituto.
5) Se realizó la identificación de las series documentales que de acuerdo a la TVD tienen disposición final y eliminación. 
6) Se realizó el inventario documental de 687 carpetas contenidas en 53 cajas, lo que equivale a  13.025 m/l</t>
    </r>
    <r>
      <rPr>
        <b/>
        <sz val="10"/>
        <rFont val="Arial"/>
        <family val="2"/>
      </rPr>
      <t xml:space="preserve">
03/07/2019: </t>
    </r>
    <r>
      <rPr>
        <sz val="10"/>
        <rFont val="Arial"/>
        <family val="2"/>
      </rPr>
      <t>a)Se oficializo el registro de las Tablas de Valoracion Documental del Instituto en el Registro Unico de series del Archivo General de la Nacion. Quedaron registradas bajo el No. TVD - 25 del 29 de abril de 2019. Se publicaron en la Pagina Web del Instituto las Tablas de valoracion Documental con sus respectivos anexos.b) Se presento en el comite  institucional de gestion y desempeño el 27 de mayo de 2019 el inventario de 267 cajas con 3237 carpetas para eliminar; el comite aprobo la eliminacion. En cuanto se apruebe el acta el inventario se publicara en la Web.</t>
    </r>
  </si>
  <si>
    <r>
      <t xml:space="preserve">Q:\TABLA DE VALORACION_NOVIEMBRE-2018\TVD_IDEP_CD_13_11_2018 concepto técnico
</t>
    </r>
    <r>
      <rPr>
        <b/>
        <sz val="10"/>
        <color rgb="FF000000"/>
        <rFont val="Arial"/>
        <family val="2"/>
      </rPr>
      <t xml:space="preserve">03/04/2019: 
 - </t>
    </r>
    <r>
      <rPr>
        <sz val="10"/>
        <color rgb="FF000000"/>
        <rFont val="Arial"/>
        <family val="2"/>
      </rPr>
      <t xml:space="preserve">Acta CDA del 13/12/2018
 - Pantallazo de trámite del RUSD, documentos que se encuentran en el archivo de gestión \\192.168.1.251\300_SAFyCD\IDEP2019
e) Resolución 018 de 2019
</t>
    </r>
    <r>
      <rPr>
        <b/>
        <sz val="10"/>
        <color rgb="FF000000"/>
        <rFont val="Arial"/>
        <family val="2"/>
      </rPr>
      <t xml:space="preserve">03/07/2019: </t>
    </r>
    <r>
      <rPr>
        <sz val="10"/>
        <color rgb="FF000000"/>
        <rFont val="Arial"/>
        <family val="2"/>
      </rPr>
      <t>a)http://www.idep.edu.co/?q=tablas-de-valoracion-documental-idep b) FT-GD-07-06_INVENTARIO_SERIES_ELIMINACION_FINAL</t>
    </r>
  </si>
  <si>
    <r>
      <t xml:space="preserve">03/04/2019:  </t>
    </r>
    <r>
      <rPr>
        <sz val="10"/>
        <color rgb="FF000000"/>
        <rFont val="Arial"/>
        <family val="2"/>
      </rPr>
      <t xml:space="preserve">Para la vigencia 2019 se establecieron tres indicadores para el proceso Gestión documental: 
1. Porcentaje de ejecución de el Plan Institucional de archivos - PINAR para la vigencia 2019 
2. Porcentaje de respuestas de las PQRS  con observaciones de acuerdo a la evaluación de oportunidad, coherencia, claridad y/o calidez de los informes del Sistema Distrital de Quejas y Soluciones.
3. Porcentaje de PQRS atendidos oportunamente en los tiempos que la ley establece. 
Particularmente mediante este último indicador se buscará medir la oportunidad en la respuesta a las PQRS que formula la ciudadanía y/o partes interesadas, dentro de los tiempos de ley.  El mecanismo de medición se definió como la sumatoria de la cantidad de PQRS atendidos oportunamente (dentro de los tiempos de ley según reporte del SDQS) sobre la cantidad total de PQRS recibidos en la entidad menos la cantidad de PQRS que estén en proceso de respuesta que estén dentro de los tiempos de ley. Para el primer trimestre de 2019 re reportó este indicador al 100% de cumplimiento.  
</t>
    </r>
    <r>
      <rPr>
        <b/>
        <sz val="10"/>
        <color rgb="FF000000"/>
        <rFont val="Arial"/>
        <family val="2"/>
      </rPr>
      <t xml:space="preserve">03/07/2019: </t>
    </r>
    <r>
      <rPr>
        <sz val="10"/>
        <color rgb="FF000000"/>
        <rFont val="Arial"/>
        <family val="2"/>
      </rPr>
      <t xml:space="preserve">Se reportaron los indicadores establecidos con corte al 30/06/2019 en los cuales se dió cumplimiento a las metas establecidas.
</t>
    </r>
  </si>
  <si>
    <r>
      <t xml:space="preserve">03/04/2019: </t>
    </r>
    <r>
      <rPr>
        <sz val="10"/>
        <color indexed="8"/>
        <rFont val="Arial"/>
        <family val="2"/>
      </rPr>
      <t xml:space="preserve">Código:  FT- MIC-03-05 HOJA DE VIDA DEL INDICADOR  del proceso de Gestión Documental
</t>
    </r>
    <r>
      <rPr>
        <b/>
        <sz val="10"/>
        <color indexed="8"/>
        <rFont val="Arial"/>
        <family val="2"/>
      </rPr>
      <t xml:space="preserve">03/07/2019: </t>
    </r>
    <r>
      <rPr>
        <sz val="10"/>
        <color indexed="8"/>
        <rFont val="Arial"/>
        <family val="2"/>
      </rPr>
      <t>Código:  FT- MIC-03-05 HOJA DE VIDA DEL INDICADOR  del proceso de Gestión Documental publicada en http://www.idep.edu.co/?q=content/indicadores-de-gesti%C3%B3n</t>
    </r>
  </si>
  <si>
    <r>
      <rPr>
        <b/>
        <sz val="10"/>
        <color rgb="FF000000"/>
        <rFont val="Arial"/>
        <family val="2"/>
      </rPr>
      <t xml:space="preserve">Primer Trimestre: </t>
    </r>
    <r>
      <rPr>
        <sz val="10"/>
        <color rgb="FF000000"/>
        <rFont val="Arial"/>
        <family val="2"/>
      </rPr>
      <t xml:space="preserve">El documento del  Manual de atención al ciudadano del instituto para la investigación educativa y el desarrollo pedagógico - IDEP se encuentra en proceso de actualización. Lo anterior debido a que  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 el cual se encuentra  en proceso de revisión y validación por el líder del proceso de Atención al ciudadano. Posterior a la formulación de este manual, permitirá realizar una actualización  del Manual de Atención al ciudadano del IDEP frente a las peticiones que interpone la ciudadanía. 
</t>
    </r>
    <r>
      <rPr>
        <b/>
        <sz val="10"/>
        <color rgb="FF000000"/>
        <rFont val="Arial"/>
        <family val="2"/>
      </rPr>
      <t xml:space="preserve">Segundo Trimestre: </t>
    </r>
    <r>
      <rPr>
        <sz val="10"/>
        <color rgb="FF000000"/>
        <rFont val="Arial"/>
        <family val="2"/>
      </rPr>
      <t xml:space="preserve">Durante este trimestre se elaboraron y actualizaron los siguientes documentos : El documento del  Manual de atención al ciudadano del Instituto para la investigación educativa y el desarrollo pedagógico - IDEP y el  Manual de Gestión de Peticiones para el IDEP, los cuales tiene fecha de publicación del 21/05/2019, se encuentran disponibles en el Aula Maloca SIG. Posterior a esto, se realizó una campaña virtual a los servidores públicos del IDEP a través del boletín interno de comunicaciones y correos electrónicos, con el fin de sensibilizarlos en la necesidad de atender a los usuarios  de manera oportuna, eficaz y digna atendiendo a los lineamientos del Manual de atención al ciudadano del IDEP. </t>
    </r>
  </si>
  <si>
    <r>
      <rPr>
        <b/>
        <sz val="10"/>
        <color rgb="FF000000"/>
        <rFont val="Arial"/>
        <family val="2"/>
      </rPr>
      <t xml:space="preserve">05/12/2018: </t>
    </r>
    <r>
      <rPr>
        <sz val="10"/>
        <color rgb="FF000000"/>
        <rFont val="Arial"/>
        <family val="2"/>
      </rPr>
      <t xml:space="preserve">Se realiza socialización el 26/10/2018 a funcionarios y contratistas  sobre recomendaciones en seguridad de la </t>
    </r>
    <r>
      <rPr>
        <sz val="10"/>
        <rFont val="Arial"/>
        <family val="2"/>
      </rPr>
      <t xml:space="preserve">información, una vez se tengan documentados los procedimientos establecidos en el MSPI se realizará la socialización correspondiente,  actividad que se reprograma para la siguiente vigencia.   
</t>
    </r>
    <r>
      <rPr>
        <b/>
        <sz val="10"/>
        <rFont val="Arial"/>
        <family val="2"/>
      </rPr>
      <t>31/03/2019:</t>
    </r>
    <r>
      <rPr>
        <sz val="10"/>
        <rFont val="Arial"/>
        <family val="2"/>
      </rPr>
      <t xml:space="preserve"> Se programó una socialización a funcionarios y contratistas del IDEP sobre los procedimientos establecidos en seguridad y privacidad de la información, especialmente con el servicio de correo electrónico. Esta capacitación se llevará a cabo el 02 de abril de 2019 y en el próximo trimestre se reportará el cumplimiento de la actividad.
</t>
    </r>
    <r>
      <rPr>
        <b/>
        <sz val="10"/>
        <rFont val="Arial"/>
        <family val="2"/>
      </rPr>
      <t xml:space="preserve">30/06/2019: </t>
    </r>
    <r>
      <rPr>
        <sz val="10"/>
        <rFont val="Arial"/>
        <family val="2"/>
      </rPr>
      <t xml:space="preserve">El día 02 de abril de 2019, se llevó a cabo una socialización con funcionarios y contratistas del IDEP sobre los procedimientos establecidos en seguridad y privacidad de la información. Así mismo,  el día 30 de mayo de 2019 se llevó a cabo una socialización de las políticas TIC que adopta el IDEP, que están enfocadas a preservar la seguridad de la información Institucional y al buen uso de los recursos tecnológicos con los que cuenta el Instituto. En esta misma sesión, se indicó a los funcionarios y contratistas del IDEP cómo identificar riesgos de seguridad de la información y posibles ataques informáticos, y el proceso a seguir cuando esto ocurra. A continuación cito los apartados de la presentación: </t>
    </r>
    <r>
      <rPr>
        <b/>
        <sz val="10"/>
        <rFont val="Arial"/>
        <family val="2"/>
      </rPr>
      <t xml:space="preserve">"11. Los usuarios del correo electrónico no deben abrir los archivos anexos colocados en mensajes de remitentes desconocidos o sospechosos. Si llegan mensajes con esta característica, se debe informar a la Oficina Asesora de Planeación mediante http://www.idep.edu.co/mesadeayuda y llamar a la extensión 107 ". </t>
    </r>
    <r>
      <rPr>
        <sz val="10"/>
        <rFont val="Arial"/>
        <family val="2"/>
      </rPr>
      <t>Por otra parte,  el día 31 de mayo de 2019 se envió a través de correo electrónico a funcionarios y contratistas del IDEP, una campaña con los Tips para fortalecer la seguridad de la información Institucional. Por último, en este mismo plan de mejora se estableció en la acción No. 43 para el mes de agosto la siguiente actividad "Realizar una socialización con información acerca de cómo identificar ataques informáticos y las medidas preventivas y reactivas a tomar en cada caso."  Por lo tanto se solicita el cierre de esta acción.</t>
    </r>
  </si>
  <si>
    <r>
      <rPr>
        <b/>
        <sz val="10"/>
        <rFont val="Arial"/>
        <family val="2"/>
      </rPr>
      <t xml:space="preserve">07/12/2108: </t>
    </r>
    <r>
      <rPr>
        <sz val="10"/>
        <rFont val="Arial"/>
        <family val="2"/>
      </rPr>
      <t>Se realizó seguimiento el 25/10/2018 por parte del líder del proceso y el equipo de tecnología en donde se concluye que  esta actividad no se ejecutará debido a la falta de recurso humano para realizar esta verificación, por tal razón se elimina esta acción.</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</si>
  <si>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acción por la manera en que fue planteada no es clara razón por la cual se elimina. 
</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</si>
  <si>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actividad  no se ejecutará,  teniendo en cuenta que no se tienen recursos disponibles </t>
    </r>
  </si>
  <si>
    <r>
      <t xml:space="preserve">30/06/2019: </t>
    </r>
    <r>
      <rPr>
        <sz val="11"/>
        <color rgb="FF000000"/>
        <rFont val="Calibri"/>
        <family val="2"/>
      </rPr>
      <t xml:space="preserve">Se actualizó la base de datos de activos de información  con las licencias a favor del IDEP. Se actualizó la carpeta física con las licencias que son de propiedad del Instituto. Se incluye en la carpeta el certificado del registro de la Dirección Nacional de Derechos de Autor: Libro 13, Tomo 3 y partida 410 que evidencia que el Sistema de Información Administrativo y Financiero SIAFI realizó cambio de nombre a GOOBI y una comunicación expedida por Soporte Lógico en la que se refieren a la licencia corporativa del Sotware Humano. </t>
    </r>
  </si>
  <si>
    <t>Carpeta física con las licencias que reposa en la Oficina de Planeación en custodia del Ténico Operativo.</t>
  </si>
  <si>
    <t>En el documento FT-GTH-13-51 se establecen las condiciones para acceso VPN para los funcionarios.
En el Expediente Contractual No. 100 de 2019 suscrito con la empresa IT GOP se dedejó como obligación que el proveedor " Solicitar el acceso extendido a la VPN del IDEP, cuando requieran trabajar fuera del horario estipulado para uso de la VPN, el cual está establecido de lunes a viernes de 6:00 am a 8:00 pm"</t>
  </si>
  <si>
    <t>Documento con el protocolo que puede ser consultado en el Expediente Contractual No. 028 de 2019. Este documento será publicado en Maloca en el siguiente enlace:http://www.idep.edu.co/?q=content/gt-12-proceso-de-gesti%C3%B3n-tecnol%C3%B3gica#overlay-context=</t>
  </si>
  <si>
    <t>Este documento puede ser consultado en el Expediente contractual No. 012 de 2019. Este documento será publicado en Maloca en el siguiente enlace:http://www.idep.edu.co/?q=content/gt-12-proceso-de-gesti%C3%B3n-tecnol%C3%B3gica#overlay-context=</t>
  </si>
  <si>
    <r>
      <t xml:space="preserve">30/06/2019: </t>
    </r>
    <r>
      <rPr>
        <sz val="11"/>
        <color rgb="FF000000"/>
        <rFont val="Calibri"/>
        <family val="2"/>
      </rPr>
      <t>Las instantáneas se han tomado con frecuencia, se estableció que se realizarán los viernes en la noche. Se realizó un instructivo de toma de instantáneas para los servidores virtuales, el cual fue integrado al MN-GT-12-03 Manual del soporte del primer nivel y administración para la hiperconvergencia, en su numeral 5.</t>
    </r>
  </si>
  <si>
    <t>MN-GT-12-03 Manual del soporte del primer nivel y administración para la hiperconvergencia, en su numeral 5. http://www.idep.edu.co/?q=content/gt-12-proceso-de-gesti%C3%B3n-tecnol%C3%B3gica#overlay-context=</t>
  </si>
  <si>
    <r>
      <t xml:space="preserve">PRO - DIC-01-01
Hoja de calculo de Excel diligenciada disponible en: </t>
    </r>
    <r>
      <rPr>
        <sz val="8"/>
        <color rgb="FF000000"/>
        <rFont val="Arial"/>
        <family val="2"/>
      </rPr>
      <t>https://docs.google.com/spreadsheets/d/1NrZ6gwKmNQtgbSTjMcOSzoxdJXtd9GumnRhjx1Ah8cI/edit?usp=sharing</t>
    </r>
  </si>
  <si>
    <t>http://www.idep.edu.co/?q=content/idp-04-proceso-de-investigaci%C3%B3n-y-desarrollo-pedag%C3%B3gico</t>
  </si>
  <si>
    <t>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</si>
  <si>
    <r>
      <t xml:space="preserve">10/04/2018: Respuesta informe de seguimiento al Plan Archivístico rad 455 del 28/03/2018 Archivo General de la Nación
25/07/2018: Respuesta informe de  seguimiento al Plan de Mejoramiento Archivistico, el cual fue radicado en el IDEP bajo el No. 1014 del 17/07/2018  Archivo General de la Nación
22/10/2018: 
- Radicado No. 1053 del 24/07/2018
 - Radicado 901 del 19/10/2018
</t>
    </r>
    <r>
      <rPr>
        <b/>
        <sz val="10"/>
        <color indexed="8"/>
        <rFont val="Arial"/>
        <family val="2"/>
      </rPr>
      <t xml:space="preserve">
26/12/2018: </t>
    </r>
    <r>
      <rPr>
        <sz val="10"/>
        <color indexed="8"/>
        <rFont val="Arial"/>
        <family val="2"/>
      </rPr>
      <t xml:space="preserve">
 1) Concepto Técnico - TVD - Nov-2018
 2) Plan de Trabajo Intervención TVD
 3) TVD  Periodos:
    - 1994 a 1996
    - 1996  a 2000
    - 2000 a 2007
 4) Plan de Trabajo Intervención  TVD
</t>
    </r>
    <r>
      <rPr>
        <b/>
        <sz val="10"/>
        <color indexed="8"/>
        <rFont val="Arial"/>
        <family val="2"/>
      </rPr>
      <t xml:space="preserve">30/04/2019. 
</t>
    </r>
    <r>
      <rPr>
        <sz val="10"/>
        <color indexed="8"/>
        <rFont val="Arial"/>
        <family val="2"/>
      </rPr>
      <t xml:space="preserve">1. Resolución No. 018 de 2019.
2. Contratos No. 20 y 31 de 2019.
3. FUID a marzo de 2019.
4. FUIS de eliminación a marzo de 2019.
</t>
    </r>
    <r>
      <rPr>
        <b/>
        <sz val="10"/>
        <color indexed="8"/>
        <rFont val="Arial"/>
        <family val="2"/>
      </rPr>
      <t xml:space="preserve">30/07/2019. </t>
    </r>
    <r>
      <rPr>
        <sz val="10"/>
        <color indexed="8"/>
        <rFont val="Arial"/>
        <family val="2"/>
      </rPr>
      <t xml:space="preserve">
TVD publicadas en http://www.idep.edu.co/?q=tablas-de-valoracion-documental-idep b) FT-GD-07-06_INVENTARIO_SERIES_ELIMINACION_FINAL</t>
    </r>
  </si>
  <si>
    <r>
      <t xml:space="preserve">PRIMER TRIMESTRE DE 2019:  </t>
    </r>
    <r>
      <rPr>
        <sz val="10"/>
        <color indexed="8"/>
        <rFont val="Arial"/>
        <family val="2"/>
      </rPr>
      <t xml:space="preserve">Se verificó la formulación de los indicadores: 
1. Porcentaje de respuestas de las PQRS  con observaciones de acuerdo a la evaluación de oportunidad, coherencia, claridad y/o calidez de los informes del Sistema Distrital de Quejas y Soluciones.
2. Porcentaje de PQRS atendidos oportunamente en los tiempos que la ley establece. 
Para el primer trimestre se reportó  avance del 100% de la meta propuesta.   Esta actividad continúa en seguimiento. 
</t>
    </r>
    <r>
      <rPr>
        <b/>
        <sz val="10"/>
        <color indexed="8"/>
        <rFont val="Arial"/>
        <family val="2"/>
      </rPr>
      <t xml:space="preserve">SEGUNDO TRIMESTRE DE 2019:  </t>
    </r>
    <r>
      <rPr>
        <sz val="10"/>
        <color indexed="8"/>
        <rFont val="Arial"/>
        <family val="2"/>
      </rPr>
      <t xml:space="preserve">Se verificó por parte de esta Oficina el reporte de indicadores del proceso de gestión documental para el segundo trimestre de 2019; para el indicadore del PINAR reporta un avance de cumplimiento del 100% para el segundo trimestre.
Por lo anterior se da cierre a esta acción por parte de esta Oficina.  </t>
    </r>
  </si>
  <si>
    <r>
      <rPr>
        <b/>
        <sz val="10"/>
        <color rgb="FF000000"/>
        <rFont val="Arial"/>
        <family val="2"/>
      </rPr>
      <t xml:space="preserve">13/12/2018 </t>
    </r>
    <r>
      <rPr>
        <sz val="10"/>
        <color rgb="FF000000"/>
        <rFont val="Arial"/>
        <family val="2"/>
      </rPr>
      <t xml:space="preserve">Se solicitó la actualización del Procedimiento PRO-GRF-11-01 Egresos o salidas y del  PRO-GRF-11-02 Ingresos o Altas de Almacén definitivas de bienes a la OAP. Los documentos fueron actualizados el 27/12/2018. 
</t>
    </r>
    <r>
      <rPr>
        <b/>
        <sz val="10"/>
        <color rgb="FF000000"/>
        <rFont val="Arial"/>
        <family val="2"/>
      </rPr>
      <t xml:space="preserve">03/04/2019: </t>
    </r>
    <r>
      <rPr>
        <sz val="10"/>
        <color rgb="FF000000"/>
        <rFont val="Arial"/>
        <family val="2"/>
      </rPr>
      <t>Se actualizo el proceso PRO-GRF-11-01 EGRESOS O SALIDAS DEFINITIVA DE BIENES Y
ELEMENTOS DEL INVENTARIO PROPIEDAD, PLANTA Y EQUIPO, el cual se encuentra publicado en Maloca Aula SIG con fecha de aprobación del 27/12/2018, en donde se idetifica como política de operacion "</t>
    </r>
    <r>
      <rPr>
        <i/>
        <sz val="10"/>
        <color rgb="FF000000"/>
        <rFont val="Arial"/>
        <family val="2"/>
      </rPr>
      <t>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r>
    <r>
      <rPr>
        <sz val="10"/>
        <color rgb="FF000000"/>
        <rFont val="Arial"/>
        <family val="2"/>
      </rPr>
      <t xml:space="preserve">
</t>
    </r>
    <r>
      <rPr>
        <b/>
        <sz val="10"/>
        <color rgb="FF000000"/>
        <rFont val="Arial"/>
        <family val="2"/>
      </rPr>
      <t xml:space="preserve">09/07/2019: </t>
    </r>
    <r>
      <rPr>
        <sz val="10"/>
        <color rgb="FF000000"/>
        <rFont val="Arial"/>
        <family val="2"/>
      </rPr>
      <t xml:space="preserve">En el tercer trimestre se realizaron las siguientes actividades:
• La entidad recibió, dio ingreso al Almacén y entrego en la Imprenta Distrital los Insumos para la impresión de las publicaciones.
• Se actualizaron los inventarios de propiedad, planta y equipo en el sentido de descargar inventarios a los funcionarios y contratistas que terminaron su vinculación laboral, así mismo se hizo la asignación de inventarios a los nuevos contratistas de la presente vigencia en el aplicativo GOOBI. De igual manera se ha asignado el carne y las respectivas tarjetas de ingreso a los contratistas que actualmente tienen vigente el contrato con el IDEP.
• Los bienes de propiedad del IDEP Se encuentra amparados mediante los contratos los contrato Nos. 85, 86, 87, 88 y 89 cuyo objeto fue la Adquisición de los seguros que amparen los intereses patrimoniales actuales y futuros, 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 suscritos con la Aseguradora Solidaria de Colombia.
• Así mismo se están cumpliendo las políticas de operación descritas en los procedimientos de GRF.
Los registros se realizaron en la fecha en el sistema y los soportes reposan en los expedientes del proceso (ingresos o salidas).
</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</si>
  <si>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
30/08/2019:  </t>
    </r>
    <r>
      <rPr>
        <sz val="10"/>
        <color rgb="FF000000"/>
        <rFont val="Arial"/>
        <family val="2"/>
      </rPr>
      <t xml:space="preserve">Hilda Yamile Morales Laverde - Jefe OCI. 
</t>
    </r>
  </si>
  <si>
    <t>Folios 131-135 del contrato de prestación de servicios No. 008 de 2019.</t>
  </si>
  <si>
    <r>
      <rPr>
        <b/>
        <sz val="10"/>
        <color rgb="FF000000"/>
        <rFont val="Arial"/>
        <family val="2"/>
      </rPr>
      <t xml:space="preserve">30/04/2019: </t>
    </r>
    <r>
      <rPr>
        <sz val="10"/>
        <color rgb="FF000000"/>
        <rFont val="Arial"/>
        <family val="2"/>
      </rPr>
      <t xml:space="preserve">Esta acción se encuentra en ejecución, se verificó por parte de ésa Oficina el cumplimiento de las publicaciones relacionadas en la página y redes sociales del Instituto.  Esta acción continúa en seguimiento. 
</t>
    </r>
    <r>
      <rPr>
        <b/>
        <sz val="10"/>
        <color rgb="FF000000"/>
        <rFont val="Arial"/>
        <family val="2"/>
      </rPr>
      <t xml:space="preserve">
20/08/2019: </t>
    </r>
    <r>
      <rPr>
        <sz val="10"/>
        <color rgb="FF000000"/>
        <rFont val="Arial"/>
        <family val="2"/>
      </rPr>
      <t>Se verificó por parte de esta Oficina los enlaces correspondientes, donde se promociona la gratuidad de los productos y servicios del IDEP. 
Esta acción se da por cumplida y se da cierre a la misma.</t>
    </r>
  </si>
  <si>
    <r>
      <rPr>
        <b/>
        <sz val="10"/>
        <color rgb="FF000000"/>
        <rFont val="Arial"/>
        <family val="2"/>
      </rPr>
      <t xml:space="preserve">30/04/2019: </t>
    </r>
    <r>
      <rPr>
        <sz val="10"/>
        <color rgb="FF000000"/>
        <rFont val="Arial"/>
        <family val="2"/>
      </rPr>
      <t xml:space="preserve">Se verificó por parte de ésta Oficina que en el procedimiento PRO-DIC-01-01  se incluyó la actividad No. 03 - observaciones </t>
    </r>
    <r>
      <rPr>
        <i/>
        <sz val="10"/>
        <color rgb="FF000000"/>
        <rFont val="Arial"/>
        <family val="2"/>
      </rPr>
      <t xml:space="preserve">"El profesional responsable del equipo de comunicaciones realiza el proceso de diseño y producción de las piezas comunicativas. De igual manera, diligencia el formato FT-DIC-01- 03 Lista de verificación de lineamientos del Manual de imagen Alcaldía Mayor de Bogotá para la publicación de imágenes y/o textos, con el fin de verificar el cumplimiento del manual dispuesto por la Alcaldía Mayor de Bogotá. Este formato será conservado de manera digital por el Subdirector Académico y/o los responsables de la actividad".  
</t>
    </r>
    <r>
      <rPr>
        <b/>
        <sz val="10"/>
        <color rgb="FF000000"/>
        <rFont val="Arial"/>
        <family val="2"/>
      </rPr>
      <t xml:space="preserve">20/08/2019:  </t>
    </r>
    <r>
      <rPr>
        <sz val="10"/>
        <color rgb="FF000000"/>
        <rFont val="Arial"/>
        <family val="2"/>
      </rPr>
      <t>Se verificó por parte de esta Oficina el diligenciamiento de la lista de chequeo con el fin de validar el cumplimiento de los criterios del Manual de Imagen de la Alcaldía hasta el mes de junio de 2019.
Esta acción se da por cumplida y se da cierre a la misma.</t>
    </r>
  </si>
  <si>
    <r>
      <rPr>
        <b/>
        <sz val="10"/>
        <color rgb="FF000000"/>
        <rFont val="Arial"/>
        <family val="2"/>
      </rPr>
      <t xml:space="preserve">30/04/2019:  </t>
    </r>
    <r>
      <rPr>
        <sz val="10"/>
        <color rgb="FF000000"/>
        <rFont val="Arial"/>
        <family val="2"/>
      </rPr>
      <t xml:space="preserve">En el mes de marzo de 2019 se actualizó el procedimiento PRO-DIC-01-01 en la actividad No. 02 se incluyó en observaciones "La matriz de seguimiento de la información de las convocatorias que se publica en los canales institucionales del IDEP, será diligenciado y conservado de manera digital por el Subdirector Académico y/o los responsables de la actividad.", en el próximo seguimiento se verificará la aplicación de los controles establecidos. 
</t>
    </r>
    <r>
      <rPr>
        <b/>
        <sz val="10"/>
        <color rgb="FF000000"/>
        <rFont val="Arial"/>
        <family val="2"/>
      </rPr>
      <t xml:space="preserve">20/08/2019: </t>
    </r>
    <r>
      <rPr>
        <sz val="10"/>
        <color rgb="FF000000"/>
        <rFont val="Arial"/>
        <family val="2"/>
      </rPr>
      <t xml:space="preserve">Se verificó por parte de esta Oficina la matriz de seguimiento de la información de las convocatorias que se publica en los canales institucionales del IDEP hasta el mes de junio de 2019, se evidenció la publicación de todas las convocatorias relacionadas.   La acción se viene ejecutando oportunamente, se da cierre por parte de esta Oficina. </t>
    </r>
  </si>
  <si>
    <r>
      <rPr>
        <b/>
        <sz val="10"/>
        <color rgb="FF000000"/>
        <rFont val="Arial"/>
        <family val="2"/>
      </rPr>
      <t xml:space="preserve">30/04/2019:  </t>
    </r>
    <r>
      <rPr>
        <sz val="10"/>
        <color rgb="FF000000"/>
        <rFont val="Arial"/>
        <family val="2"/>
      </rPr>
      <t xml:space="preserve">Esta actividad se reporta en ejecución, se verificará el cumplimiento de la misma en el próximo seguimiento, con sus respectivas evidencias de cumplimiento. 
</t>
    </r>
    <r>
      <rPr>
        <b/>
        <sz val="10"/>
        <color rgb="FF000000"/>
        <rFont val="Arial"/>
        <family val="2"/>
      </rPr>
      <t xml:space="preserve">20/08/2019:  </t>
    </r>
    <r>
      <rPr>
        <sz val="10"/>
        <color rgb="FF000000"/>
        <rFont val="Arial"/>
        <family val="2"/>
      </rPr>
      <t xml:space="preserve">SE verifico por parte de esta Oficina la publicación en el Boletin Interno No. 006 y los correos remitidos a los funcionarios los días 18, 20 y 21de junio de 2019.  
Se da por cumplida esta actividad y se cierra por parte de esta Oficina. </t>
    </r>
  </si>
  <si>
    <r>
      <t xml:space="preserve">30/04/2019:   </t>
    </r>
    <r>
      <rPr>
        <sz val="10"/>
        <color rgb="FF000000"/>
        <rFont val="Arial"/>
        <family val="2"/>
      </rPr>
      <t xml:space="preserve">Hilda Yamile Morales Laverde - Jefe Oficina de Control Interno. 
</t>
    </r>
    <r>
      <rPr>
        <b/>
        <sz val="10"/>
        <color rgb="FF000000"/>
        <rFont val="Arial"/>
        <family val="2"/>
      </rPr>
      <t xml:space="preserve">20/08/2019: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</si>
  <si>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Hilda Yamile Morales Laverde - Jefe OCI.
2</t>
    </r>
    <r>
      <rPr>
        <b/>
        <sz val="10"/>
        <color rgb="FF000000"/>
        <rFont val="Arial"/>
        <family val="2"/>
      </rPr>
      <t xml:space="preserve">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</si>
  <si>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 xml:space="preserve">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la publicación del Manual Técnico MN-IDP- 04-para el uso del servicio tecnológico para la comprobación de la duplicación de contenidos.
Se incluyó en la actividad 10 el punto de control </t>
    </r>
    <r>
      <rPr>
        <i/>
        <sz val="10"/>
        <color rgb="FF000000"/>
        <rFont val="Arial"/>
        <family val="2"/>
      </rPr>
      <t xml:space="preserve">"Revisar los productos finales (de carácter académico) por la herramienta tecnológica que permite identificar el plagio, con la que cuenta la entidad. Ver MN-IDP04-04 Manual técnico para el uso del servicio tecnológico para la comprobación de la duplicación de contenidos y la infracción de derechos de autor"  
</t>
    </r>
    <r>
      <rPr>
        <sz val="10"/>
        <color rgb="FF000000"/>
        <rFont val="Arial"/>
        <family val="2"/>
      </rPr>
      <t xml:space="preserve">Esta acción se da por cumplida y se cierra por parte de esta Oficina, no obstante se recomienda socializar a todos los funcionarios que deben aplicar el control.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</si>
  <si>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</si>
  <si>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30/04/2019:</t>
    </r>
    <r>
      <rPr>
        <sz val="10"/>
        <color rgb="FF000000"/>
        <rFont val="Arial"/>
        <family val="2"/>
      </rPr>
      <t xml:space="preserve"> Esta acción será objeto de verificación en próximo seguimiento se encuentra en ejecución. 
2</t>
    </r>
    <r>
      <rPr>
        <b/>
        <sz val="10"/>
        <color rgb="FF000000"/>
        <rFont val="Arial"/>
        <family val="2"/>
      </rPr>
      <t>0/04/</t>
    </r>
    <r>
      <rPr>
        <b/>
        <sz val="10"/>
        <color rgb="FF000000"/>
        <rFont val="Arial"/>
        <family val="2"/>
      </rPr>
      <t xml:space="preserve">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</si>
  <si>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 xml:space="preserve">30/04/2019: </t>
    </r>
    <r>
      <rPr>
        <sz val="10"/>
        <color rgb="FF000000"/>
        <rFont val="Arial"/>
        <family val="2"/>
      </rPr>
      <t xml:space="preserve">Se verificó por parte de ésta Oficina que los instrumentos de gestión del proceso se formularon bajo los mismos parámetros de medición.
</t>
    </r>
    <r>
      <rPr>
        <b/>
        <sz val="10"/>
        <color rgb="FF000000"/>
        <rFont val="Arial"/>
        <family val="2"/>
      </rPr>
      <t xml:space="preserve">20/08/2019: </t>
    </r>
    <r>
      <rPr>
        <sz val="10"/>
        <color rgb="FF000000"/>
        <rFont val="Arial"/>
        <family val="2"/>
      </rPr>
      <t xml:space="preserve">Esta actividad se da por cumplida y se cierre dado la evidencia registrada en la hoja de vida del indicador y el reporte del POA.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</si>
  <si>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
20/08/2019</t>
    </r>
    <r>
      <rPr>
        <sz val="10"/>
        <color rgb="FF000000"/>
        <rFont val="Arial"/>
        <family val="2"/>
      </rPr>
      <t xml:space="preserve">: Se verificó la actualización del procedimiento PRO-IDP-04-01 Formulación de Proyectos de Investigación y Desarrollo Pedagógico en la politica de operación.   Se cierra esta acción por parte de ésta Oficina. </t>
    </r>
  </si>
  <si>
    <r>
      <t xml:space="preserve">30/04/2019: </t>
    </r>
    <r>
      <rPr>
        <sz val="10"/>
        <color rgb="FF000000"/>
        <rFont val="Arial"/>
        <family val="2"/>
      </rPr>
      <t>Hilda Yamile Morales Laverde - Jefe OCI.</t>
    </r>
    <r>
      <rPr>
        <b/>
        <sz val="10"/>
        <color rgb="FF000000"/>
        <rFont val="Arial"/>
        <family val="2"/>
      </rPr>
      <t xml:space="preserve">
20/08/2019:  </t>
    </r>
    <r>
      <rPr>
        <sz val="10"/>
        <color rgb="FF000000"/>
        <rFont val="Arial"/>
        <family val="2"/>
      </rPr>
      <t xml:space="preserve">Hilda Yamile Morales Laverde - Jefe OCI.
</t>
    </r>
  </si>
  <si>
    <r>
      <rPr>
        <b/>
        <sz val="10"/>
        <color rgb="FF000000"/>
        <rFont val="Arial"/>
        <family val="2"/>
      </rPr>
      <t>30/04/2019:</t>
    </r>
    <r>
      <rPr>
        <sz val="10"/>
        <color rgb="FF000000"/>
        <rFont val="Arial"/>
        <family val="2"/>
      </rPr>
      <t xml:space="preserve"> Se verificó por parte de ésta Oficina el diseño y diligenciamiento del cuadro de control  en google drive, para el seguimiento  a los porcentajes de ejecución de las fichas de los proyectos de investigación o desarrollo pedagógico para la vigencia 2019
</t>
    </r>
    <r>
      <rPr>
        <b/>
        <sz val="10"/>
        <color rgb="FF000000"/>
        <rFont val="Arial"/>
        <family val="2"/>
      </rPr>
      <t xml:space="preserve">20/08/2019:  </t>
    </r>
    <r>
      <rPr>
        <sz val="10"/>
        <color rgb="FF000000"/>
        <rFont val="Arial"/>
        <family val="2"/>
      </rPr>
      <t xml:space="preserve">Se dio cumplimiento a la acción propuesta, por lo anterior se da el cierre a la misma. </t>
    </r>
  </si>
  <si>
    <r>
      <t xml:space="preserve">16/10/2018: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la ampliación de tiempo para continuar con la ejecución de esta actividad por parte del líder del proceso, se realizará la verificación respectiva en próximo seguimiento. 
</t>
    </r>
    <r>
      <rPr>
        <b/>
        <sz val="10"/>
        <rFont val="Arial"/>
        <family val="2"/>
      </rPr>
      <t xml:space="preserve">30/04/2019: </t>
    </r>
    <r>
      <rPr>
        <sz val="10"/>
        <rFont val="Arial"/>
        <family val="2"/>
      </rPr>
      <t xml:space="preserve">Se realizó socialización a los funcionarios y contratistas de la Entidad en temas de seguridad de la información el día 02/04/2019.  Se recomienda fortalecer la con otros mecanismos de socialización teniendo en cuenta la la observación suscrita en el informe de auditoria al proceso </t>
    </r>
    <r>
      <rPr>
        <i/>
        <sz val="10"/>
        <rFont val="Arial"/>
        <family val="2"/>
      </rPr>
      <t xml:space="preserve">"Se debe adelantar la socialización con información clara de cómo identificar este tipo de ataques y las medidas preventivas y reactivas a tomar en cada caso."
</t>
    </r>
    <r>
      <rPr>
        <b/>
        <sz val="10"/>
        <rFont val="Arial"/>
        <family val="2"/>
      </rPr>
      <t xml:space="preserve">20/08/2019:  </t>
    </r>
    <r>
      <rPr>
        <sz val="10"/>
        <rFont val="Arial"/>
        <family val="2"/>
      </rPr>
      <t xml:space="preserve">Esta actividad se da por cumplida y se realiza el cierre de la misma. </t>
    </r>
  </si>
  <si>
    <r>
      <t xml:space="preserve">16/10/2018: Sandra Milena Bonilla R._ Contratista de Apoyo Profesional_ OCI
</t>
    </r>
    <r>
      <rPr>
        <b/>
        <sz val="10"/>
        <rFont val="Arial"/>
        <family val="2"/>
      </rPr>
      <t xml:space="preserve">
24/12/2018: </t>
    </r>
    <r>
      <rPr>
        <sz val="10"/>
        <rFont val="Arial"/>
        <family val="2"/>
      </rPr>
      <t xml:space="preserve">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</si>
  <si>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t xml:space="preserve">16/10/2018: </t>
    </r>
    <r>
      <rPr>
        <sz val="10"/>
        <rFont val="Arial"/>
        <family val="2"/>
      </rPr>
      <t xml:space="preserve">Acción programada a realizarse durante el mes de octubre de 2018.
</t>
    </r>
    <r>
      <rPr>
        <b/>
        <sz val="10"/>
        <rFont val="Arial"/>
        <family val="2"/>
      </rPr>
      <t xml:space="preserve">
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"Esta actividad se eliminó, pese a que la mejor contingencia para ataques tipo Ramsomwere es contar con las copias de seguridad actualizadas y en sitios alternos que garanticen la continuidad de la operación sin someterse a las condiciones del atacante.
En la verificación realizada por el auditor se observa que existen debilidades en los procedimientos de Backup y recuperación al no llevarse control de logs de estos procesos y pruebas aleatorias de restauración. Ver 4.1.3.1.3"</t>
    </r>
    <r>
      <rPr>
        <sz val="10"/>
        <rFont val="Arial"/>
        <family val="2"/>
      </rPr>
      <t xml:space="preserve">
</t>
    </r>
  </si>
  <si>
    <r>
      <t>24/12/2018:</t>
    </r>
    <r>
      <rPr>
        <sz val="10"/>
        <color rgb="FF000000"/>
        <rFont val="Calibri"/>
        <family val="2"/>
      </rPr>
      <t xml:space="preserve"> Teniendo en cuenta lo manifestado en el avance, se verificará el cumplimiento de esta actividad en próximo seguimiento. 
</t>
    </r>
    <r>
      <rPr>
        <b/>
        <sz val="10"/>
        <color rgb="FF000000"/>
        <rFont val="Calibri"/>
        <family val="2"/>
      </rPr>
      <t xml:space="preserve">30/04/2019:  </t>
    </r>
    <r>
      <rPr>
        <sz val="10"/>
        <color rgb="FF000000"/>
        <rFont val="Calibri"/>
        <family val="2"/>
      </rPr>
      <t xml:space="preserve">Se verificó por parte de esta Oficina:
En google Drive se diseño un cuadro de seguimiento y control para las incidencias reportadas en GOOBI, donde se detalla la incidencia, severidad, estado y días transcurridos. 
Para el aplicativo de Humano, en la carpeta del contrato No. 123 de 2018 se evidencia adjunto a cada pago un informe de actividades donde se relaciona:  Ticket, Fecha de apertura y cierre de la incidencia, el estado de la misma. 
Se recomienda atender la observación plasmada en el informe de Auditoría realizado. 
</t>
    </r>
    <r>
      <rPr>
        <b/>
        <sz val="10"/>
        <color rgb="FF000000"/>
        <rFont val="Calibri"/>
        <family val="2"/>
      </rPr>
      <t xml:space="preserve">30/08/2019:  </t>
    </r>
    <r>
      <rPr>
        <sz val="10"/>
        <color rgb="FF000000"/>
        <rFont val="Calibri"/>
        <family val="2"/>
      </rPr>
      <t xml:space="preserve">De acuerdo al seguimiento efectuado por parte del responsable del proceso donde indica </t>
    </r>
    <r>
      <rPr>
        <i/>
        <sz val="10"/>
        <color rgb="FF000000"/>
        <rFont val="Calibri"/>
        <family val="2"/>
      </rPr>
      <t xml:space="preserve">"se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  </t>
    </r>
    <r>
      <rPr>
        <b/>
        <sz val="10"/>
        <color rgb="FF000000"/>
        <rFont val="Calibri"/>
        <family val="2"/>
      </rPr>
      <t xml:space="preserve">Se cierra esta actividad por parte de esta Oficina y se continua con el monitoreo a través del mapa de riesgos. </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</si>
  <si>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</si>
  <si>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rPr>
        <b/>
        <sz val="11"/>
        <color rgb="FF000000"/>
        <rFont val="Calibri"/>
        <family val="2"/>
      </rPr>
      <t xml:space="preserve">20/08/2019:  </t>
    </r>
    <r>
      <rPr>
        <sz val="11"/>
        <color rgb="FF000000"/>
        <rFont val="Calibri"/>
        <family val="2"/>
      </rPr>
      <t xml:space="preserve">Hilda Yamile Morales Laverde - Jefe OCI. 
</t>
    </r>
  </si>
  <si>
    <t xml:space="preserve">https://docs.google.com/spreadsheets/d/1rkj1JMm4LnWNRWL--zXFJrjXKTK2WPHCiHY5g3cAogk/edit#gid=292185415
</t>
  </si>
  <si>
    <t>http://www.idep.edu.co/sites/default/files/PL-GT-12-02%20Plan%20Contingencia%20Tecno%20V9.pdf</t>
  </si>
  <si>
    <r>
      <t xml:space="preserve">20/08/2019:   </t>
    </r>
    <r>
      <rPr>
        <sz val="11"/>
        <color rgb="FF000000"/>
        <rFont val="Calibri"/>
        <family val="2"/>
      </rPr>
      <t xml:space="preserve">Se verificó la inclusión en este plan de los roles que se desempeñan los funcionarios de la Oficina de Sistemas.  Esta actividad se da por cumplida. </t>
    </r>
  </si>
  <si>
    <r>
      <t xml:space="preserve">30/04/2019.  </t>
    </r>
    <r>
      <rPr>
        <sz val="10"/>
        <color rgb="FF000000"/>
        <rFont val="Arial"/>
        <family val="2"/>
      </rPr>
      <t xml:space="preserve">Se verificó por parte de ésta Oficina la inclusión como politica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  
Se realizara seguimiento por parte de esta Oficina en el siguiente trimestre, con el fin de verificar la aplicación de lo allí dispuesto. 
</t>
    </r>
    <r>
      <rPr>
        <b/>
        <sz val="10"/>
        <color rgb="FF000000"/>
        <rFont val="Arial"/>
        <family val="2"/>
      </rPr>
      <t xml:space="preserve">20/08/2019:  </t>
    </r>
    <r>
      <rPr>
        <sz val="10"/>
        <color rgb="FF000000"/>
        <rFont val="Arial"/>
        <family val="2"/>
      </rPr>
      <t>Se efectuo revisión al comprobante de altas de almacén registrados en el vigencia 2019 donde se evidencia en la bitacora de estados que no se presentan diferencias en los comprabantes.  Por lo anterior se da por cumplida la acción y se cierra.</t>
    </r>
  </si>
  <si>
    <r>
      <t xml:space="preserve">20/08/2019:   </t>
    </r>
    <r>
      <rPr>
        <sz val="11"/>
        <color rgb="FF000000"/>
        <rFont val="Calibri"/>
        <family val="2"/>
      </rPr>
      <t>Se reporta por parte del responsable del proceso la realización de pruebas a dos instructivos;  en el documento referenciado en la evidencia se validan como satisfactorias las pruebas realizadas.  Al no contar con un ingeniero de sistemas en la OCI  no puede conceptuar sobre la efectividad de las mismas,  las mismas serán validadas en próximas auditorias.  Esta acción continua en seguimiento, toda vez que se estableció fecha de finalización para diciembre de 2019.</t>
    </r>
  </si>
  <si>
    <r>
      <t xml:space="preserve">20/08/2019:   </t>
    </r>
    <r>
      <rPr>
        <sz val="11"/>
        <color rgb="FF000000"/>
        <rFont val="Calibri"/>
        <family val="2"/>
      </rPr>
      <t>Se reporta por parte del responsable del proceso la realización de pruebas a dos instructivos; sin embargo en el seguimiento reaizado no se especifica el resultado obtenido de las mismas.  Al no contar con un ingeniero de sistemas en la OCI  no puede conceptuar sobre la efectividad de las pruebas realizadas. 
 Se da cierre a la misma puesto que la fecha de finalización de la actividad quedó para el mes de mayo.</t>
    </r>
  </si>
  <si>
    <r>
      <t xml:space="preserve">20/08/2019: </t>
    </r>
    <r>
      <rPr>
        <sz val="11"/>
        <color rgb="FF000000"/>
        <rFont val="Calibri"/>
        <family val="2"/>
      </rPr>
      <t>El plan estratégico de tecnologías de la información y comunicaciones se encuentra actualizado y con seguimiento a Junio. 
Esta actividad se da por cumplida y se cierra.</t>
    </r>
  </si>
  <si>
    <t xml:space="preserve">http://www.idep.edu.co/?q=content/gt-12-proceso-de-gesti%C3%B3n-tecnol%C3%B3gica
</t>
  </si>
  <si>
    <r>
      <t xml:space="preserve">20/08/2019:  </t>
    </r>
    <r>
      <rPr>
        <sz val="11"/>
        <color rgb="FF000000"/>
        <rFont val="Calibri"/>
        <family val="2"/>
      </rPr>
      <t>Se publico en la página web los instructivos descritos en el seguimiento reportado por parte del responsable del proceso.  Esta actividad se da por cumplida y se cierra.</t>
    </r>
  </si>
  <si>
    <t xml:space="preserve">http://www.idep.edu.co/?q=content/gt-12-proceso-de-gesti%C3%B3n-tecnol%C3%B3gica#overlay-context=
</t>
  </si>
  <si>
    <r>
      <t xml:space="preserve">20/08/2019:  </t>
    </r>
    <r>
      <rPr>
        <sz val="11"/>
        <color rgb="FF000000"/>
        <rFont val="Calibri"/>
        <family val="2"/>
      </rPr>
      <t xml:space="preserve">Esta acción se reporta como cumplida; no obstante la OCI no cuenta con un profesional con  experticia en el tema para validar la efectivdad de la misma.  Se cierra la acción.   </t>
    </r>
  </si>
  <si>
    <t xml:space="preserve">http://www.idep.edu.co/sites/default/files/IN-GT-12-05%20Instructivo%20contrasena%20GOOBI%20V1.pdf
</t>
  </si>
  <si>
    <r>
      <t xml:space="preserve">20/08/2019: </t>
    </r>
    <r>
      <rPr>
        <sz val="11"/>
        <color rgb="FF000000"/>
        <rFont val="Calibri"/>
        <family val="2"/>
      </rPr>
      <t xml:space="preserve">Se reestablecieron las contraseñas del aplicativo GOOBI; se elaboró el instructivo INT-GT-1205.  Se da por cumplida la acción y se cierra por parte de esta Oficina. </t>
    </r>
  </si>
  <si>
    <r>
      <t xml:space="preserve">20/08/2019:  </t>
    </r>
    <r>
      <rPr>
        <sz val="11"/>
        <color rgb="FF000000"/>
        <rFont val="Calibri"/>
        <family val="2"/>
      </rPr>
      <t>Esta acción se cumplió y se realiza el cierre de la misma.</t>
    </r>
  </si>
  <si>
    <t xml:space="preserve">http://www.idep.edu.co/sites/default/files/PL-GT-12-01_PETIC_V12.pdf
</t>
  </si>
  <si>
    <r>
      <t xml:space="preserve">20/08/2019:  </t>
    </r>
    <r>
      <rPr>
        <sz val="11"/>
        <color rgb="FF000000"/>
        <rFont val="Calibri"/>
        <family val="2"/>
      </rPr>
      <t xml:space="preserve">Se realizó el cambio de las contraseñas de los correos electrónicos institucionales, se verificó por parte de esta Oficina la configuración realizada a la consola Gsuit a través de la cuenta del administrador.  Esta actividad se da por cumplida. </t>
    </r>
  </si>
  <si>
    <r>
      <t xml:space="preserve">20/08/2019:  </t>
    </r>
    <r>
      <rPr>
        <sz val="11"/>
        <color rgb="FF000000"/>
        <rFont val="Calibri"/>
        <family val="2"/>
      </rPr>
      <t xml:space="preserve">Se reporta por parte del responsable del proceso el cumplimiento de las políticas de dominio se verificó por parte de esta Oficina la configuración realizada a través de la cuenta del administrador.  Esta actividad se da por cumplida. </t>
    </r>
  </si>
  <si>
    <r>
      <t xml:space="preserve">20/08/2019:  </t>
    </r>
    <r>
      <rPr>
        <sz val="11"/>
        <color rgb="FF000000"/>
        <rFont val="Calibri"/>
        <family val="2"/>
      </rPr>
      <t xml:space="preserve">Esta acción se da por cumplida y se cierra por parte de esta Oficina. </t>
    </r>
  </si>
  <si>
    <t xml:space="preserve">Soportes documentales de la carpeta Licencias del IDEP (sin folio asignado)
</t>
  </si>
  <si>
    <r>
      <t xml:space="preserve">20/08/2019:  </t>
    </r>
    <r>
      <rPr>
        <sz val="11"/>
        <color rgb="FF000000"/>
        <rFont val="Calibri"/>
        <family val="2"/>
      </rPr>
      <t xml:space="preserve">En la carperta Código 1 "Licencias de propiedad del IDEP", se verifico el certificado de licenciamiento del software SIAFI y su actualización a GOOBI- así como la licencia de la Empresa Soporte Lógico para el aplicativo HUMANO.   Esta acción se cierra por parte de esta Oficina. </t>
    </r>
  </si>
  <si>
    <t>Expediente Contractual No. 100 de 2019</t>
  </si>
  <si>
    <r>
      <t xml:space="preserve">20/08/2019:  </t>
    </r>
    <r>
      <rPr>
        <sz val="11"/>
        <color rgb="FF000000"/>
        <rFont val="Calibri"/>
        <family val="2"/>
      </rPr>
      <t xml:space="preserve">Se verifico que en el formato de estudios y documentos previos modalidad de contratación directa se incluyo en las obligaciones especificias "Solcitar el acceso extendido a la VPN del IDEP, cuando requieran trabajar fuera del horario estipulado para uso de la VPN, el cual esta establecido de lunes a viernes de 6:00 a.m. a 8:00 p.m."  De acuerdo a la información suministrada por parte de la Ingeniera Yulieth durante el trimestre reportado no se realizaron solicitudes por parte del proveedor para acceder a la VPN fuera del horario establecido.   Esta acción se cierra por parte de esta Oficina toda vez que se establecio como una obligación contractual. </t>
    </r>
  </si>
  <si>
    <r>
      <t xml:space="preserve">20/08/2019:  </t>
    </r>
    <r>
      <rPr>
        <sz val="11"/>
        <color rgb="FF000000"/>
        <rFont val="Calibri"/>
        <family val="2"/>
      </rPr>
      <t xml:space="preserve">Se evidenció el registro de las actualizaciones en drive.
Esta acción se cierra; sin embargo la OCI no puede conceptuar sobre la efectividad de la misma al no contar con un profesional con experticia en el tema. </t>
    </r>
  </si>
  <si>
    <r>
      <t xml:space="preserve">20/08/2019:  </t>
    </r>
    <r>
      <rPr>
        <sz val="11"/>
        <color rgb="FF000000"/>
        <rFont val="Calibri"/>
        <family val="2"/>
      </rPr>
      <t xml:space="preserve">Se realizó el documento con el protocolo para ejecutar los despliegues en GOOBI y HUMANO, la efectividad de la acción no se puede validar por parte de esta Oficina.  Se da cierre a esta acción. </t>
    </r>
  </si>
  <si>
    <t xml:space="preserve">Esta información reposa en la carpeta compartida de  planeación. </t>
  </si>
  <si>
    <r>
      <t xml:space="preserve">20/08/2019:  </t>
    </r>
    <r>
      <rPr>
        <sz val="11"/>
        <color rgb="FF000000"/>
        <rFont val="Calibri"/>
        <family val="2"/>
      </rPr>
      <t xml:space="preserve">Se verifico por parte de esta Oficina la elbaoración del protocolo para ejecutar los despliegues en GOOBI y HUMANO, la efectividad de la acción no se puede validar por parte de esta Oficina.  Se da cierre a esta acción. </t>
    </r>
  </si>
  <si>
    <r>
      <t xml:space="preserve">20/08/2019:  </t>
    </r>
    <r>
      <rPr>
        <sz val="11"/>
        <color rgb="FF000000"/>
        <rFont val="Calibri"/>
        <family val="2"/>
      </rPr>
      <t xml:space="preserve">Esta actividad se da por cumplida y se continua con el seguimiento a través de la gestión del riesgo de la Entidad. </t>
    </r>
  </si>
  <si>
    <r>
      <t xml:space="preserve">20/08/2019:  </t>
    </r>
    <r>
      <rPr>
        <sz val="11"/>
        <color rgb="FF000000"/>
        <rFont val="Calibri"/>
        <family val="2"/>
      </rPr>
      <t>Esta actividad se da por cumplida y se da cierre a la misma.  No se conceptua por parte de esta Oficina la efectividad de la misma al no contar un profesional con experticia en el tema.</t>
    </r>
  </si>
  <si>
    <r>
      <t xml:space="preserve">20/08/2019:  </t>
    </r>
    <r>
      <rPr>
        <sz val="11"/>
        <color rgb="FF000000"/>
        <rFont val="Calibri"/>
        <family val="2"/>
      </rPr>
      <t xml:space="preserve">Esta actividad se verifico por parte de esta Oficina en el usuario administrador, se da por cumplida y se da cierre a la misma.  </t>
    </r>
  </si>
  <si>
    <t xml:space="preserve">Formato de acuerdo de confidencialidad que reposan en los expedientes contractuales. </t>
  </si>
  <si>
    <t>https://docs.google.com/spreadsheets/d/1Ro9z3pH1J8SXre-KB6py4YiCpgXZaukJt_QYx5JakBs/edit#gid=0</t>
  </si>
  <si>
    <t xml:space="preserve">https://docs.google.com/spreadsheets/d/1Ro9z3pH1J8SXre-KB6py4YiCpgXZaukJt_QYx5JakBs/edit#gid=1828784513
</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</si>
  <si>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20/08/2019:  </t>
    </r>
    <r>
      <rPr>
        <sz val="10"/>
        <color rgb="FF000000"/>
        <rFont val="Arial"/>
        <family val="2"/>
      </rPr>
      <t xml:space="preserve">Se verificó por parte de esta Oficina la publicación del Plan en la página web de la Entidad.  Esta acción se da por cumplida y se realiza el cierre de la misma. </t>
    </r>
  </si>
  <si>
    <t xml:space="preserve">Plan Interno de Respuesta a Emergencias y Análisis de vulnerabilidad http://www.idep.edu.co/sites/default/files/PL-GRF-11-02_Plan_Emergencias_V4.pdf
</t>
  </si>
  <si>
    <r>
      <t xml:space="preserve">24/12/2018: Sandra Milena Bonilla R._ Contratista de Apoyo Profesional_ OCI
30/04/2019:  Hilda Yamile Morales Laverde - Jefe OCI. 
</t>
    </r>
    <r>
      <rPr>
        <b/>
        <sz val="10"/>
        <color rgb="FF000000"/>
        <rFont val="Arial"/>
        <family val="2"/>
      </rPr>
      <t xml:space="preserve">20/08/2019:  </t>
    </r>
    <r>
      <rPr>
        <sz val="10"/>
        <color rgb="FF000000"/>
        <rFont val="Arial"/>
        <family val="2"/>
      </rPr>
      <t xml:space="preserve">Hilda Yamile Morales Laverde - Jefe OCI. </t>
    </r>
  </si>
  <si>
    <t>Programa de orden y aseo http://www.idep.edu.co/sites/default/files/PG-GTH-13-01%20Programa%20orden%20aseo%20V1.pdf</t>
  </si>
  <si>
    <t>https://mail.google.com/mail/u/0/#search/autoreporte/WhctKJVRNJdDGPhSjSjkwHLGPlwPdgbXrvSQdbLBMJBxLXBfNXTKjWGFjcdBTqvxxftBKqL</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</si>
  <si>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30/08/2019:  </t>
    </r>
    <r>
      <rPr>
        <sz val="10"/>
        <color rgb="FF000000"/>
        <rFont val="Arial"/>
        <family val="2"/>
      </rPr>
      <t xml:space="preserve">Se remitió por correo electrónico el día 25 de junio de 2019 a todos los funcionarios del Instituto  el formato de auto-reporte de condiciones de trabajo y salud, esta acción se cierra por parte de esta Oficina. 
</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</si>
  <si>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Desde la OAP se diseño una hoja electrónica para el verificar los documentos publicados en la Maloca SIG Vs. El listado maestro de documentos. 
Se remitió por correo electrónico a los lideres de proceso la relación de estos documentos con el fin de validar y actualizar la información.
Con el fin de que la acción propuesta sea efectiva se requiere que los lideres de proceso revisen y actualicen la información.
</t>
    </r>
    <r>
      <rPr>
        <b/>
        <sz val="10"/>
        <color rgb="FF000000"/>
        <rFont val="Arial"/>
        <family val="2"/>
      </rPr>
      <t xml:space="preserve">
20/08/2019:  </t>
    </r>
    <r>
      <rPr>
        <sz val="10"/>
        <color rgb="FF000000"/>
        <rFont val="Arial"/>
        <family val="2"/>
      </rPr>
      <t xml:space="preserve">Teniendo en cuenta que los procesos vienen actualizando sus procedimientos; y que como producto de las auditorias que viene realizando la Oficina se estan implementando acciones de mejora a los mismos, se da cierre a esta actividad. </t>
    </r>
  </si>
  <si>
    <t>http://www.idep.edu.co/?q=content/gesti%C3%B3n-documental-del-sig</t>
  </si>
  <si>
    <r>
      <t xml:space="preserve">24/12/2018: Sandra Milena Bonilla R._ Contratista de Apoyo Profesional_ OCI
</t>
    </r>
    <r>
      <rPr>
        <b/>
        <sz val="11"/>
        <color rgb="FF000000"/>
        <rFont val="Calibri"/>
        <family val="2"/>
      </rPr>
      <t xml:space="preserve">30/04/2019:  </t>
    </r>
    <r>
      <rPr>
        <sz val="11"/>
        <color rgb="FF000000"/>
        <rFont val="Calibri"/>
        <family val="2"/>
      </rPr>
      <t xml:space="preserve">Hilda Yamile Morales L - Jefe OCI
</t>
    </r>
    <r>
      <rPr>
        <b/>
        <sz val="11"/>
        <color rgb="FF000000"/>
        <rFont val="Calibri"/>
        <family val="2"/>
      </rPr>
      <t xml:space="preserve">20/08/2019:  </t>
    </r>
    <r>
      <rPr>
        <sz val="11"/>
        <color rgb="FF000000"/>
        <rFont val="Calibri"/>
        <family val="2"/>
      </rPr>
      <t>Hilda Yamile Morales L - Jefe OCI</t>
    </r>
  </si>
  <si>
    <r>
      <t xml:space="preserve">20/12/2017: Actividad en desarrollo.
</t>
    </r>
    <r>
      <rPr>
        <sz val="10"/>
        <color indexed="8"/>
        <rFont val="Arial"/>
        <family val="2"/>
      </rPr>
      <t>10/04/2018: Actividad  que se encuentra programada para desarrollarse en la vigencia 2019.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con mel número 455. Igualemente, esta oficina  continuará realizando seguimiento al cumplimiento de dichas observaciones teniendo en cuenta que se debe enviar el seguimiento del Plan de Mejoramiento Archivístico trimestralmente.
25/07/2018:</t>
    </r>
    <r>
      <rPr>
        <b/>
        <sz val="10"/>
        <color indexed="8"/>
        <rFont val="Arial"/>
        <family val="2"/>
      </rPr>
      <t xml:space="preserve"> </t>
    </r>
    <r>
      <rPr>
        <sz val="10"/>
        <color indexed="8"/>
        <rFont val="Arial"/>
        <family val="2"/>
      </rPr>
      <t xml:space="preserve">No se presenta avance por parte del líder del proceso.  
A la fecha de corte 30/06/2018, no se evidencian avances de la acción.
La Oficina de Control Interno recomienda tener en cuenta las observaciones dadas por el Archivo General de la Nación respecto al seguimiento al Plan de Mejoramiento Archivistico, el cual fue radicado en el IDEP bajo el No. 1014 del 17/07/2018
22/10/2018: Con radicado No. 1053 del 24/07/2018, el archivo general emitió "Concepto de revisión y evaluación sobre los ajustes de la tabla de valoración documentaI - TVD del IDEP".  
El IDEP con radicado No.  901 del 19/10/2018, envía al Consejo Distrital de Archivo de Bogotá, envía el documento con los ajustes realizados a la Tabla de Valoración Documental del IDEP.
</t>
    </r>
    <r>
      <rPr>
        <b/>
        <sz val="10"/>
        <color indexed="8"/>
        <rFont val="Arial"/>
        <family val="2"/>
      </rPr>
      <t xml:space="preserve">
26/12/2018:  </t>
    </r>
    <r>
      <rPr>
        <sz val="10"/>
        <color indexed="8"/>
        <rFont val="Arial"/>
        <family val="2"/>
      </rPr>
      <t xml:space="preserve">Con radicado No. 1703  del  19/11/2018, la Secretaría Técnica del  Consejo Distrital de Archivo de Bogotá, D.C., envió el concepto técnico de revisión y evaluación de la TVD, la cual fue aprobada.  
La Oficina de Control Interno recomienda tener en cuenta las observaciones dadas por el Archivo General de la Nación respecto al seguimiento al Plan de Mejoramiento Archivístico, el cual fue radicado en el IDEP  bajo el  No. 1778 del 26/11/2018.
</t>
    </r>
    <r>
      <rPr>
        <b/>
        <sz val="10"/>
        <color indexed="8"/>
        <rFont val="Arial"/>
        <family val="2"/>
      </rPr>
      <t xml:space="preserve">30/04/2019:  </t>
    </r>
    <r>
      <rPr>
        <sz val="10"/>
        <color indexed="8"/>
        <rFont val="Arial"/>
        <family val="2"/>
      </rPr>
      <t xml:space="preserve">Con radicado Interno No. 00106-812-000341 el AGN reportó un avancel del P.M. del 98% de cumplimiento frente a las metas propuestas.  Se verificó por parte de ésta Oficina la implementación de las tablas de valoración documental con Resolución Interna No. 018 de febrero de 2019 y el cumplimiento de las acciones descritas en el seguimiento.  Esta acción continúa en seguimiento. 
</t>
    </r>
    <r>
      <rPr>
        <b/>
        <sz val="10"/>
        <color indexed="8"/>
        <rFont val="Arial"/>
        <family val="2"/>
      </rPr>
      <t xml:space="preserve">20/08/2019:   </t>
    </r>
    <r>
      <rPr>
        <sz val="10"/>
        <color indexed="8"/>
        <rFont val="Arial"/>
        <family val="2"/>
      </rPr>
      <t xml:space="preserve">De acuerdo al seguimiento efectuado y a la verificación realizada por parte de esta Oficina, esta acción se da por cumplida y se cierra. </t>
    </r>
  </si>
  <si>
    <r>
      <t xml:space="preserve">20/12/2017: Diana Ruiz
</t>
    </r>
    <r>
      <rPr>
        <sz val="10"/>
        <color indexed="8"/>
        <rFont val="Arial"/>
        <family val="2"/>
      </rP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26/10/2018: </t>
    </r>
    <r>
      <rPr>
        <sz val="10"/>
        <color indexed="8"/>
        <rFont val="Arial"/>
        <family val="2"/>
      </rPr>
      <t xml:space="preserve">Alix del Pilar Hurtado Pedraza, Técnico Operativo (E )
</t>
    </r>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
20/08/2019:  </t>
    </r>
    <r>
      <rPr>
        <sz val="10"/>
        <color indexed="8"/>
        <rFont val="Arial"/>
        <family val="2"/>
      </rPr>
      <t xml:space="preserve">Hilda Yamile Morales Laverde - Jefe OCI. 
</t>
    </r>
  </si>
  <si>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20/08/2019: </t>
    </r>
    <r>
      <rPr>
        <sz val="10"/>
        <color indexed="8"/>
        <rFont val="Arial"/>
        <family val="2"/>
      </rPr>
      <t>Hilda Yamile Morales Laverde - Jefe OCI.</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</si>
  <si>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20/08/2019:  </t>
    </r>
    <r>
      <rPr>
        <sz val="10"/>
        <color rgb="FF000000"/>
        <rFont val="Arial"/>
        <family val="2"/>
      </rPr>
      <t xml:space="preserve">Hilda Yamile Morales Laverde - Jefe OCI. 
</t>
    </r>
  </si>
  <si>
    <t>HISTORICO DE ACCIONES CERRADAS</t>
  </si>
  <si>
    <t>HISTORICO DE ACCIONES CERRADAS  EN EL SEGUNDO TRIMESTRE DE 2019</t>
  </si>
  <si>
    <t>2. RESULTADOS DE ACCIONES POR PROCESO</t>
  </si>
  <si>
    <t>De acuerdo a lo establecido en el Procedimiento PRO- GFR-11-01 Egresos o Salidas Definitivas se evidencio desactualización del documento, puntos de control plasmados en el procedimiento los cuales no cumplen con un adecuado diseño de los mismos a falta de variables tales como: (Periodicidad, carencia de implementación de puntos de control, no se identifican soportes del control, no se observa que sucede con las diferencias o desviaciones encontradas en la ejecución del mismo, la mayoría de los controles establecidos correspondes a soportes  y no a acciones o actividades que contribuyan a la mitigación de un riesgo).</t>
  </si>
  <si>
    <t xml:space="preserve"> PRO- GFR-11-01 Egresos o Salidas  actualizado</t>
  </si>
  <si>
    <t>Profesional Universitario -  SAFyCD
Subdirector Administrativo, Financiero y de Control Disciplinario</t>
  </si>
  <si>
    <t>Incumplimiento a lo establecido en el procedimiento PRO-GRF-11-01 Egresos o Salidas Definitivas, en el punto de control establecido en la actividad No 05 “Verificar la solicitud hecha por el funcionario vs. El comprante de salida” , toda vez que una vez efectuadas las pruebas sustantivas se evidencio diferencias entre Formato FT-GRF-11-03 solicitud de bienes y el documento de salida  del sistema de información (GOOBI), para las salidas No. 12, 22, 34 y 49 de la muestra seleccionada.</t>
  </si>
  <si>
    <t>En el PRO-GRF-11-01 Egresos o Salidas Definitivas no se establece como llevar registro de los bienes que no se entregan por que no hay en existencia, por lo cual, el  FT-GRF-11-03 solicitud de bienes y  el documento de salida  del sistema de información (GOOBI), presentan diferencias cuando se presenta este caso.</t>
  </si>
  <si>
    <t>PRO-GRF-11-01 Egresos o Salidas Definitivas actualizado
Formatos FT-GRF-11-03 solicitud de bienes gestionados</t>
  </si>
  <si>
    <t>Desactualización del procedimiento PRO-GRF-11 -03 Inventario, en lo que corresponde a la implementación de controles en el documento y coherencia entre las actividades definidas en el mismo.</t>
  </si>
  <si>
    <t xml:space="preserve"> PRO-GRF-11 -03 Inventario  actualizado</t>
  </si>
  <si>
    <t>De acuerdo a lo definido en la Resolución No 001 de 2001: Por la cual se expide el Manual de Procedimientos Administrativos y Contables para el Manejo y Control de los Bienes en los Entes Públicos del Distrito Capital numeral 4.10.1.1 se observó que no se están conformando adecuadamente los equipos de trabajo y grupos de conteo para la toma física anual que realiza la entidad, toda vez que son los mismos funcionarios de la entidad quienes realizan la validación de su propio inventario, lo que conlleva al riesgo de no reportar la totalidad del inventario asignado.</t>
  </si>
  <si>
    <t xml:space="preserve">Para la vigencia 2018 se dio el lineamiento de que cada funcionario y contratista diligenciara el inventario de los bienes que tenia a su cargo en el link 13_FT-GRF-11-11-Planilla-de-recoleccion-de-informacion-de-inventario-anual_23102018, por lo cual el inventario se realizó de esta manera para el 2018. </t>
  </si>
  <si>
    <t>Actualizar el  PRO-GRF-11 -03 Inventario actualizando las condiciones para la toma física de inventarios.</t>
  </si>
  <si>
    <t>Circular interna de toma de inventario físico vigencia 2019
Registro toma física de inventarios</t>
  </si>
  <si>
    <t>Incumplimiento a lo establecido en la circular No 006 de 2018 del 19 de octubre de 2018 en los siguientes puntos :
* Fechas de elaboración del inventario toda vez que la circular detalla “se establecen las siguientes fechas para el conteo físico del inventario 22 de octubre al 30 de noviembre de 2018” sin embargo en la revisión efectuada a las planillas FT-GRF-11-11 se observaron treinta y dos (32) planillas sin diligenciar  como se detalla en la tabla No. 02 del presente informe; fechas extemporáneas a las establecidas en la Resolución o anteriores a la misma como es el caso de la planilla con fecha 29/01/2018.
* No se evidencia verificación o confrontación por parte del responsable del inventario en razón que una vez revisadas cada una de las planillas FT-GRF-11-11 que son el soporte de la toma física no se observó la validación del mismo; tal como se detallan en la imagen No 5 del informe</t>
  </si>
  <si>
    <t>SAFYCD - Contabilidad</t>
  </si>
  <si>
    <t>Desactualización del IN-GF-14-03 Instructivo para el cumplimiento de las obligaciones tributarias en cuanto a el sistema de información administrativo y financiero SIAFI, carencia de glosario en cuanto a conceptos tributarios manejados por el Instituto y desactualización de referencias normativas la última fecha de actualización corresponde a 21/05/2015 y metodología incompleta en cuanto a la preparación y liquidación de cada uno de los impuestos.</t>
  </si>
  <si>
    <t>IN-GF-14-03 Instructivo para el cumplimiento de las obligaciones tributarias</t>
  </si>
  <si>
    <t>Profesional especializado - contabilidad</t>
  </si>
  <si>
    <t>Falta de capacitación en temas de gestión documental que permitan la implementación y debido uso y aplicación de los planes, programas y procedimientos con que cuenta el Instituto. Se evidenció incumplimiento de la Ley 594 de 2000 Artículo 18. “Capacitación para los funcionarios de archivo. Las entidades tienen la obligación de capacitar y actualizar a los funcionarios de archivo, en programas y áreas relacionadas con su labor”.</t>
  </si>
  <si>
    <t>* Falta de actualización del Plan Institucional de Capacitación (PIC) cuando la profesional asiste a capacitaciones de Gestión documental fuera de la entidad.
* Falta de capacitación práctica a funcionarios y contratistas de la entidad en lo referente a la gestión documental.</t>
  </si>
  <si>
    <t>Evaluar el  taller práctico realizado.</t>
  </si>
  <si>
    <t>Evaluación de la capacitación</t>
  </si>
  <si>
    <t>La entidad no cuenta con mobiliario suficiente para albergar los archivos de gestión, igualmente es importante que los funcionarios le den el uso adecuado al mobiliario existente y estos se utilicen única y exclusivamente para la ubicación de los documentos producidos en gestión¸ conforme lo establece el Acuerdo 049 de 2000, “Por el cual se desarrolla el artículo 61 del Capítulo 7 "Conservación de Documentos " del Reglamento General de Archivos sobre "condiciones de edificios y locales destinados a archivos”.</t>
  </si>
  <si>
    <t>* Uso inadecuado del mobiliario existente por parte de funcionarios y contratistas.
* No realización de transferencias documentales al archivo central, lo que generaba mayor ocupación de espacio</t>
  </si>
  <si>
    <t>Ejecutar el cronograma de transferencias documentales</t>
  </si>
  <si>
    <t>FT-GD-07-06 Formato Único de Inventario Documental
Memorando de transferencia documental</t>
  </si>
  <si>
    <t>Registro fotográfico de la reorganización</t>
  </si>
  <si>
    <t>Plan anual de adquisiciones</t>
  </si>
  <si>
    <t>A partir de la realización del taller práctico, reorganizar la distribución de las series documentales en la  estantería disponible con el fin de optimizar espacios.</t>
  </si>
  <si>
    <t>CERRADAS TERCER TRIMESTRE DE 2019</t>
  </si>
  <si>
    <t>Los puntos de control establecidos en el  PRO- GFR-11-01 Egresos o Salidas Definitivas no cuentan con las características de diseño requeridas y por lo tanto no son eficientes para mitigar la materialización de riesgos asociados con la ejecución del procedimiento.</t>
  </si>
  <si>
    <t>Actualizar el PRO- GFR-11-01 Egresos o Salidas estableciendo puntos de control acordes con los lineamientos de diseño de los mismos.</t>
  </si>
  <si>
    <t xml:space="preserve">Actualizar el PRO-GRF-11-01 Egresos o Salidas Definitivas, estableciendo un punto de control referente a la inclusión de la información del bien o bienes que no se entregan por que no se encuentran en existencia en el formato FT-GRF-11-03 solicitud de bienes, lo cual justificaría diferencias entre este formato y el sistema de información. </t>
  </si>
  <si>
    <t>Los puntos de control establecidos en el PRO-GRF-11 -03 Inventario, no cuentan con las características de diseño requeridas y por lo tanto no son eficientes para mitigar la materialización de riesgos asociados con la ejecución del procedimiento.</t>
  </si>
  <si>
    <t>Actualizar el  PRO-GRF-11 -03 Inventario estableciendo puntos de control acordes con los lineamientos de diseño de los mismos.</t>
  </si>
  <si>
    <t>Para la vigencia 2019, de acuerdo al Plan de inventarios del IDEP se hará la toma física de inventarios por parte de funcionarios de la Subdirección Administrativa, Financiera y de Control disciplinario, de acuerdo a los equipos que se establezcan en la circular interna correspondiente. Se tiene planeado hacer el inventarios en el cuarto trimestre.</t>
  </si>
  <si>
    <t>Algunos inventarios no se realizaron en la fecha debido a que algunos funcionarios o contratistas no acataron el lineamiento establecido para la toma de inventarios, mencionado en el numeral anterior. Sin embargo, la profesional de recursos físicos realizó los inventarios pendientes los cuales están incluidos en el  FT-GRF-11-11 dispuesto en Google Drive.
La verificación de los inventarios se hizo mediante el inventario impreso el cual fue reconocido y firmado por cada uno de los funcionarios y contratistas. La validación por parte de la profesional universitario responsable de inventarios si se realizó aunque no quedó el  formato  FT-GRF-11-11 dispuesto en Google Drive.</t>
  </si>
  <si>
    <t>Para la vigencia 2019, de acuerdo al Plan de inventarios del IDEP se hará la toma física de inventarios por parte de funcionarios de la Subdirección Administrativa, Financiera y de Control disciplinario y los equipos que se establezcan en la circular interna correspondiente. Se tiene planeado hacer el inventario en el cuarto trimestre.</t>
  </si>
  <si>
    <r>
      <t xml:space="preserve">TERCER TRIMESTRE: </t>
    </r>
    <r>
      <rPr>
        <sz val="10"/>
        <color rgb="FF000000"/>
        <rFont val="Arial"/>
        <family val="2"/>
      </rPr>
      <t xml:space="preserve">No reporta avance
</t>
    </r>
    <r>
      <rPr>
        <b/>
        <sz val="10"/>
        <color rgb="FF000000"/>
        <rFont val="Arial"/>
        <family val="2"/>
      </rPr>
      <t xml:space="preserve">CUARTO TRIMESTRE: </t>
    </r>
    <r>
      <rPr>
        <sz val="10"/>
        <color rgb="FF000000"/>
        <rFont val="Arial"/>
        <family val="2"/>
      </rPr>
      <t xml:space="preserve">Se expidió la circular No. 007 del 4 de octubre del 2019 "Inventario Propiedad, Planta y Equipo - Vigencia 2019 suscrita por la Directora  General de la Entidad y cumplimiento de registro en el formato No. FT-GRF-11-11 Planilla de Recolección de Información Inventario 2019, se continúa con la consolidación de la información para presentar en el informe Final.
</t>
    </r>
    <r>
      <rPr>
        <b/>
        <sz val="10"/>
        <color rgb="FF000000"/>
        <rFont val="Arial"/>
        <family val="2"/>
      </rPr>
      <t xml:space="preserve">PRIMER TRIMESTRE 2020: </t>
    </r>
    <r>
      <rPr>
        <sz val="10"/>
        <color rgb="FF000000"/>
        <rFont val="Arial"/>
        <family val="2"/>
      </rPr>
      <t xml:space="preserve">  En el marco del Comité Institucional de Gestión y Desempeño del 24/02/2020,  se presentó el informe final de inventarios de la vigencia 2019.</t>
    </r>
  </si>
  <si>
    <r>
      <t xml:space="preserve">Archivo de Gestión de GRF y correo electrónico al interior de la entidad socializando la Circular.
Folder de evidencia Plan de Inventarios 2019 de GRF
</t>
    </r>
    <r>
      <rPr>
        <b/>
        <sz val="10"/>
        <color rgb="FF000000"/>
        <rFont val="Arial"/>
        <family val="2"/>
      </rPr>
      <t xml:space="preserve">Primer Trimestre 2020: </t>
    </r>
    <r>
      <rPr>
        <sz val="10"/>
        <color rgb="FF000000"/>
        <rFont val="Arial"/>
        <family val="2"/>
      </rPr>
      <t xml:space="preserve">
Acta No. 02 del CIGD del 24/02/2020</t>
    </r>
  </si>
  <si>
    <r>
      <t xml:space="preserve">TERCER TRIMESTRE: </t>
    </r>
    <r>
      <rPr>
        <sz val="10"/>
        <color rgb="FF000000"/>
        <rFont val="Arial"/>
        <family val="2"/>
      </rPr>
      <t xml:space="preserve">No reporta avance
</t>
    </r>
    <r>
      <rPr>
        <b/>
        <sz val="10"/>
        <color rgb="FF000000"/>
        <rFont val="Arial"/>
        <family val="2"/>
      </rPr>
      <t xml:space="preserve">CUARTO TRIMESTRE: </t>
    </r>
    <r>
      <rPr>
        <sz val="10"/>
        <color rgb="FF000000"/>
        <rFont val="Arial"/>
        <family val="2"/>
      </rPr>
      <t xml:space="preserve">Se expidió la circular No. 007 del 4 de octubre del 2019 "Inventario Propiedad, Planta y Equipo - Vigencia 2019 suscrita por la Directora  General de la Entidad y cumplimiento de registro en el formato No. FT-GRF-11-11 Planilla de Recolección de Información Inventario 2019, se continúa con la consolidación de la información para presentar en el informe Final.
</t>
    </r>
    <r>
      <rPr>
        <b/>
        <sz val="10"/>
        <color rgb="FF000000"/>
        <rFont val="Arial"/>
        <family val="2"/>
      </rPr>
      <t xml:space="preserve">PRIMER TRIMESTRE 2020:  </t>
    </r>
    <r>
      <rPr>
        <sz val="10"/>
        <color rgb="FF000000"/>
        <rFont val="Arial"/>
        <family val="2"/>
      </rPr>
      <t xml:space="preserve"> En el marco del Comité Institucional de Gestión y Desempeño del 24/02/2020,  se presentó el informe final de inventarios de la vigencia 2019.</t>
    </r>
  </si>
  <si>
    <r>
      <t xml:space="preserve">Archivo de Gestión de GRF y correo electrónico al interior de la entidad socializando la Circular.
Folder de evidencia Plan de Inventarios 2019 de GRF
</t>
    </r>
    <r>
      <rPr>
        <b/>
        <sz val="10"/>
        <color rgb="FF000000"/>
        <rFont val="Arial"/>
        <family val="2"/>
      </rPr>
      <t>PRIMER TRIMESTRE 2020:</t>
    </r>
    <r>
      <rPr>
        <sz val="10"/>
        <color rgb="FF000000"/>
        <rFont val="Arial"/>
        <family val="2"/>
      </rPr>
      <t xml:space="preserve">  Acta No. 02 del CIGD del 24/02/2020</t>
    </r>
  </si>
  <si>
    <r>
      <t xml:space="preserve">08/10/2019: </t>
    </r>
    <r>
      <rPr>
        <sz val="10"/>
        <rFont val="Arial"/>
        <family val="2"/>
      </rPr>
      <t xml:space="preserve">Esta actividad se desarrollará y dará cumplimiento en el transcurso del cuarto trimestre. 
</t>
    </r>
    <r>
      <rPr>
        <b/>
        <sz val="10"/>
        <rFont val="Arial"/>
        <family val="2"/>
      </rPr>
      <t xml:space="preserve">03/04/2020: </t>
    </r>
    <r>
      <rPr>
        <sz val="10"/>
        <rFont val="Arial"/>
        <family val="2"/>
      </rPr>
      <t xml:space="preserve">Se encuentra disponible en el siguiente enlace: </t>
    </r>
    <r>
      <rPr>
        <b/>
        <sz val="10"/>
        <rFont val="Arial"/>
        <family val="2"/>
      </rPr>
      <t xml:space="preserve"> </t>
    </r>
    <r>
      <rPr>
        <sz val="10"/>
        <rFont val="Arial"/>
        <family val="2"/>
      </rPr>
      <t>http://www.idep.edu.co/sites/default/files/IN-GF-14-03%20%20Instructivo%20Cumplimiento%20de%20Obligaciones%20Tributarias%20V2.docx</t>
    </r>
  </si>
  <si>
    <t>El Instructivo IN-GF-14-03 Instructivo para el cumplimiento de las obligaciones tributarias se encuentra desactualizado en cuanto al sistema de información administrativo y financiero SIAFI, carece de glosario en cuanto a conceptos tributarios manejados por el Instituto y presenta desactualización en las referencias normativas, adicionalmente la última fecha de actualización corresponde a 21/05/2015 y finalmente presenta metodología incompleta en cuanto a la preparación y liquidación de cada uno de los impuestos</t>
  </si>
  <si>
    <t>Efectuar la actualización del Instructivo y subirlo nuevamente a la plataforma de Maloca Aula SIG del Instituto</t>
  </si>
  <si>
    <t>Carpeta Física Transferencias documentales, Archivo Subdirección Administrativa, Financiera  y de Control Disciplinario\\192.168.1.251\300_SAFyCD\IDEP2019\300_40_TRANSFERENCIAS DOCUMENTALES</t>
  </si>
  <si>
    <t xml:space="preserve">Oficios de radicación Transferencia documental </t>
  </si>
  <si>
    <t>VERSIÓN :  7</t>
  </si>
  <si>
    <t>Fecha Aprobación: 13/04/2020</t>
  </si>
  <si>
    <t>VERSIÓN : 7</t>
  </si>
  <si>
    <t>Fecha Aprobación:13/04/2020</t>
  </si>
  <si>
    <t>Convocatoria y listados de asistencia</t>
  </si>
  <si>
    <t>Subdirector Administrativo, Financiero y de Control Disciplinario.
Profesional Especializado SAFyCD - Talento Humano
Contratista encargado del SG-SST</t>
  </si>
  <si>
    <t>Calificación de origen en primera oportunidad de una Enfermedad Laboral a un Servidor Público de la Subdirección Académica, siendo el diagnóstico Epicondilitis Lateral Izquierda.</t>
  </si>
  <si>
    <t xml:space="preserve">Las causas asociadas al trabajo que pueden originar este tipo de patologías son:
- Postura sedente prolongada
- Labores repetitivas en brazos - muñeca y mano
</t>
  </si>
  <si>
    <t>Realizar una capacitación sobre Prevención del Trauma Acumulativo.</t>
  </si>
  <si>
    <t>Realizar un taller por segmento para miembros superiores</t>
  </si>
  <si>
    <t>Falta de disponibilidad de los servicios TIC</t>
  </si>
  <si>
    <t>Correo electrónico</t>
  </si>
  <si>
    <t xml:space="preserve">Jefe Oficina de Planeación </t>
  </si>
  <si>
    <t>Correo electrónico del 2 de marzo
Toma fuera de uso</t>
  </si>
  <si>
    <t xml:space="preserve">Oficina Asesora de Planeación </t>
  </si>
  <si>
    <t>Para disminuir el riesgo de falta de disponibilidad de energía, se realizarán acciones para suplir las fallas a través de una UPS.</t>
  </si>
  <si>
    <t xml:space="preserve">Plan de Adquisiciones de la vigencia 2020 </t>
  </si>
  <si>
    <t>Solicitud a la Subdirección Administrativa y Financiera del IDEP la suspensión  definitiva del uso de la  toma de corriente de la cocina de la oficina 402 B hasta tanto no se garantice que funciona de forma correcta,</t>
  </si>
  <si>
    <t xml:space="preserve">Suscripción del contrato de adquisición de la UPS </t>
  </si>
  <si>
    <t>Solicitudes a la mesa de servicios realizadas al final del trimestre dada la situación coyuntural e intempestiva actual</t>
  </si>
  <si>
    <t>01//04/2020</t>
  </si>
  <si>
    <t>Falla de flujo de energía que  se ocasionó por el uso de la toma de corriente de la cocina ubicada en la oficina 402B</t>
  </si>
  <si>
    <t>Solicitudes presentadas por los usuarios internos del IDEP a través de la mesa de ayuda que no quedaron atendidas y cerradas en el mismo periodo de tiempo .</t>
  </si>
  <si>
    <t>Contar con un instructivo de conexión segura vía VPN publicado para que los usuarios del IDEP realicen menos solicitudes a la mesa de servicios.</t>
  </si>
  <si>
    <t>WEB de Publicación de Instructivos del IDEP</t>
  </si>
  <si>
    <t xml:space="preserve">Situación de la pandemia COVID -19, en la cual se prohibieron  cualquier tipo de reuniones en la ciudad, no permitió llevar a cabo actividades que se tenían previstas para el mes de marzo relacionadas con los ejes de cualificación y visibilización programadas . </t>
  </si>
  <si>
    <t xml:space="preserve">Presentar en el Comité Institucional de Gestión y Desempeño del mes abril, los incumplimientos en los indicadores de gestión  para el primer trimestre de la Vigencia. Dando a conocer la alerta de  la situación presentada en particular con este indicador y así determinar  en el comité las alternativas para cumplir con el Plan Estratégico Institucional. </t>
  </si>
  <si>
    <t xml:space="preserve">Acta de reunión del comité </t>
  </si>
  <si>
    <t>Jefe Oficina Asesora de Planeación</t>
  </si>
  <si>
    <t>Durante el primer trimestre de la vigencia, en la medición de los indicadores de gestión del proceso de Dirección y Planeación, se evidenció que el indicador Porcentaje de cumplimiento del plan estratégico institucional,   tiene un nivel aceptable de desempeño del 80%. Lo anterior debido a  que en el plan de acción de SEGPLAN se tienen programadas para esta vigencia, 5 metas, 4 de las cuales corresponden al proyecto 1079 y una meta al proyecto 1039. En  una de las metas del 1079 no se alcanzo a  cumplir lo programado, según lo  expuesto a continuación: 
Realizar 1 estudios de la Estrategia de cualificación, investigación e innovación docente: comunidades de saber y práctica pedagógica: 0,42.  Esta meta tenía programado para el trimestre 0,47, pero se ejecutó el 5% menos de lo programado . Teniendo en cuenta que dada la situación por la pandemia del COVID - 19 y las medidas tomadas a nivel nacional y distrital, no fue posible que se llevaran a cabo las actividades relacionadas con los ejes de cualificación y visibilización programadas en el cronograma de la ficha del estudio. Se ha considerado llevar a cabo acciones virtuales para posibilitar la ejecución de las actividades inicialmente proyectadas presencialmente.</t>
  </si>
  <si>
    <t>El proveedor No actualizó a tiempo la licencia Oracle asociado al ejecutable que le permite operar.</t>
  </si>
  <si>
    <t>Indisponibilidad del software Goobi por No actualización a tiempo por parte del proveedor</t>
  </si>
  <si>
    <t>Se solicitó al proveedor la actualización de la licencia y de la versión del software, lo que permitió corregir el problema.</t>
  </si>
  <si>
    <t>Correos y Soportes en Contrato 25-2020</t>
  </si>
  <si>
    <t>Se programará en el calendario del correo de sistemas una alerta para el día 1 de Abril de la siguiente vigencia, solicitar al proveedor la actualización de la licencia junto con la versión del software que vence el día 15 de abril de cada año.
Por otra parte se están adelantando estudios del mercado para validar otras opciones de software para ser reemplazado de manera  que permita el uso en web y que mejore el uso y servicio del sistema administrativo y financiero.</t>
  </si>
  <si>
    <t>Calendar Google / Correo electrónico</t>
  </si>
  <si>
    <t>No es consistente la información registrada en las bases de datos que se manejan para los reportes (Bogotá te escucha, GOOBI y cuadro “control de peticiones” en ninguno de los meses del segundo semestre, tal como se detalla en los numeral 5.7.1 al 5.7.6.; observación que se reitera en este informe.</t>
  </si>
  <si>
    <t xml:space="preserve">SAFYCD-Atención PQRS </t>
  </si>
  <si>
    <t>Auxiliar administrativa SAFYCD</t>
  </si>
  <si>
    <t xml:space="preserve">Consolidar las fuentes de consulta de la información de control de peticiones, el sistema de información  Goobi y  Bogotá te escucha, con el fin de dar claridad al control de  las peticiones que se reciben en el IDEP  </t>
  </si>
  <si>
    <t xml:space="preserve">Actas del Comité Institucional de Gestión y Desempeño del 20 de abril y del 11 de junio que reposan en el archivo de gestión de la Dirección General. </t>
  </si>
  <si>
    <r>
      <rPr>
        <b/>
        <sz val="10"/>
        <color rgb="FF000000"/>
        <rFont val="Arial"/>
        <family val="2"/>
      </rPr>
      <t>Segundo Trimestre</t>
    </r>
    <r>
      <rPr>
        <sz val="10"/>
        <color rgb="FF000000"/>
        <rFont val="Arial"/>
        <family val="2"/>
      </rPr>
      <t xml:space="preserve">: Se hizo seguimiento a la ejecución de las acciones en Comité Institucional de Gestión y Desempeño del 20 de abril y 11 de junio, donde se revisó el avance de las metas en magnitud y presupuesto y se verificó su completa ejecución del Plan de Desarrollo Bogotá Mejor para Todos  y  el Plan estratégico desarrollo institucional.  </t>
    </r>
  </si>
  <si>
    <t>Listado de asistencia
Acta de la actividad suscrita con la profesional de la ARL.</t>
  </si>
  <si>
    <r>
      <t xml:space="preserve">08/10/2019: </t>
    </r>
    <r>
      <rPr>
        <sz val="10"/>
        <rFont val="Arial"/>
        <family val="2"/>
      </rPr>
      <t xml:space="preserve">Esta actividad se desarrollará y dará cumplimiento en el transcurso del cuarto trimestre.
</t>
    </r>
    <r>
      <rPr>
        <b/>
        <sz val="10"/>
        <rFont val="Arial"/>
        <family val="2"/>
      </rPr>
      <t xml:space="preserve">05/12/2019: </t>
    </r>
    <r>
      <rPr>
        <sz val="10"/>
        <rFont val="Arial"/>
        <family val="2"/>
      </rPr>
      <t xml:space="preserve">A la fecha se encuentra en revisión el documento IN-GF-14-03 Instructivo para el cumplimiento de las obligaciones tributarias, cuya actividad se terminará antes del 31/12/2019
</t>
    </r>
    <r>
      <rPr>
        <b/>
        <sz val="10"/>
        <rFont val="Arial"/>
        <family val="2"/>
      </rPr>
      <t>03/04/2020:</t>
    </r>
    <r>
      <rPr>
        <sz val="10"/>
        <rFont val="Arial"/>
        <family val="2"/>
      </rPr>
      <t xml:space="preserve">  El documento IN-GF-14-03 INSTRUCTIVO PARA EL CUMPLIMIENTO DE OBLIGACIONES TRIBUTARIAS, se encuentra con fecha de aprobación del 27/12/2019 y publicado en la Maloca SIG-MIPG
</t>
    </r>
    <r>
      <rPr>
        <b/>
        <sz val="10"/>
        <rFont val="Arial"/>
        <family val="2"/>
      </rPr>
      <t xml:space="preserve">1/07/2020: </t>
    </r>
    <r>
      <rPr>
        <sz val="10"/>
        <rFont val="Arial"/>
        <family val="2"/>
      </rPr>
      <t xml:space="preserve"> Esta actividad se cumplió en el  primer trimestre.  </t>
    </r>
  </si>
  <si>
    <t>La evidencia es el sistema como tal, dado que si no se hubiera actualizado el sistema no funcionaría, el ejecutable del sistema quedó con fecha del 17 de abril.  Se enviaron correos a los funcionarios para que pudieran usar el sistema.</t>
  </si>
  <si>
    <t>13/07/2020:  Hilda Yamile Morales Laverde - Jefe OCI</t>
  </si>
  <si>
    <r>
      <rPr>
        <b/>
        <sz val="10"/>
        <rFont val="Arial"/>
        <family val="2"/>
      </rPr>
      <t>13/07/2020:</t>
    </r>
    <r>
      <rPr>
        <sz val="10"/>
        <rFont val="Arial"/>
        <family val="2"/>
      </rPr>
      <t xml:space="preserve">
En el mes de febrero de 2020 se remitió el formulario CB 1026 - Inventario Físico 2019 a la Contraloría de Bogotá con la rendición de la cuenta anual, en reunión del Comité Institucional de Gestión y Desempeño del 24 de febrero de 2020 se presentó el resultado de la actividad adelantada.
Por lo anterior se da por cumplida esta actividad y se cierra la acción.</t>
    </r>
  </si>
  <si>
    <t>Acta No. 002 CIGD.</t>
  </si>
  <si>
    <r>
      <rPr>
        <b/>
        <sz val="10"/>
        <color rgb="FF000000"/>
        <rFont val="Arial"/>
        <family val="2"/>
      </rPr>
      <t>13/07/2020</t>
    </r>
    <r>
      <rPr>
        <sz val="10"/>
        <color rgb="FF000000"/>
        <rFont val="Arial"/>
        <family val="2"/>
      </rPr>
      <t>:  Hilda Yamile Morales Laverde - Jefe OCI</t>
    </r>
  </si>
  <si>
    <r>
      <rPr>
        <b/>
        <sz val="10"/>
        <color rgb="FF000000"/>
        <rFont val="Arial"/>
        <family val="2"/>
      </rPr>
      <t xml:space="preserve">13/07/2020: </t>
    </r>
    <r>
      <rPr>
        <sz val="10"/>
        <color rgb="FF000000"/>
        <rFont val="Arial"/>
        <family val="2"/>
      </rPr>
      <t xml:space="preserve">Esta actividad fue ejecutada el día 29 de mayo de 2020.  Por lo tanto se realiza el cierre de la misma. </t>
    </r>
  </si>
  <si>
    <t>Correo electrónico del 18 de mayo de 2020.</t>
  </si>
  <si>
    <r>
      <rPr>
        <b/>
        <sz val="10"/>
        <color rgb="FF000000"/>
        <rFont val="Arial"/>
        <family val="2"/>
      </rPr>
      <t xml:space="preserve">13/07/2020: </t>
    </r>
    <r>
      <rPr>
        <sz val="10"/>
        <color rgb="FF000000"/>
        <rFont val="Arial"/>
        <family val="2"/>
      </rPr>
      <t xml:space="preserve">Esta actividad fue ejecutada el día 19 y 26 de junio de 2020.  Por lo tanto se realiza el cierre de la misma. </t>
    </r>
  </si>
  <si>
    <t>Correo electrónico del 16 de junio de 2020.</t>
  </si>
  <si>
    <r>
      <t xml:space="preserve">13/07/2020:  </t>
    </r>
    <r>
      <rPr>
        <sz val="10"/>
        <rFont val="Arial"/>
        <family val="2"/>
      </rPr>
      <t xml:space="preserve"> Se verificó la actualización y publicación del instructivo en la página web del Instituto en el link:  http://www.idep.edu.co/sites/default/files/IN-GF-14-03%20%20Instructivo%20Cumplimiento%20de%20Obligaciones%20Tributarias%20V2.docx.  Esta actividad se da por cumplida y se cierra por parte de esta Oficina. </t>
    </r>
  </si>
  <si>
    <t>http://www.idep.edu.co/sites/default/files/IN-GF-14-03%20%20Instructivo%20Cumplimiento%20de%20Obligaciones%20Tributarias%20V2.docx</t>
  </si>
  <si>
    <r>
      <rPr>
        <b/>
        <sz val="10"/>
        <rFont val="Arial"/>
        <family val="2"/>
      </rPr>
      <t>13/07/2020:</t>
    </r>
    <r>
      <rPr>
        <sz val="10"/>
        <rFont val="Arial"/>
        <family val="2"/>
      </rPr>
      <t xml:space="preserve">
Fue revisada la circular No  007 del 4 de octubre del 2019 "Inventario Propiedad, Planta y Equipo - Vigencia 2019 suscrita por la Directora  General de la Entidad y cumplimiento de registro en el formato No. FT-GRF-11-11 Planilla de Recolección de Información Inventario 2019.    
En el mes de febrero de 2020 se remitió el formulario CB 1026 - Inventario Físico 2019 a la Contraloría de Bogotá con la rendición de la cuenta anual, en reunión del Comité Institucional de Gestión y Desempeño del 24 de febrero de 2020 se presentó el resultado de la actividad adelantada.
Por lo anterior se da por cumplida esta actividad y se cierra la acción.</t>
    </r>
  </si>
  <si>
    <t>Circular 007 de 2019.
Acta No. 002 CIGD.</t>
  </si>
  <si>
    <r>
      <rPr>
        <b/>
        <sz val="10"/>
        <color rgb="FF000000"/>
        <rFont val="Arial"/>
        <family val="2"/>
      </rPr>
      <t>13/07/2020</t>
    </r>
    <r>
      <rPr>
        <sz val="10"/>
        <color rgb="FF000000"/>
        <rFont val="Arial"/>
        <family val="2"/>
      </rPr>
      <t xml:space="preserve">: Esta actividad se encuentra cumplida y se realiza el cierre por parte de esta Oficina. </t>
    </r>
  </si>
  <si>
    <r>
      <t xml:space="preserve">13/07/2020: </t>
    </r>
    <r>
      <rPr>
        <sz val="10"/>
        <color rgb="FF000000"/>
        <rFont val="Arial"/>
        <family val="2"/>
      </rPr>
      <t>Hilda Yamile Morales Laverde - Jefe OCI</t>
    </r>
  </si>
  <si>
    <r>
      <rPr>
        <b/>
        <sz val="10"/>
        <color rgb="FF000000"/>
        <rFont val="Arial"/>
        <family val="2"/>
      </rPr>
      <t>13/07/2020</t>
    </r>
    <r>
      <rPr>
        <sz val="10"/>
        <color rgb="FF000000"/>
        <rFont val="Arial"/>
        <family val="2"/>
      </rPr>
      <t xml:space="preserve">: Se reporta un cumplimiento del 100% en las metas del Plan de Desarrollo.  Esta actividad se encuentra cumplida y se realiza el cierre por parte de esta Oficina. </t>
    </r>
  </si>
  <si>
    <t>Informe de gestión del primer semestre de 2020.</t>
  </si>
  <si>
    <t>Como parte del cierre presupuestal del mes de mayo de 2020 se efectúo conciliación entre los  sistemas con que se alimenta la infomación presupuestal (Predis y Goobi), No obstante,dado la contingencia presentada que implica el desempeño de labores mediante trabajo en casa, no se imprimieron las ejecuciones para su conciliación detallada por rubro, sino que se efectuaron conciliaciones por agregados revisando en pantalla los informes generados por los sistemas. Resultado de lo anterior, no se detectó con el cierre,  una inconsistencia que se presentó entre los proyectos estrátegicos (113 - 115) del proyecto misional Investigación e innovación para el fortalecimiento de las comunidades del saber y de practica pedagógica. Dicha inconsistencia fue detectada el primero de junio por la Oficina Asesora de Planeación al momento de registrar la información presupuestal en los sistemas PMR y Segplan, dado lo cual, se procedió a informar al Profesional Especializado de Presupuesto, quien revisando el detalle de la misma se encontró que la diferencia estaba asociada con el contrato 41 de 2020 con CORPORACION MAGISTERIO, por cuanto  al momento de expedir  Certificado de Disponibilidad Presupuestal y Certificado de Registro Presupuestal se distribuyeron los valores solicitados entre los proyectos estratégicos 113 $28.042,468 y 115 $51.381.532, siendo lo correcto que  el total de los recursos por $79.424.000 se cargaran al proyecto estratégico 115. Por lo anterior, tenindo en cuenta que el sistema Predis cierra automaticamente el ultimo dia de mes y que el cierre en cuestión implica cierre del plan de desarrollo,  se efectuaron las consultas pertinentes (via correo y mediante reunión virtual con Directora Distrital de Presupuesto, Subdirector Técnico de la Subdirección de Desarrollo Social de la Dirección Distrital de Presupuesto y Profesional Especializado de Presupuesto de la DDP), tendientes a encontrar una solución a la inconsistencia presentada, resultado de las cuales se concluyó que no era posible ajustar dentro del mes de junio la diferencia presentada, solamente se puede subsanar mediante la expedición de un acto administrativo por parte de entidad en la cual, se reduzca el valor cargado equivocadamente del plan de desarrollo saliente y se incorpore de manera correcta en el presupuesto del nuevo plan de desarrollo.</t>
  </si>
  <si>
    <t xml:space="preserve">Se presentó una inconsistencia en el cierre presupuestal del  mes de mayo de 2020 , entre  los Sistemas de Información Administrativo y Financiero del Instituto y el de SHD  con relación al consolidado de compromisos en la   inversión directa entre los proyectos estratégicos del rubro  Investigación e innovación para la fortalecimiento de las comunidades del saber y de practica pedagógica. </t>
  </si>
  <si>
    <t>Profesional Especializado Presupuesto</t>
  </si>
  <si>
    <t>Actualizar el procedimiento PRO-GF-14-01 ejecución presupuestal para fortalecer el punto de control en la conciliación entre Sistemas de Información Administrativo y Financiero del Instituto y el de SHD, con el  apoyo de otro funcionario de las SAFYCD permitiendo la revisión detallada del movimiento presupuestal para cada uno de los rubros asignados para el presupuesto de la entidad.</t>
  </si>
  <si>
    <t xml:space="preserve">Procedimiento PRO-GF-14-01
Correo electrónico remitiendo ejecuciones presupuestales consolidadas para revisión  y vistos buenos.
</t>
  </si>
  <si>
    <t xml:space="preserve">Profesional Especializado 222-05 de la subdirección académica </t>
  </si>
  <si>
    <t xml:space="preserve">Atendiendo a las recomendaciones de la Oficina de Control Interno, se realiza la formulación de una nueva acción que permita evidenciar la oportunidad de mejora  en el control a implementar . La acción es: Monitorear  al contratista en las actividades de impresión  de publicaciones,  contempladas para producir en la vigencia 2020 </t>
  </si>
  <si>
    <t>Conceptos de supervisión  del IDEP  y el expediente contractual</t>
  </si>
  <si>
    <t xml:space="preserve">Las fuentes de verificación de la información no se encuentran estandarizadas 
</t>
  </si>
  <si>
    <t>Informe mensual de peticiones que  genera el responsable de la Subdirección</t>
  </si>
  <si>
    <r>
      <rPr>
        <b/>
        <sz val="10"/>
        <color rgb="FF000000"/>
        <rFont val="Arial"/>
        <family val="2"/>
      </rPr>
      <t xml:space="preserve">PRIMER TRIMESTRE: </t>
    </r>
    <r>
      <rPr>
        <sz val="10"/>
        <color rgb="FF000000"/>
        <rFont val="Arial"/>
        <family val="2"/>
      </rPr>
      <t xml:space="preserve">Se programó la capacitación con la ARL Seguros Bolívar, sin embargo se encuentra aplazada por la medida de aislamiento social decretada a nivel nacional con ocasión de la emergencia sanitaria, económica y ecológica a causa de la pandemia por COVID-19.
</t>
    </r>
    <r>
      <rPr>
        <b/>
        <sz val="10"/>
        <color rgb="FF000000"/>
        <rFont val="Arial"/>
        <family val="2"/>
      </rPr>
      <t>SEGUNDO TRIMESTRE</t>
    </r>
    <r>
      <rPr>
        <sz val="10"/>
        <color rgb="FF000000"/>
        <rFont val="Arial"/>
        <family val="2"/>
      </rPr>
      <t>: El 29 de mayo se ejecutó la Capacitación en prevención de lesiones por trauma acumulativo. La actividad fue orientada por la Fisioterapeuta Especialista en Seguridad y Salud en el Trabajo - Laura Oviedo, aliado estratégico de la ARL Seguros Bolívar.</t>
    </r>
  </si>
  <si>
    <r>
      <rPr>
        <b/>
        <sz val="10"/>
        <color rgb="FF000000"/>
        <rFont val="Arial"/>
        <family val="2"/>
      </rPr>
      <t>PRIMER TRIMESTRE:</t>
    </r>
    <r>
      <rPr>
        <sz val="10"/>
        <color rgb="FF000000"/>
        <rFont val="Arial"/>
        <family val="2"/>
      </rPr>
      <t xml:space="preserve"> Se programó el taller con la ARL Seguros Bolívar, sin embargo se encuentra aplazada por la medida de aislamiento social decretada a nivel nacional con ocasión de la emergencia sanitaria, económica y ecológica a causa de la pandemia por COVID-19.
</t>
    </r>
    <r>
      <rPr>
        <b/>
        <sz val="10"/>
        <color rgb="FF000000"/>
        <rFont val="Arial"/>
        <family val="2"/>
      </rPr>
      <t xml:space="preserve">SEGUNDO TRIMESTRE: </t>
    </r>
    <r>
      <rPr>
        <sz val="10"/>
        <color rgb="FF000000"/>
        <rFont val="Arial"/>
        <family val="2"/>
      </rPr>
      <t>El 19 y 26 de junio se ejecutó el taller por segmento para miembros superiores. La actividad fue orientada por la Fisioterapeuta Especialista en Seguridad y Salud en el Trabajo - Natalia Correal, aliado estratégico de la ARL Seguros Bolívar. Teniendo en cuenta la modalidad de trabajo en casa y el desarrollo de actividades por medio virtual, el taller se desarrolló en cuatro sesiones para propiciar mayor participación.</t>
    </r>
  </si>
  <si>
    <t>Correos electrónicos remitiendo los CDP de los dos sistemas de información para revisión  
Correo electrónico con socialización de pieza comunicacional</t>
  </si>
  <si>
    <t>Actualizar el procedimiento PRO-GF-14-03 cierre presupuestal para que el punto de control de seguimiento por parte de la Oficina Asesora de Planeación se realice antes del ultimo día hábil del mes, previa confirmación por correo electrónico del cierre presupuestal por parte del profesional de presupuesto.</t>
  </si>
  <si>
    <t>procedimiento PRO-GF-14-03
Correo electrónico Mensual con la confirmación del cierre presupuestal</t>
  </si>
  <si>
    <r>
      <rPr>
        <b/>
        <sz val="10"/>
        <rFont val="Arial"/>
        <family val="2"/>
      </rPr>
      <t xml:space="preserve">Primer Trimestre: </t>
    </r>
    <r>
      <rPr>
        <sz val="10"/>
        <color rgb="FF000000"/>
        <rFont val="Arial"/>
        <family val="2"/>
      </rPr>
      <t xml:space="preserve">A partir del mismo 2 de marzo, se  suspendió  el uso de la  toma de corriente de la cocina de la oficina 402 B hasta tanto no se garantice por parte de la Subdirección Administrativa  que dicha toma  funciona de forma correcta.
</t>
    </r>
    <r>
      <rPr>
        <b/>
        <sz val="10"/>
        <rFont val="Arial"/>
        <family val="2"/>
      </rPr>
      <t>Tercer Trimestre:</t>
    </r>
    <r>
      <rPr>
        <sz val="10"/>
        <color rgb="FF000000"/>
        <rFont val="Arial"/>
        <family val="2"/>
      </rPr>
      <t xml:space="preserve"> la toma eléctrica continua inhabilitada.</t>
    </r>
  </si>
  <si>
    <r>
      <t xml:space="preserve">13/07/2020: </t>
    </r>
    <r>
      <rPr>
        <sz val="10"/>
        <color rgb="FF000000"/>
        <rFont val="Arial"/>
        <family val="2"/>
      </rPr>
      <t>Se estableció como acción inmediata la suspensión de la toma corriente de la Oficina 402B.Esta actividad se encuentra cumplida.  Se cierra por parte de esta Oficina.</t>
    </r>
    <r>
      <rPr>
        <b/>
        <sz val="10"/>
        <color rgb="FF000000"/>
        <rFont val="Arial"/>
        <family val="2"/>
      </rPr>
      <t xml:space="preserve">
</t>
    </r>
  </si>
  <si>
    <r>
      <rPr>
        <b/>
        <sz val="10"/>
        <rFont val="Arial"/>
        <family val="2"/>
      </rPr>
      <t xml:space="preserve">Primer Trimestre: </t>
    </r>
    <r>
      <rPr>
        <sz val="10"/>
        <color rgb="FF000000"/>
        <rFont val="Arial"/>
        <family val="2"/>
      </rPr>
      <t xml:space="preserve">En el plan de adquisiciones de  la vigencia 2020 se cuenta con los recursos para realizar el proceso de contratación en el mes de mayo.
</t>
    </r>
    <r>
      <rPr>
        <b/>
        <sz val="10"/>
        <rFont val="Arial"/>
        <family val="2"/>
      </rPr>
      <t>Segundo Trimestre:</t>
    </r>
    <r>
      <rPr>
        <sz val="10"/>
        <color rgb="FF000000"/>
        <rFont val="Arial"/>
        <family val="2"/>
      </rPr>
      <t xml:space="preserve"> Debido a que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t>
    </r>
    <r>
      <rPr>
        <b/>
        <sz val="10"/>
        <rFont val="Arial"/>
        <family val="2"/>
      </rPr>
      <t>Tercer Trimestre:</t>
    </r>
    <r>
      <rPr>
        <sz val="10"/>
        <color rgb="FF000000"/>
        <rFont val="Arial"/>
        <family val="2"/>
      </rPr>
      <t xml:space="preserve"> Se continua con la evaluación de la solución definitiva que será planteada para la próxima vigencia debido a que no se cuenta con los recursos para la vigencia actual. Atendiendo las recomendaciones de la Oficina de Control Interno, se  formulará la acción de mejora par la vigencia 2021, teniendo en cuenta la disponibilidad de recursos que se asignen a la entidad. </t>
    </r>
  </si>
  <si>
    <r>
      <t xml:space="preserve">13/07/2020:  </t>
    </r>
    <r>
      <rPr>
        <sz val="10"/>
        <color rgb="FF000000"/>
        <rFont val="Arial"/>
        <family val="2"/>
      </rPr>
      <t>Se informa en el seguimiento del segundo trimestre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Por lo anterior,  la actividad planteada inicialmente es inefectiva y se realiza el cierre de la misma; el proceso debe formular una nueva acción.</t>
    </r>
  </si>
  <si>
    <r>
      <rPr>
        <b/>
        <sz val="10"/>
        <rFont val="Arial"/>
        <family val="2"/>
      </rPr>
      <t>Segundo trimestre:</t>
    </r>
    <r>
      <rPr>
        <sz val="10"/>
        <color rgb="FF000000"/>
        <rFont val="Arial"/>
        <family val="2"/>
      </rPr>
      <t xml:space="preserve">  Se solicitó al proveedor la actualización de la licencia y de la versión del software que permita operar, esto se realizó el 16 de abril de 2020.
</t>
    </r>
  </si>
  <si>
    <r>
      <rPr>
        <b/>
        <sz val="10"/>
        <color rgb="FF000000"/>
        <rFont val="Arial"/>
        <family val="2"/>
      </rPr>
      <t xml:space="preserve">13/07/2020:  </t>
    </r>
    <r>
      <rPr>
        <sz val="10"/>
        <color rgb="FF000000"/>
        <rFont val="Arial"/>
        <family val="2"/>
      </rPr>
      <t>Se estableció como acción inmediata "actualización de la licencia y de la versión del software" esta actividad se reporta como cumplida y la evidencia es el funcionamiento del aplicativo.</t>
    </r>
  </si>
  <si>
    <r>
      <rPr>
        <b/>
        <sz val="10"/>
        <rFont val="Arial"/>
        <family val="2"/>
      </rPr>
      <t>Segundo trimestre:</t>
    </r>
    <r>
      <rPr>
        <sz val="10"/>
        <color rgb="FF000000"/>
        <rFont val="Arial"/>
        <family val="2"/>
      </rPr>
      <t xml:space="preserve">  Se entregó como producto 3 del contrato 25-2020 el 5 de mayo, el estudio del mercado y la ficha técnica para el proceso de contratación de un nuevo software administrativo y financiero. Se están llevando a cabo evaluaciones de  sistemas administrativos y financieros, la evaluación realizada fue remitida a la Subdirección Administrativa y Financiera para su revisión y toma de decisión al respecto.
Se programó Google Calendar  en el correo de sistemas@idep.edu.co para tener la notificación desde el 1 de Abril  de 2021 y alerta al proveedor del Sistema Goobi, si es que en es época  se tiene aún en uso en el IDEP.
</t>
    </r>
    <r>
      <rPr>
        <b/>
        <sz val="10"/>
        <rFont val="Arial"/>
        <family val="2"/>
      </rPr>
      <t xml:space="preserve">Tercer Trimestre: </t>
    </r>
    <r>
      <rPr>
        <sz val="10"/>
        <color rgb="FF000000"/>
        <rFont val="Arial"/>
        <family val="2"/>
      </rPr>
      <t>Teniendo en cuenta las recomendaciones de la Oficina de Control interno, se formula una nueva acción de mejora : Migrar la licencia de Oracle para actualizar las aplicaciones de GOOBI producción y Humano en contingencia, la cual será puesta en producción durante esta vigencia.</t>
    </r>
  </si>
  <si>
    <r>
      <rPr>
        <b/>
        <sz val="10"/>
        <color rgb="FF000000"/>
        <rFont val="Arial"/>
        <family val="2"/>
      </rPr>
      <t xml:space="preserve">13/07/2020:  </t>
    </r>
    <r>
      <rPr>
        <sz val="10"/>
        <color rgb="FF000000"/>
        <rFont val="Arial"/>
        <family val="2"/>
      </rPr>
      <t xml:space="preserve">Se establecieron dos actividades: i) programar en el calendario de Google  una alerta para el 01 de abril de 2021 para solicitar al proveedor la actualización del sistema.  Esta acción se reporta como cumplida; su efectividad no se podrá evaluar hasta tanto no se materialice la oportunidad de la actualización por parte del proveedor; es decir el cumplimiento de la misma depende de un tercero.
La otra acción planteada es "se están adelantando estudios del mercado para validar otras opciones de software para ser reemplazado de manera  que permita el uso en web y que mejore el uso y servicio del sistema administrativo y financiero"; esta acción es incierta toda vez que se ha gestionado el estudio de mercado, no es seguro el cambio del software por parte de la Entidad.  Las acciones establecidas no permiten subsanar la oportunidad de la actualización de la licencia de ORACLE por parte del proveedor para el funcionamiento del sistema financiero, se recomienda por parte de esta Oficina incluir estas actividades en los acuerdos de nivel de servicio- ANS de los proveedores de sistemas de información de la Entidad.   Esta acción se cierra y se debe formular una nueva acción a fin de garantizar la efectividad de la misma. </t>
    </r>
  </si>
  <si>
    <t xml:space="preserve">CERRADAS SEGUNDO TRIMESTE 2020 </t>
  </si>
  <si>
    <t xml:space="preserve">TERCER TRIMESTRE:  Se ejecuto el cronograma de transferencias primarias al Archivo central con el fin de liberar los espacios para reorganizar los archivos de gestión.  
CUARTO TRIMESTRE: se ejecuto el cronograma de transferencias al archivo central, con el fin de evacuar los espacios de los archivos de gestión. en cuanto inicie la vigencia 2020 se realizara la distribución de los espacios en cada uno de los archivadores destinados para el archivo de gestión. 
PRIMER TRIMESTRE 2020: En el primer trimestre se reubicaron las Historias laborales y los procesos  disciplinarios en los archivadores adquiridos para tal fin los cuales  fueron ubicados en la oficina de la subdirección administrativa y financiera. 
La reubicación de estas series permitió la optimización de los espacios en los archivadores y  el archivo rodante destinado al archivo de gestión de la subdirección administrativa, financiera y de control disciplinario.
SEGUNDO TRIMESTRE 2020: Esta actividad se ejecutó en el primer trimestre de la vigencia 2020. 
TERCER TRIMESTRE 2020: Esta actividad se ejecutó en el primer trimestre de la vigencia 2020. </t>
  </si>
  <si>
    <r>
      <t xml:space="preserve">TERCER TRIMESTRE: </t>
    </r>
    <r>
      <rPr>
        <sz val="10"/>
        <color rgb="FF000000"/>
        <rFont val="Arial"/>
        <family val="2"/>
      </rPr>
      <t xml:space="preserve">Esta actividad se realizara en el cuarto trimestre. 
</t>
    </r>
    <r>
      <rPr>
        <b/>
        <sz val="10"/>
        <color rgb="FF000000"/>
        <rFont val="Arial"/>
        <family val="2"/>
      </rPr>
      <t>CUARTO TRIMESTRE</t>
    </r>
    <r>
      <rPr>
        <sz val="10"/>
        <color rgb="FF000000"/>
        <rFont val="Arial"/>
        <family val="2"/>
      </rPr>
      <t xml:space="preserve">:  Se inicio el proceso para la adquisición del archivador, en el que se custodiaran las historias laborales. En cuanto se tenga el mueble e inicie la vigencia 2020 y se asignen los espacios se realizaran los registros fotográficos.
</t>
    </r>
    <r>
      <rPr>
        <b/>
        <sz val="10"/>
        <color rgb="FF000000"/>
        <rFont val="Arial"/>
        <family val="2"/>
      </rPr>
      <t xml:space="preserve">
PRIMER SEMESTRE 2020:</t>
    </r>
    <r>
      <rPr>
        <sz val="10"/>
        <color rgb="FF000000"/>
        <rFont val="Arial"/>
        <family val="2"/>
      </rPr>
      <t xml:space="preserve"> Se reubicaron las Historias laborales y los procesos disciplinarios en los archivadores que se adquirieron durante el primer trimestre.
Esta reubicación libero espacio en el archivador para ubicar de manera adecuada el resto de las series documentales que hacen parte de la subdirección administrativa.</t>
    </r>
    <r>
      <rPr>
        <b/>
        <sz val="10"/>
        <color rgb="FF000000"/>
        <rFont val="Arial"/>
        <family val="2"/>
      </rPr>
      <t xml:space="preserve">
SEGUNDO TRIMESTRE 2020: </t>
    </r>
    <r>
      <rPr>
        <sz val="10"/>
        <color rgb="FF000000"/>
        <rFont val="Arial"/>
        <family val="2"/>
      </rPr>
      <t>Se dio cumplimiento al plan de mejoramiento con la transferencia documental del 2019 y la reubicación de las series documentales: historias laborales y procesos disciplinarios.</t>
    </r>
  </si>
  <si>
    <t>El PETI, no ha sido actualizado al nuevo Marco de Referencia de arquitectura Empresarial que modifico los dominios a los siguientes ítems.</t>
  </si>
  <si>
    <t xml:space="preserve">El procedimiento PRO-GT-12-08 Formulación y Seguimiento al PETIC V5_0.pdf, no ha sido actualizado a los lineamientos de construcción de PETI del Manual de Gobierno Digital V7, el MAE.G.GEN.01 Documento Maestro del Modelo de Arquitectura Empresarial V1 y en especial la G.ES.06 Guía para la construcción del PETI versión 2, en los documentos de referencia externos solo relaciona a NTC-ISO/IEC 27001 la cual es la norma técnica de implementación del MSPI, pero no del PETI. </t>
  </si>
  <si>
    <t>Con respecto seguimiento y evaluación de Gobierno Digital, el PETIC declara tres indicadores de gestión, que resultan insuficientes para medir cumplimiento y resultado, con
un enfoque de mejoramiento continuo, que es una de las premisas del Manual de Gobierno Digital V7: Todas las entidades públicas deben desarrollar una cultura de evaluación y seguimiento al desempeño, capacidad, efectividad, costos, pertenencia y demás criterios de calidad que se definan para medir la ejecución de los proyectos que hagan uso de TIC. Para ello deben definir indicadores de proceso, resultado e impacto, realizar medición, publicar resultados y a partir de estos, iniciar acciones correctivas o de mejora continua. A continuación, se emiten las observaciones puntuales con base en el PETIC y en el archivo INDICADORES GT 2020 II.xls.</t>
  </si>
  <si>
    <t xml:space="preserve">En términos generales el tablero de indicadores en las dos vigencias auditadas (2019 y 2020) no atiende las directrices que en esta materia ha emitido el manual de Gobierno Digital, toda vez que orienta su creación en los 7 dominios del MRAE tales como: desempeño de la gestión de TI, de efectividad del uso y apropiación, componentes de información asegurados, disponibilidad de servicios tecnológicos y avance en implementación de controles MSPI entre otros. (ver documento Lineamientos del Marco
de Referencia de AE para la gestión de TI). </t>
  </si>
  <si>
    <t>Las debilidades identificadas en el Plan de seguridad y privacidad de la información (5.1.4), en el PETI y en el Plan de Tratamiento de Riesgos (5.1.3), evidencian que no hay un conocimiento profundo de los requisitos de implementación. Se mantiene la recomendación de asignar como oficial de seguridad y/o persona responsable de la implementación del MSPI a un ingeniero de sistemas con conocimientos técnicos de seguridad de la información, ya que a diferencia de otras normas como ISO9001, la ISO 27001 y en especial su anexo 27002, requieren de conocimiento especializado para que no se limite a una implementación documental.</t>
  </si>
  <si>
    <t>No se observa avance en la optimización de indicadores conforme a los lineamientos de Gobierno Digital para la Gestión de TI, Gobierno de TI, MSPI y tratamiento efectivo de riesgos. Ver observaciones en este numeral</t>
  </si>
  <si>
    <t xml:space="preserve">Los siguientes son los cronogramas entregados a la auditoría:
1. Plan Tratamiento de riesgos info 2020 Seguimiento II.xlsx
2. Plan Seguridad y Privacidad de la Info 2020 Seguimiento II.xlsx
3. Plan de Mejoramiento Seguimiento II trimestre OCI.xlsx
Sobre los cuales se emiten las siguientes observaciones con respecto al seguimiento a las recomendaciones:
No hay actividades detalladas por cada uno de los proyectos del PETI, tal es el caso de RENATA y Migración Humano, que, si bien están a cargo de terceros, si incluye actividades de seguimiento, control y recepción que implican esfuerzo.
• Las fechas se presentan en bloques de meses paralelizados, sin análisis de esfuerzo vs capacidad instalada, lo cual impide el calculo de indicadores de cumplimiento y/o productividad. (Ver imagen abajo consolidada) 
• No se han incluido los criterios de aceptación por entregables de cada actividad, lo cual impide obtener indicadores de calidad.
• Las tareas no están asignadas de manera individual. De las 47 actividades, solo 11 están asignadas de manera individual, lo cual impide la medición por recurso.
• Las siguientes actividades están repetidas en dos cronogramas: o Crear Servidor Web Virtual o Divulgar y gestionar los boletines informativos de seguridad, Integrar con CSIRT de Gobierno o Identificar y actualizar los inventarios con los nuevos AI del Área de Tecnología. o Reportar al director de la Entidad la información recolectada en el instrumento de AI que se identifica y corresponde a las bases de datos del Área de Tecnología. o Revisar la guía GU-GT-12-01 Guía para la gestión de incidentes de seguridad de la información y el formato FT-GT-12-21 Registro de incidentes de seguridad de la información </t>
  </si>
  <si>
    <t>En el PETI 2020, se encuentra declarado, mas no desarrollado como proyecto, sin embargo, en los cronogramas entregados se incluyen las actividades de “Divulgar y gestionar los boletines informativos de seguridad, Integrar con CSIRT de Gobierno” y se han adelantado capacitaciones en diversos temas tal como Goobi y Meets.
En cuanto al PL-GTH-13-01 Plan Inst Capacit V7.pdf, se observa que aún no está articulado con el dominio de uso y apropiación, por las siguientes razones:
• Los resultados de la mesa de servicio no son insumo para la identificación de necesidades.
• En la tabla de necesidades de aprendizaje, no se incluyen los temas de Gobierno Digital y MSPI.
• No se han articulado el eje de gestión del conocimiento, con planes de trasferencia de conocimiento interno y con terceros TIC, ni con la mesa de servicio.</t>
  </si>
  <si>
    <t>En los contratos 21, 24 y 25 de 2020 no incluye instructivos.</t>
  </si>
  <si>
    <t>No se evidencia avance al respecto.
Existen obligaciones y productos repetidos en los contratos con personas naturales.</t>
  </si>
  <si>
    <t>El dominio 15 del MSPI no ha sido desarrollado.</t>
  </si>
  <si>
    <t>No se aplican encuestas de satisfacción en la mesa de servicio, las únicas encuestas están orientadas a identificación de intereses de capacitación.
Se mantiene la recomendación en el marco del MSPI.</t>
  </si>
  <si>
    <t>En las renovaciones de contratos con personas naturales, optimizar las obligaciones especificas y los productos con el fin de garantizar entregables distintos o complementarios. Esto con el fin de optimizar la inversión. Solicitar al responsable del contrato 21 de 2020 la entrega de la declaración de aplicabilidad del MSPI, para identificar productos puntales.</t>
  </si>
  <si>
    <t>La actividad “Realizar el seguimiento a los riesgos relacionados con seguridad de la información contenidos en el Mapa de Riesgos del IDEP”, resulta insuficiente, toda vez que los 4 riesgos presentados no dan cobertura a la totalidad de los riesgos tecnológicos y/o Ide seguridad de la información articulados a los activos de información y a los controles MSPI.</t>
  </si>
  <si>
    <t xml:space="preserve">Las actividades están programadas en la misma franja de tiempo entre junio y diciembre del 2020, sin discriminación de esfuerzo, a excepción de la actividad 1 que inicia en abril de 2020. </t>
  </si>
  <si>
    <t>Hay 4 actividades repetidas en este plan y en el Plan de seguridad y Privacidad de la Información: 
o Divulgar y gestionar los boletines informativos de seguridad, Integrar con CSIRT de Gobierno o Identificar y actualizar el inventario con los nuevos AI del Área de Tecnología. o Reportar al director de la Entidad la información recolectada en el instrumento de AI que se identifica y corresponde a las bases de datos del Área de Tecnología. 
o Revisar la guía GU-GT-12-01 Guía para la gestión de incidentes de seguridad de la información y el formato FT-GT-12-21 Registro de incidentes de seguridad de la información</t>
  </si>
  <si>
    <t xml:space="preserve">La declaración de aplicabilidad del MSPI es el documento que estructura cuales de los 114 controles deberán ser implementados para los riesgos identificados en los 33 Objetivos de control y ese documento no se ha construido en el IDEP, ni su construcción está en los planes de tratamiento de riesgos ni en el de seguridad y privacidad de la información. </t>
  </si>
  <si>
    <t>No se incluyen actividades de verificación de la efectividad de controles para el tratamiento de los riesgos, ni acciones de mejora frente a desviaciones. No se incluyen actividades de articulación entre los riesgos aceptados sobre activos críticos, para los cuales deben incluirse planes de contingencia y recuperación en caso de materialización.</t>
  </si>
  <si>
    <t>No se ha adelantado un Análisis de Impacto al Negocio BIA como primer paso de la implementación del Plan de Continuidad una vez seleccionados los riesgos extremos asumidos, con el fin de identificar los activos o servicios tecnológicos críticos, y los posibles impactos que se tendrían si éstos no se encuentran disponibles y en correcto funcionamiento:
Estimar los tiempos de contingencia y recuperación de los procesos esenciales a su operación normal después que ha ocurrido el incidente invalidante, de acuerdo a la tolerancia de la entidad para operar sin el servicio TIC.
o Los puntos de recuperación de los datos y condiciones de registro alterno durante contingencia 
Evidencia de la falta del análisis BIA, es que para los servicios de BIBLIOTECA DIGITAL KOHA, SISTEMA WEB OJS, ADMINISTRATIVO Y FINANCIERO GOOBI, SISTEMA DE INFORMACIÓN NÓMINA HUMANO y DSPACE, se establecen tiempos de entre 21 y 31 días para un proceso de contingencia, sin que estos tiempos hayan sido validados con el
negocio.</t>
  </si>
  <si>
    <t>Se observa que los planes de acción incluyen tareas de instalación de ambientes y configuración de servicios desde cero, lo cual no corresponde a una contingencia, ya que esta por definición corresponde a “tener listo” un ambiente que permita operar de manera alternativa frente a la falla invalidante y que solo requiera el montaje de datos y gestión de accesos, esa es una causa de los tiempos extremos.</t>
  </si>
  <si>
    <t>Se registran tiempos de entre 2 y 3 días para la contingencia de Hiperconvergencia, pese a que las pruebas realizadas en el 2019 evidencian que el proceso tarda aproximadamente 1 día.</t>
  </si>
  <si>
    <t>Se observa que pese a que los servicios KOHA, OJS Y DSPACE se encuentran sobre la solución de Hiperconvergencia, se establecen planes de continuidad de entre 21 y 31 días, cuando frente a un incidente invalidante la solución más ágil es recuperar la Hiperconvergencia, dado que al contener snapshot, su recuperación es más ágil y efectiva.</t>
  </si>
  <si>
    <t>El anexo 5 incluye un plan de acción para el sistema HUMANO, pese a que actualmente opera como un servicio SAAS y por lo tanto es el proveedor quien garantiza la continuidad, como se observa en los siguientes apartes de los documentos contractuales: 
o ESTUDIOS PREVIOS: Se garantizaría la disponibilidad del servicio de la aplicación Humano 7x24x365, iv) El lDEP contaría con el servicio de Backup Full diario de la información almacenada en disco, Liberando de esta carga a la entidad, v) El lDEP tendría disponible un servidor alterno en las instalaciones de la entidad para atender los eventos de indisponibilidad y para instalar el backup mensual de la información que entregaría el proveedor como parte de sus obligaciones de servicio. 
o OBLIGACIONES ESPECIFICAS EP: 14. Disponibilidad de servicio 7 x 24 durante los 365 días del año, 15. Garantizar que el software soporte el IPv6 nativo en coexistencia con el lPv4., 16. Realizar el Monitoreo en el Datacenter que tiene dispuesto Soporte Lógico Ltda. en una disponibilidad de 7x24x365., 17. Realizar la entrega de backup mensual para almacenamiento local. 18. Realizar Backup Full diario de la información almacenada en disco y que pertenece al lDEP. 
o OFERTA: La garantía de disponibilidad de la aplicación, es parte de la responsabilidad que Soporte Lógico Ltda. se compromete a ofrecer a sus clientes.</t>
  </si>
  <si>
    <t xml:space="preserve">El Plan de contingencia no incluye los resultados de los informes de cada plan de acción, como insumos para la actualización y mejora continua del Plan y de la matriz de riesgos. </t>
  </si>
  <si>
    <t>Los instructivos relacionados en los planes de contingencia del firewall y base de datos Oracle: IN-GTH-12-09 INSTRUCTIVO RESTAURACIÓN ARCHIVO DE LA CONFIGURACIÓN DEL FIREWALL e IN-GTH-12-05 INSTRUCTIVO PARA RESTAURAR BACKUP MAQUINA – SERVIDOR G4PRUEBAS BASE DE DATOS. no están publicados, ni fueron entregados a la auditoria, adicionalmente su codificación "GTH", no concuerda con los instructivos del Gestión Tecnológica "GT”, presumiendo un error de tipografía tampoco concuerda ya que el IN- GT-12-05 publicado, hace referencia al INSTRUCTIVO PARA CAMBIO DE CONTRASEÑA DE INGRESO AL SISTEMA DE INFORMACIÓN GOOBI. De igual manera en el Seguimiento al Plan de Mejoramiento 2019 "PMX Seguim Control Int 2019 -2 .xls" se hace referencia al instrutivo:INGT- 12-04 Instructivo Para Restaurar Backup Maquina – Servidor G4- Pruebas Base De Datos, lo cual confirma la inconsistencia con el código IN-GTH-12-05. Los códigos tampoco coinciden en el FT-MIC-03-08 Listado Maestro Documentos 2019.xls. Esta situación resulta riesgosa, ya que parte de la efectividad de un plan de contingencia es que los instrumentos y protocolos de operación sean claros y estén disponibles, sin que exista dependencia de personas en particular.</t>
  </si>
  <si>
    <t>Si bien se registran las acciones en el caso de los riesgos materializados, no se presentó evidencia de trazabilidad con pruebas técnicas. No ha avanzado</t>
  </si>
  <si>
    <t>La recomendación puntual no ha sido atendida. Cabe anotar que el Plan de Continuidad ha tenido mejoras, relacionadas en este capítulo</t>
  </si>
  <si>
    <t>En el plan de mejoramiento 2019, se registran evidencias de capacitaciones recibidas por parte de los proveedores, sin embargo, en las entrevistas realizadas, se observa que el conocimiento no es aún del 100% y debe continuarse su fortalecimiento, aún más teniendo en cuenta que le ha sido asignado rol de oficial de Seguridad.</t>
  </si>
  <si>
    <t>Se observan mejoras en la cobertura de servicios tecnológicos en la versión 2020.
Están pendientes los otros elementos de la recomendación.</t>
  </si>
  <si>
    <t>Actualizar los documentos relacionados con el tratamiento de riesgos para que se articule con las directrices del MSPI, especialmente en la relación de los riesgos TIC con los activos de información críticos y los controles ISO 27002:2013.
De igual manera, relacionar el cumplimiento del tratamiento de riesgos TIC y de seguridad digital como parte inherente del sistema de gestión de seguridad de la información que hace parte integral del Sistema integrado de gestión de la entidad.</t>
  </si>
  <si>
    <t>Actualizar la matriz de riesgos dando cobertura a los activos críticos y su relación con los objetivos de control MSPI</t>
  </si>
  <si>
    <t>Actualizar el Plan de tratamiento de riesgos, con las actividades tendientes a dar cumplimiento a los lineamientos del Manual de Gobierno Digital y en especial con el modelo nacional de gestión de riesgos de seguridad digital que establece una interacción con el Modelo de Privacidad y Seguridad de la Información (MPSI); así como la relación con los activos de información que soportan la operación de la Entidad … en todas sus fases o componentes del ciclo PHVA</t>
  </si>
  <si>
    <t>Articular el Plan de Continuidad al Plan de tratamiento de Riesgos y garantizar que los instrumentos documentales e insumos sean consecuentes en su nominación y su ubicación.</t>
  </si>
  <si>
    <t>Adelantar el Análisis de Impacto al Negocio BIA para establecer los tiempos, los protocolos de contingencia y recuperación y las estrategias de fidelidad de la data entre ambientes.
Actualizar el Plan de continuidad de acuerdo con los resultados del BIA y con las inconsistencias relacionadas en el presente informe.
El siguiente es un modelo de tiempos a establecer</t>
  </si>
  <si>
    <t>El IDEP cuenta con una política general de seguridad de la información PO-GT-12-01 Política seguridad privacidad info V3.pdf, con fecha de mayo de 2019, cuyo contenido aún no se encuentra articulado a los lineamientos establecidos por MINTIC en el MSPI. El documento no describe las políticas de seguridad adoptadas por la entidad, únicamente menciona un listado de instrumentos que no coinciden con el listado del FT- MIC-03-08 Listado Maestro Documentos 2019.xls publicado por la entidad, no incluye marco normativo, no hace referencia a Gobierno digital y Seguridad Digital y adolece de los elementos puntuales que direccionan la actuación de los funcionarios, contratistas y proveedores en el uso y responsabilidad sobre los activos de información y privilegios.</t>
  </si>
  <si>
    <t>Como instrumentos de planeación y seguimiento se cuenta con el PL-GT-12-04 Plan Seguridad y Privacidad de la Info V5.pdf de enero de 2020 y el Plan Seguridad y Privacidad de la Info 2020 Seguimiento II.xlsx revisado de manera trimestral. Estos documentos en primera instancia no son coincidentes y si bien incluyen unas primeras actividades de acercamiento a la implementación del MSPI, que hacen parte de la implementación, adolecen de las siguientes etapas requeridas para la implementación de MSPI: o Documentación de la Declaración de Aplicabilidad con la elaboración del marco documental de políticas, procedimientos, instructivos y formatos, incluyendo claramente las justificaciones y soportes para la exclusión de controles.
El levantamiento y planeación de los documentos comunes en el sistema integrado de gestión y la planeación de la salida escalonada de documentos de acuerdo al
avance en implementación. o Un programa de programa de concientización, educación y capacitación sobre la seguridad de la información (control 7.2.2 ISO
27002:2013). Junto a un plan de gestión del cambio asociado a las restricciones de las políticas y los nuevos procedimientos. Esto articulado con el dominio de uso y
apropiación del MRAE.
o Implementación de los controles de seguridad de la información en la plataforma TIC de manera incremental y verificación técnica de vulnerabilidades.</t>
  </si>
  <si>
    <t>Los Planes entregados no evidencian articulación entre el MSPI y el MRAE como se espera en Gobierno digital. La siguiente imagen muestra este tipo de articulación.</t>
  </si>
  <si>
    <t>Se evidencian algunas mejoras en la construcción de instrumentos documentales y en el formato y valoración del inventario de activos.
De igual manera, se han realizado acciones para socializar y formalizar el cumplimiento de políticas de seguridad.
Sin embargo, todavía no se evidencia la existencia de un Plan de Implementación de MSPI detallado para lograr las 4 dimensiones.
Tener en cuenta que la implementación de los dominios no se realiza por orden de la norma, sino de acuerdo a los esfuerzos de su implementación, sensibilización y puesta en operación real.</t>
  </si>
  <si>
    <t>En el marco de atención del MSPI, al elaborar la declaración de aplicabilidad, definir el inventario de documentos que deben ser elaborados para atender los controles de la norma que sean aplicables. A continuación, se adjunta una relación resumen de los controles ISO 27002:2013</t>
  </si>
  <si>
    <t>Si bien la configuración implementada para las conexiones a través de la red privada virtual protege a la entidad de posibles ataques, intercepciones y captura de información por parte de terceros a la conexión remota, la versión del cliente de conexión de la VPN: “FortiClient”, no asegura que los equipos de cómputo desde los que se conectan los usuarios sean equipos seguros, debido a que no se obliga en la ejecución del análisis de vulnerabilidades y su respectiva corrección para poder realizar la conexión VPN. Debido a esto, no hay restricciones para que, si un equipo que tiene un virus, malware y/o alguna vulnerabilidad conocida pueda conectarse y por ende aumentar la posibilidad de generar un ataque a través de la conexión VPN ‘segura’ otorgada al equipo y/o funcionario. Las siguientes imágenes muestran como desde un equipo del auditor con vulnerabilidades criticas reconocidas (Software de Hacking) por el cliente de VPN es posible la conectarse, esta es una de las alertas que informa el DashBoard del firewall:</t>
  </si>
  <si>
    <t>Como medida de seguridad se debe incluir en el manual de administración de la red LAN, la revisión del mapa de localización de las conexiones VPN para identificar posibles accesos no autorizados, en la revisión realizada por el auditor se encontró un acceso por la VPN administrativa desde Barranquilla, lo cual en medio de la contingencia por COVID19 no es normal y por ende debe ser revisada y validada:</t>
  </si>
  <si>
    <t>Se observa que aún se manejan claves de administrador para el Dominio, root y superusuarios de sistemas de información, Firewall, etc., en un archivo planos “txt” sin encriptación, lo cual es un riesgo de seguridad en caso de que uno de estos archivos sea capturado. En la siguiente imagen se ve como en una de las entrevistas se abre un archivo con información de usuarios y contraseñas de root y webmaster para los servicios de Koha y caja de herramientas en el equipo del entrevistado, las contraseñas se ocultan en la imagen para efectos de seguridad:
Si bien son archivos en equipos de usuarios de la OAP, por seguridad se debería utilizar alguna herramienta de administración de contraseñas que garantice su confidencialidad y evite posibles descubrimientos no permitidos. Este tipo de herramientas permiten la recordación de las mismas sin necesidad de ser reveladas al momento de consultarlas.</t>
  </si>
  <si>
    <t>No se encuentran configuradas en la consola del antivirus, controles y/o restricciones para el uso de medios extraíbles tales como USB, cd ´s, discos duros externos, celulares, etc., que son los medios más utilizados para la trasmisión de virus y extracción de información no autorizada. Si bien en el compromiso de cumplimiento de las políticas TIC del IDEP que firman los funcionarios y contratistas, se comprometen a: ejecutar y permitir que el antivirus complete la revisión de todos los archivos del medio extraíble”, esto no garantiza que estos medios extraíbles (USB ´s, etc.), contenga software de hacking portable y/o scripts maliciosos que no son detectados o considerados como virus, y por ende comprometan la seguridad de los PC’s de la entidad. Desde la consola de Kaspersky Security Center en la funcionalidad de control de dispositivos es posible configurar este control sobre estos y habilitar el uso solo de los dispositivos autorizados por el área de TI.</t>
  </si>
  <si>
    <t>De acuerdo a la revisión de la configuración en el firewall y al documento: MN-GT-12-02 Manual soporte de primer nivel Administración del Firewall V1, no se especifica que la asignación de direcciones Ip automática (DHCP), este habilitado únicamente a equipos con su dirección de tarjeta de red (Mac Address) registrada, para así evitar posibles conexiones no autorizadas desde puntos de red local. Esta configuración debe estar incluida en el manual de administración del Firewall para asegurar la continuidad de la misma en cualquier cambio que se realice a la configuración o plataforma.</t>
  </si>
  <si>
    <t>Los equipos de usuario y servidores se encuentran en un mismo segmento de red (192.168.1.x), por lo cual se permite realizar escaneos, descubrimiento de puertos y servicios activos, y captura de paquetes internos hacia los servidores de la Entidad, que pueden ser usados para planificar ataques o interceptar información, comprometiendo así la seguridad de la infraestructura de la entidad. Cabe aclarar que esto solo puede ser realizado desde un equipo de la red local o con acceso remoto conectado a la VPN. El auditor logro realizar escaneos de red desde su equipo conectado a la VPN, obteniendo información de servidores, equipos y puertos disponibles en la infraestructura de red, como se muestra en las siguientes imágenes:</t>
  </si>
  <si>
    <t>Si bien el servicio de correo electrónico es el principal medio de comunicación entre los funcionarios, contratistas y proveedores del Idep, no se cuenta con un manual que detalle la administración y gestión de estas cuentas, en cuanto a parámetros y políticas de seguridad y protecciones desde la consola administrativa de Google, tampoco se hace referencia a este servicio en el plan de contingencia, por lo cual se puede afirmar que no se tiene contempladas acciones de contingencia en caso de fallo o ausencia de este servicio.</t>
  </si>
  <si>
    <t>Como se menciona en la revisión del antivirus aún no se encuentran bloqueados y configurados los permisos de conexión de dispositivos de almacenamiento externo (USB, discos duros externos, CD, etc.), que además de ser origen de trasmisión de virus permiten ejecutar  programas para cambio de contraseñas de administradores de equipos locales para evadir los controles de seguridad del firewall y antivirus.</t>
  </si>
  <si>
    <t>Si bien se presentado avance en la implementación de controles de seguridad y en el aseguramiento de la plataforma, aun no se ha implementado totalmente los controles requeridos para tener un sistema de gestión de seguridad de la información completo.</t>
  </si>
  <si>
    <t>Ya se realizaron las modificaciones al diagrama, sin embargo, no se incluyeron las identificaciones de direcciones IP ni se identifica el DHCP, se recomienda hacer un diagrama
alterno de uso del área con estas modificaciones,</t>
  </si>
  <si>
    <t>Aun no se ha realizado esta labor, en los escaneos realizados por el auditor se evidencia que los servidores continúan en el mismo segmento que los equipos de usuarios</t>
  </si>
  <si>
    <t>Si bien se está utilizando y gestionando las herramientas de monitoreo del firewall y antivirus y se registran acciones de monitoreo en una hoja de Excel, aún no existe un procedimiento, ni herramienta única de monitoreo que permita la medición de capacidad y desempeño de la infraestructura de TI y que incluya las acciones mencionada en la recomendación. Todavía no se tiene control sobre los logs de todos los sistemas.</t>
  </si>
  <si>
    <t>Ya se adelantó el levantamiento de activos de  información con su respectiva clasificación de confidencialidad y se adecuo en el plan de adopción IPV6. Pero aún no se han seleccionado algoritmos o herramientas de encriptación que permitan completar esta recomendación.</t>
  </si>
  <si>
    <t>Ya se actualizo FT-GT-12-19 inventario activos de información tipo software, hardware y servicios Idep, en el cual se incluyen la clasificación y características mencionadas en la
recomendación, sin embargo, se debe complementar con todo el software autorizado e instalado en los equipos de la entidad. En los reportes de aplicaciones instaladas generado durante la auditoria desde la consola del antivirus se evidencia la presencia de software no incluido en este formato.</t>
  </si>
  <si>
    <t>Aun se pueden hacer escaneos sobre los servidores como se muestra en las imágenes de escaneos registradas en este informe. En cuanto a la WIFI publica de acuerdo al esquema de red se muestra correctamente aislada.</t>
  </si>
  <si>
    <t>En la configuración del DHCP en el firewall no se evidencia la restricción a Mac Address autorizadas de equipos de usuario.</t>
  </si>
  <si>
    <t>No se evidencio el uso de este tipo de herramientas como parte de las revisiones de seguridad del área.</t>
  </si>
  <si>
    <t>Se restructuraron los permisos en tres grupos de navegación, en el grupo de comunicaciones y VIP se permiten el uso de algunas redes sociales y de streaming, necesarias para labores de las áreas.
En cuanto al uso de correos personales no se pudo realizar la verificación debido a la imposibilidad de revisar</t>
  </si>
  <si>
    <t>Si bien se implementó el acta de compromiso con el buen uso de activos tic y cumplimiento de la políticas tic, no se cuenta con un acta que incluya todos los puntos recomendados.</t>
  </si>
  <si>
    <t>El proceso de gestión TIC ha gestionado la actualización del registro de derechos de autor y de registro de distribución de GOOBI SAS.
Está pendiente la actualización de licencias de GOOBI y de Humano, las cuales no fueron presentadas a la auditoría.</t>
  </si>
  <si>
    <t>Adelantar el catálogo de sistemas de información, orientándose con la Guía G.SIS.03 Guía para la construcción del catálogo de Sistemas de Información. Versión 2019 de MINTIC.</t>
  </si>
  <si>
    <t>Fortalecer el conocimiento del IDEP en el modelo de datos de GOOBI, como contingencia en caso de que el proveedor actual no apoye el proceso de migración a un nuevo ERP.</t>
  </si>
  <si>
    <t>Incluir en la renovación del contrato SAAS de Humano y en cualquier otra adquisición de sistema de información en modalidad SAAS clausulas específicas sobre la protección y propiedad de los datos alojados. Ver PROTECCIÓN EN LOS SERVICIOS COMPUTACIÓN EN LA NUBE (CLOUD COMPUTING) de la SIC.</t>
  </si>
  <si>
    <t>Continuar con el proceso de construcción de una metodología de Desarrollo y Adquisición de software aplicativo, pero atendiendo las observaciones de la auditoría y en especial garantizando su articulación con el Dominio de sistemas de Información el Marco de Referencia de Arquitectura Empresarial y el Dominio 14 del MSPI ISO 27002:2013.</t>
  </si>
  <si>
    <t>No se registra el plan de mantenimiento, ni el resultado de las acciones del mismo en la herramienta de mesa de ayuda, por ende, no es posible tener informes automatizados de estas acciones, ni relacionarlas con los soportes realizados a los equipos o sistemas instalados en ellos.</t>
  </si>
  <si>
    <t>No se han realizado actualizaciones al el PRO-GT-12-05 Mantenimiento de Infraestructura Tecnológica para incluir en el Plan de Mantenimiento a la infraestructura y Servicios de Tecnología, el uso del formato de mantenimiento preventivo y correctivo: Formato Mantenimiento Preventivo a los Activos de Información IDEP, que debe diligenciar el proveedor del servicio y que permite conocer el estado del equipo al momento del servicio y el software instalado.</t>
  </si>
  <si>
    <t>Aun no se cuenta con una herramienta que permita tener los inventarios de hardware y software automatizados, que permita cumplir con la recomendación dada. Se recomienda el uso del GLPI con la agente fusión Inventory de uso gratuito y de amplio uso en entidades del Distrito</t>
  </si>
  <si>
    <t>Aun no se cuenta con hojas de vida actualizadas de los servidores con todas las características técnicas necesarias para su adecuada identificación, funciones y características</t>
  </si>
  <si>
    <t>Si bien se está diligenciando el formato FT-GT-12-20 Compromiso de cumplimiento de las políticas TIC del Idep, se debe complementar agregando las características faltantes definidas en la recomendación.</t>
  </si>
  <si>
    <t>La configuración del sistema de registro incidentes y generación de tickets, OS tickets continua sin protecciones de acceso de usuario, y, por ende, cualquier persona que ingrese al vinculo en internet de la mesa de ayuda del Idep podría registrar un incidente o soporte. En la siguiente imagen se muestra la funcionalidad en la herramienta para su configuración, en donde se evidencia que no se encuentra activada para la autenticación para usuario final para poder generar tickets:</t>
  </si>
  <si>
    <t>No se tienen configurados los ANS (SLA) en el sistema por tipo de servicios y/o soporte, por tanto, no es posible determinar si se cumplen los tiempos de atención internos por tipo de soporte y la efectivad de atención del único agente de servicio creado en el sistema</t>
  </si>
  <si>
    <t xml:space="preserve">Aún no se tiene configurados agentes de soporte para registrar y tramitar los incidentes a cargo de los proveedores de los sistemas de información, como medida de control de cumplimiento de los ANS y tampoco se han configurados agentes de soporte para registrar y tramitar los incidentes a cargo de los proveedores de los sistemas de información, como medida de control de cumplimiento de los ANS. </t>
  </si>
  <si>
    <t>Aún no se muestra avance en esta recomendación. 
Se debe configurar el sistema de tickets para que únicamente los usuarios registrados pueden crear solicitudes y así evitar posibles incidentes de seguridad o pérdida de tiempo de los agentes de soporte.</t>
  </si>
  <si>
    <t>Aún no se muestra avance en esta recomendación. 
Se recomienda revisar los siguientes criterios para la configuración de la herramienta de tickets y o la implementación de una nueva herramienta gratuita y de código abierto como el GLPI: 
Que permita configurar diferentes tipos de solicitudes hasta mínimo dos niveles jerárquicos: incidentes soporte, requerimientos de desarrollo, incidentes de seguridad, requisitos de adquisiciones de software o hardware, propuestas, etc.
• Que permita configurar diferentes agentes de atención externos e internos clasificados por Agentes internos TIC, Agentes internos de negocio, agentes externos proveedores
• Que permita establecer ANS de acuerdo con la tipología de solicitudes y de agentes
• Que permita una relación jerárquica entre solicitudes para aquellos casos en que una solicitud se segrega en varias tareas y de su cumplimiento dependa el estado
de atención de la solicitud original
• Que permita instalar un agente en los PC para que todas las solicitudes sean gestionadas por este medio con el fin de eliminar la carga operativa de la digitación de llamadas y correos y el riesgo de error humano. Adicionalmente la centralización de la información optimiza los tiempos de atención y la obtención de información estadística
• Que permita generar reportes e indicadores de gestión
• Que permita instalar agente de escaneo de red para llevar la trazabilidad entre solicitud, usuario y equipo
• Que permita adjuntar archivos tanto a la solicitud principal como a las tareas de la bitácora de atención
• Que permita aplicar escalamientos.
• Que integre un inventario de hardware y software por medio de agente.</t>
  </si>
  <si>
    <t>El profesional de presupuesto remitirá  los documentos presupuestales ( certificado de disponibilidad presupuestal  CDP y certificado de registro presupuestal CRP) expedidos por los Sistemas de Información Administrativo y Financiero del Instituto y el de SHD,  a los supervisores de contratos y  a los funcionarios responsables, a fin que se revise la consistencia de los mismos y se reporte alguna novedad en caso de existir de manera oportuna  y se socializará en una pieza comunicacional la importancia de la revisión del cdp y el rp vs el plan de adquisición.</t>
  </si>
  <si>
    <t xml:space="preserve">
4.  Revisada la ejecución presupuestal generada en el aplicativo GOOBI con corte al 30 de junio de 2020, se evidencia diferencia de $51.381.532.00 con respecto a la información reportada en PREDIS en los proyectos 33115010610790113 Bogotá reconoce a sus maestras, maestros y directivos docentes y el proyecto 33115010610790115 fortalecimiento Institucional desde la Gestión Pedagógica.</t>
  </si>
  <si>
    <t>1. Generaciòn de inconsistencia al momento del cargue de informaciòn en el sistema de la Secretarìa Distrital de Hacienda, de acuerdo con lo registrado en el sistema de informaciòn GOOBI.                                                                   
2. Debilidad al momento de conciliar la informaciòn presupuestal en las ejecuciones que se generan en los sistemas de informaciòn de la Secretarìa Distrital de Hacienda y la entidad.</t>
  </si>
  <si>
    <t xml:space="preserve">Se actualizará el procedimiento PRO-GF-14-03 donde se incluira la actividad de  revisión del cierre presupuestal  los  5 ultimos días el mes, con el apoyo de la Secretaria ejecutiva codigo 425 Grado 04
</t>
  </si>
  <si>
    <t>Se actualizara el procedimiento PRO-GF-14-03 en la maloca.
Correos electrónicos remitiendo los CDP de los dos sistemas de información para revisión y/o entrega física Procedimento .</t>
  </si>
  <si>
    <t xml:space="preserve">Profesional Especializado 222-07 
Secretaria ejecutiva codigo 425 Grado 04
</t>
  </si>
  <si>
    <r>
      <t>1.</t>
    </r>
    <r>
      <rPr>
        <sz val="11"/>
        <color theme="1"/>
        <rFont val="Times New Roman"/>
        <family val="1"/>
      </rPr>
      <t xml:space="preserve">  </t>
    </r>
    <r>
      <rPr>
        <sz val="11"/>
        <color theme="1"/>
        <rFont val="Calibri"/>
        <family val="2"/>
      </rPr>
      <t>De acuerdo con lo establecido en el PRO-GF-14-01 Ejecución presupuestal, para el caso del diligenciamiento adecuado y completo del formato FT-GF-14-17 se evidenció que en algunos formatos no se registra la fecha, rubro presupuestal, firma del ordenador del gasto, tal como se detalla en acápite 2.1.1. de este informe.</t>
    </r>
  </si>
  <si>
    <t>Debilidad en los mecanismos de control relacionado con la verificaciòn de la informaciòn requerida para la elaboraciòn del formato FT-GF-14-17.</t>
  </si>
  <si>
    <t>Se efectuará una revisión y modificación al formato FT-GF-14-17 ( solicitud de diponibilidad presupuestal), a los datos que no agreguen valor a lo requerido en el proceso de Gestión Financiera</t>
  </si>
  <si>
    <t xml:space="preserve">Formato FT-GF-14-17 solicitud de disponibilidad presupuestal actualizado en la Maloca </t>
  </si>
  <si>
    <t xml:space="preserve">Profesional Especializado 222-07 </t>
  </si>
  <si>
    <r>
      <t>3.</t>
    </r>
    <r>
      <rPr>
        <sz val="9"/>
        <color theme="1"/>
        <rFont val="Times New Roman"/>
        <family val="1"/>
      </rPr>
      <t xml:space="preserve">  </t>
    </r>
    <r>
      <rPr>
        <sz val="9"/>
        <color theme="1"/>
        <rFont val="Arial"/>
        <family val="2"/>
      </rPr>
      <t>En la muestra seleccionada, que fue objeto de revisión se evidencio formatos FT- GF-14-17- solicitud de disponibilidad presupuestal con fechas de vigencias anteriores correspondientes al año 2018.</t>
    </r>
  </si>
  <si>
    <r>
      <t>4.</t>
    </r>
    <r>
      <rPr>
        <sz val="9"/>
        <color theme="1"/>
        <rFont val="Times New Roman"/>
        <family val="1"/>
      </rPr>
      <t xml:space="preserve">  </t>
    </r>
    <r>
      <rPr>
        <sz val="9"/>
        <color theme="1"/>
        <rFont val="Arial"/>
        <family val="2"/>
      </rPr>
      <t>Para el CDP No. 29 del 23/01/2019, el rubro presupuestal relacionado en el formato de solicitud FT-GF-14-17 no corresponde al registrado en el CDP en mención.</t>
    </r>
  </si>
  <si>
    <r>
      <t>5.</t>
    </r>
    <r>
      <rPr>
        <sz val="9"/>
        <color theme="1"/>
        <rFont val="Times New Roman"/>
        <family val="1"/>
      </rPr>
      <t xml:space="preserve">  </t>
    </r>
    <r>
      <rPr>
        <sz val="9"/>
        <color theme="1"/>
        <rFont val="Arial"/>
        <family val="2"/>
      </rPr>
      <t>Para el CDP No. 202 del 09 de mayo de 2019 la fuente de recurso relacionado en el formato de solicitud FT FT-GF-14-17 no corresponde al registrado en el CDP en mención.</t>
    </r>
  </si>
  <si>
    <t>3.  Se evidencia que el consolidado de reportes de CDP con corte a junio de 2020, para el CDP No. 53 del 24/02/2020, el valor apropiado es inferior al valor del compromiso.</t>
  </si>
  <si>
    <t xml:space="preserve">
Falta de claridad en la informaciòn detalle del sistema de informaciòn GOOBI,  que evidencia los reintegros al presupuesto efectuados por la entidad a travès del Profesional Especializado de Presupuesto.</t>
  </si>
  <si>
    <t>Se enviará un oficio de solicitud de concepto técnico al administrador de GOOBI, con respecto a la no conformidad que se genera por el CDP de reintegros.</t>
  </si>
  <si>
    <t xml:space="preserve">Respuesta del proverdor y/o justificación </t>
  </si>
  <si>
    <r>
      <t>2.</t>
    </r>
    <r>
      <rPr>
        <sz val="11"/>
        <color theme="1"/>
        <rFont val="Times New Roman"/>
        <family val="1"/>
      </rPr>
      <t xml:space="preserve">  </t>
    </r>
    <r>
      <rPr>
        <sz val="11"/>
        <color theme="1"/>
        <rFont val="Calibri"/>
        <family val="2"/>
      </rPr>
      <t>Se evidencia que algunos certificados de disponibilidad y registro presupuestales carecen de la firma del responsable de presupuesto o quien haga las veces, quien asegura y aprueba la información contenida en el CDP, tal como se detalla en el numeral 2.1.1.</t>
    </r>
  </si>
  <si>
    <t>Debilidad en los mecanismos de control relacionado con la verificaciòn de firmas en las carpetas facilitativas que reposan en la   Subdirecciòn Administrativa, Financiera y de Control Disciplinario,correspondientes a certificados de disponibilidad presupuestal CDP  y Certificados de registro presupuestal CRP</t>
  </si>
  <si>
    <t xml:space="preserve">Se actualizará el procedimiento PRO-GF-14-01 incorporando para la  revisión los 5 primeros días el mes posterior de las carpetas que contienen los documentos de las diferentes áreas. 
</t>
  </si>
  <si>
    <t xml:space="preserve">Actualización del procedimiento PRO-GF-14-01( ejecución presupuestal )
Correos electrónicos, enviados al profesional de presupuesto con las observaciones de la revisión de los documentos. </t>
  </si>
  <si>
    <t>Profesional Especializado 222-07 
 Técnico Operativo còdigo 314 Grado 01 </t>
  </si>
  <si>
    <r>
      <t>5.</t>
    </r>
    <r>
      <rPr>
        <sz val="9"/>
        <color theme="1"/>
        <rFont val="Times New Roman"/>
        <family val="1"/>
      </rPr>
      <t xml:space="preserve">  </t>
    </r>
    <r>
      <rPr>
        <sz val="9"/>
        <color theme="1"/>
        <rFont val="Arial"/>
        <family val="2"/>
      </rPr>
      <t>Se evidencia extemporaneidad en el pago de retención en la fuente para el mes de enero 2020, y la presentación y pago de la declaración de retención en la fuente para el mes de junio de 2020.</t>
    </r>
  </si>
  <si>
    <t>Se verificaron erroneamente las fechas de vencimiento establecidas en el calendario tributario Nacional</t>
  </si>
  <si>
    <t xml:space="preserve">Se incluira en el calendario del correo electronico institucional de  Gmail  alertas  del cronograma de seguimiento mensualmente para la presentación de la declaración por parte del contador y al tesorero para su respectivo pago.  
</t>
  </si>
  <si>
    <t xml:space="preserve">Actualización del calendario Gmail y correo electrónico con el envío de la  de Declaraciones tributarias y recibos oficiales de pago de acuerdo al cronograma a la SAFYCD. </t>
  </si>
  <si>
    <t>Profesional Especializado 222-04
y
Tesorero  General Código 201 Grado 04</t>
  </si>
  <si>
    <r>
      <t>7.</t>
    </r>
    <r>
      <rPr>
        <sz val="9"/>
        <color theme="1"/>
        <rFont val="Times New Roman"/>
        <family val="1"/>
      </rPr>
      <t xml:space="preserve">  </t>
    </r>
    <r>
      <rPr>
        <sz val="9"/>
        <color theme="1"/>
        <rFont val="Arial"/>
        <family val="2"/>
      </rPr>
      <t>De acuerdo con lo establecido en la Resolución No. 706 del 16 de diciembre de 2016 en lo que corresponde al reporte de operaciones recíprocas entre entidades y a los lineamientos del Instructivo No. 001 del 17 de diciembre de 2019 emitido por la CGN en su numeral 2.3.3 se evidenció diferencias en la información reportada de cuentas reciprocas, toda vez que el saldo contable reportado por la Entidad está por $9.442.268 y en los libros auxiliares de la cuenta 190801 al 30 de junio de 2020 se evidencia por $22.186.482.</t>
    </r>
  </si>
  <si>
    <t>Se tomó por error el saldo inicial del reporte de saldos y movimientos del período abril - junio de 2020, siendo lo correcto el saldo final</t>
  </si>
  <si>
    <t xml:space="preserve">Actualizar procedimiento PRO-GF-14-11( Gestión contable )
Correos electrónicos enviados trimestralmente con la validación y VB  de la conciliación de la información a la SAFYCD. </t>
  </si>
  <si>
    <t>Profesional Especializado 222-04
Y
Técnico operativo código 314 grado 01</t>
  </si>
  <si>
    <r>
      <t>1.</t>
    </r>
    <r>
      <rPr>
        <sz val="9"/>
        <color theme="1"/>
        <rFont val="Times New Roman"/>
        <family val="1"/>
      </rPr>
      <t xml:space="preserve">  </t>
    </r>
    <r>
      <rPr>
        <sz val="9"/>
        <color theme="1"/>
        <rFont val="Arial"/>
        <family val="2"/>
      </rPr>
      <t>Se evidencia inconsistencias en el documento solicitud de pago de los contratos de prestación de servicios No. 044 de 2019, No. 007 y 032 de 2020.</t>
    </r>
  </si>
  <si>
    <t>No se reviso de forma correcta el informe del tramite de pago por parte del supervisor del contrato</t>
  </si>
  <si>
    <t xml:space="preserve">Se realizara dos  socializaciones durante el año  con los supervisores del contrato, mediante una capacitación y una circular  de la documentación  de solicitud para el pago de los contratistas.   
</t>
  </si>
  <si>
    <t xml:space="preserve">Lista de asistencia y circular  </t>
  </si>
  <si>
    <t xml:space="preserve">Tesorero  General Código 201 Grado 04
y 
Supervisores de contratos </t>
  </si>
  <si>
    <r>
      <t>2.</t>
    </r>
    <r>
      <rPr>
        <sz val="9"/>
        <color theme="1"/>
        <rFont val="Times New Roman"/>
        <family val="1"/>
      </rPr>
      <t xml:space="preserve">  </t>
    </r>
    <r>
      <rPr>
        <sz val="9"/>
        <color theme="1"/>
        <rFont val="Arial"/>
        <family val="2"/>
      </rPr>
      <t>Revisadas las Planillas de autorización de pagos diferentes a la CUD. Formato FT- GF-14-24, se evidencia inconsistencia en la información registrada en la planilla del mes de agosto en el número del contrato y documento de identidad para los contratos 96 y 102 del 2019.</t>
    </r>
  </si>
  <si>
    <t>Se presento inconsistencia al registrar la información de los contratos en el formato FT-GF-14-24</t>
  </si>
  <si>
    <t>Se realizará una  revisión previa mensualmente  al registro de la planilla formato FT-GT-14-24( planilla de autorización de pagos diferentes a la CUD) contra los contratos  antes de realizar los respectivos desembolsos con recursos administrados.</t>
  </si>
  <si>
    <t>Envío de correo electrónico con la validación y soportes a la SAFYCD</t>
  </si>
  <si>
    <t>Tesorero  General Código 201 Grado 04</t>
  </si>
  <si>
    <r>
      <rPr>
        <b/>
        <sz val="10"/>
        <color rgb="FF000000"/>
        <rFont val="Arial"/>
        <family val="2"/>
      </rPr>
      <t>1</t>
    </r>
    <r>
      <rPr>
        <sz val="10"/>
        <color rgb="FF000000"/>
        <rFont val="Arial"/>
        <family val="2"/>
      </rPr>
      <t>. Se encontraron debilidades en el cumplimiento de las actividades preventivas y de control de conservación documental del plan PL-GH-07-01 Sistema Integrado de Conservación e incumplimiento al acuerdo 6 de 2014 del Archivo General de la Nación; Toda vez que se encontraron expedientes físicos de funcionarios en mal estado de conservación documental lo cual no garantiza la preservación de la información en el tiempo</t>
    </r>
  </si>
  <si>
    <t>Expediente fisico en mal estado de conservación documetal
Los documentos que evidencian la liquidación aplicada para las prestaciones sociales definitivas de los funcionarios se encuentran en la carpeta de novedades de la nómina correspondiente a la liquidación, según normas de gestión documental este documento no debe hacer parte del expediente de cada funcionario.</t>
  </si>
  <si>
    <r>
      <t xml:space="preserve">Se solicitará la valoracion al profesional de Gestion Documental:
1. El estado del documento e iniciar en caso que se requiera la restauración del mismo
2. La pertinencia de generar duplicidad documental, teniendo en cuenta que los soportes de liquidación de prestaciones sociales deben encontrarsen en primera instancia en las novedades de nomina del mes correspondiente.
3. Una capacitación, sobre instrumentos archivisticos que este dirigida  a los servidores públicos responsables de la custodia de los expedientes documentales del IDEP. </t>
    </r>
    <r>
      <rPr>
        <b/>
        <sz val="10"/>
        <rFont val="Arial"/>
        <family val="2"/>
      </rPr>
      <t xml:space="preserve">
</t>
    </r>
  </si>
  <si>
    <t>Oficio remisorio y registro de asistencia</t>
  </si>
  <si>
    <t>Profesional Talento Humano  
Contratista de nómina</t>
  </si>
  <si>
    <r>
      <rPr>
        <b/>
        <sz val="10"/>
        <rFont val="Arial"/>
        <family val="2"/>
      </rPr>
      <t>2.</t>
    </r>
    <r>
      <rPr>
        <sz val="10"/>
        <color rgb="FF000000"/>
        <rFont val="Arial"/>
        <family val="2"/>
      </rPr>
      <t xml:space="preserve"> Se encontraron debilidades en el cumplimiento de las siguientes actividades: 6, 9, y 11 establecidas en el procedimiento PRO-GTH-13-08 Vinculación de servidores, toda vez que se encontraron expedientes con información y/o soportes incompletos y en algunos casos sin la firma respectiva, como se detalla en el check list de vinculación de servidores en el numeral 2.3 del presente informe.</t>
    </r>
  </si>
  <si>
    <t>Actividades realizadas de forma verbal ocacionalmente durante el evento de nombramiento y toma de posesión del empleo.</t>
  </si>
  <si>
    <r>
      <t xml:space="preserve">A partir de la fecha se incluirá la ficha del manual de funciones como anexo del acta de posesión del empleo, y se registrará la novedad de ingreso de nómina en el expediante laboral de los funcionarios que sean nombrados en el IDEP, esta informacion hara parte de la lista de chequeo FT-GTH-13-34 "Hoja  Control Historia Lab V3", quien la elaborará la Auxiliar Administrativa Grado 002
</t>
    </r>
    <r>
      <rPr>
        <b/>
        <sz val="10"/>
        <rFont val="Arial"/>
        <family val="2"/>
      </rPr>
      <t xml:space="preserve">
</t>
    </r>
  </si>
  <si>
    <t xml:space="preserve">Expediente de hoja de vida del nuevo funcionario
Formato FT-GTH-13-34 Hoja  Control Historia Laboral actualizado en la maloca </t>
  </si>
  <si>
    <t>Profesional Especializado Cod. 222 Grado 03 SAFyCD</t>
  </si>
  <si>
    <r>
      <rPr>
        <b/>
        <sz val="10"/>
        <rFont val="Arial"/>
        <family val="2"/>
      </rPr>
      <t>3.</t>
    </r>
    <r>
      <rPr>
        <sz val="10"/>
        <color rgb="FF000000"/>
        <rFont val="Arial"/>
        <family val="2"/>
      </rPr>
      <t xml:space="preserve"> Se encontraron debilidades en el cumplimiento de las siguientes actividades: 3,8 y 11 establecidas en el procedimiento PRO-GTH-13-11 Desvinculación de Servidores toda vez que se encontraron expedientes con información y/o soportes incompletos como se describe en el check list de desvinculación de servidores en el numeral 2.3 del presente informe.
</t>
    </r>
  </si>
  <si>
    <t>No es suficientemente claro y especifico el  PRO-GTH-13-11 Desvinculación de Servidores lo que permite interpretaciones distintas sobre acciones relacionadas con la verificación de las acciones allí manifestadas.</t>
  </si>
  <si>
    <t xml:space="preserve">Se realizará la actualización del procedimiento PRO-GTH-13-11 Desvinculación de servidores puesto que hay actividades que se describen de manera general, y los documentos soporte de la actividades no son específicos en relacionar donde debe reposar la información. Por esto  se actualizará estableciendo con claridad donde reposaran los documentos que evidencia cada actividad.
</t>
  </si>
  <si>
    <t xml:space="preserve">Expediente de hoja de vida del funcionario retirado. Procedimiento PRO-GTH-13-11 actualizado en la Maloca </t>
  </si>
  <si>
    <r>
      <rPr>
        <b/>
        <sz val="10"/>
        <rFont val="Arial"/>
        <family val="2"/>
      </rPr>
      <t>5</t>
    </r>
    <r>
      <rPr>
        <sz val="10"/>
        <color rgb="FF000000"/>
        <rFont val="Arial"/>
        <family val="2"/>
      </rPr>
      <t>. Se recomienda revisar y/o actualizar el Procedimiento “GTH -13-11 DESVINCULACIÓN DE SERVIDORES, en razón a que existen actividades que se realizan y no están documentadas dentro del procedimiento, se sugiere revisar los documentos soporte de la actividades e identificar donde debe reposar la información, sea en el expediente del funcionario o en otra carpeta especifica en coherencia con las TRD del proceso.</t>
    </r>
  </si>
  <si>
    <t>No es suficientemente claro y especifico el GTH -13-11 DESVINCULACIÓN DE SERVIDORES  lo que permite interpretaciones distintas sobre acciones relacionadas con la verificación de las acciones allí manifestadas.</t>
  </si>
  <si>
    <r>
      <rPr>
        <b/>
        <sz val="10"/>
        <color rgb="FF000000"/>
        <rFont val="Arial"/>
        <family val="2"/>
      </rPr>
      <t>4</t>
    </r>
    <r>
      <rPr>
        <sz val="10"/>
        <color rgb="FF000000"/>
        <rFont val="Arial"/>
        <family val="2"/>
      </rPr>
      <t xml:space="preserve">.  Se solicitó los registros de inducción realizados a los servidores públicos que ingresaron durante el periodo evaluado, evidenciando que para el  primer  semestre de 2020 se aportó como soporte de inducción una jornada con el nombre “Seminario de inducción al servicio público”, el cual corresponde al plan de capacitación con el componente de nómina y salarios y no está dirigido a iniciar al empleado a su integración a la cultura organizacional como lo menciona la norma y una invitación por calendario de google para “Jornada de inducción Institucional” el día lunes 7 de septiembre 2020 de 2:00 a 4:30 pm, lo anterior incumple lo establecido en el Decreto 1567 de 1998 “Por el cual se crea el sistema nacional de capacitación y el sistema de estímulos para los empleados del Estado”, en el artículo 7: </t>
    </r>
    <r>
      <rPr>
        <b/>
        <sz val="10"/>
        <color rgb="FF000000"/>
        <rFont val="Arial"/>
        <family val="2"/>
      </rPr>
      <t>“Programas de Inducción y reinducción</t>
    </r>
    <r>
      <rPr>
        <sz val="10"/>
        <color rgb="FF000000"/>
        <rFont val="Arial"/>
        <family val="2"/>
      </rPr>
      <t xml:space="preserve">. Los planes institucionales de cada entidad deben incluir obligatoriamente programas de inducción y de reinducción, los cuales se definen como procesos de formación y capacitación dirigidos a facilitar y a fortalecer la integración del empleado a la cultura.
organizacional, a desarrollar en éste habilidades gerenciales y de servicio público  y suministrarle información necesaria para el mejor conocimiento de la función pública y de la entidad, estimulando el aprendizaje y el desarrollo individual y organizacional, en un contexto metodológico flexible, integral, práctico y participativo. Tendrán las siguientes características particulares:
</t>
    </r>
    <r>
      <rPr>
        <b/>
        <sz val="10"/>
        <color rgb="FF000000"/>
        <rFont val="Arial"/>
        <family val="2"/>
      </rPr>
      <t xml:space="preserve">a. Programa de Inducción. </t>
    </r>
    <r>
      <rPr>
        <sz val="10"/>
        <color rgb="FF000000"/>
        <rFont val="Arial"/>
        <family val="2"/>
      </rPr>
      <t>Es un proceso dirigido a iniciar al empleado en su integración a la cultura organizacional durante los cuatro meses siguientes a su vinculación.”
}</t>
    </r>
  </si>
  <si>
    <t xml:space="preserve">Esta actividad se vio afectada por dos razones en la presente vigencia, la primera tiene que ver con las acciones del Plan institucional de Capacitación PIC las cuales al realizarse en modalidad virtual, se multiplicaron por 3 en cada uno de los temas, esto ocasionó una saturación de eventos en el calendario de capacitación.
La segunda situación se presentó por la modalidad laboral implementada para el 2020 de Trabajo en casa, en la cual no facilitó la concertación de calendarios de los asistentes a esta actividad de forma previa.
</t>
  </si>
  <si>
    <r>
      <t xml:space="preserve">El día 7 de septiembre de 2020 se realizó la sesión de Inducción para todo el personal vinculado al IDEP en el año 2020, esta actividad contempló en la agenda establecida en el manual MN-GTH-13-02, y se extendió invitación a la Oficina de Control Interno pero por cruces de agenda no se pudo concretar su participación.
La asistencia a esta actividad fue del 100% de los funcionarios citados y las evidencias de realización compartimos en esta respuesta.
Se incluira en el PL-GTH-13-01 Plan Institucional de Capacitación , un numeral especifico para la Induccion Institucional del Idep, en el cual se mencionen los temas a trabajar y las responsabilidades de los asistentes a la inducción.
Cada vez que se vincule un funcionario a la entidad se realizara de manera inmediata la inducción al IDEP, con el profesional de Talento Humano, lo cual se dejara registro con el listado de asistencia.
</t>
    </r>
    <r>
      <rPr>
        <b/>
        <sz val="10"/>
        <rFont val="Arial"/>
        <family val="2"/>
      </rPr>
      <t xml:space="preserve">
</t>
    </r>
  </si>
  <si>
    <t xml:space="preserve">Formato FT-GTH-13-54 EJECUCIÓN PIC. 
PL-GTH-13-01 Plan Institucional de Capacitación actualizado en la maloca  </t>
  </si>
  <si>
    <r>
      <rPr>
        <b/>
        <sz val="10"/>
        <color rgb="FF000000"/>
        <rFont val="Arial"/>
        <family val="2"/>
      </rPr>
      <t>6</t>
    </r>
    <r>
      <rPr>
        <sz val="10"/>
        <color rgb="FF000000"/>
        <rFont val="Arial"/>
        <family val="2"/>
      </rPr>
      <t>. Se evidenció diferencia entre la prueba de auditoria y el reporte generado por Talento Humano en cuanto a la liquidación de incapacidad de la funcionaria Andrea Josefina Bustamante, expuesta en el presente informe tal como se detalla en los numerales 2.3.3.</t>
    </r>
  </si>
  <si>
    <r>
      <t xml:space="preserve">Es importante aclarar que para el caso de Andrea Bustamante, se presentan 1 incapacidad por enfermedad general y 1 Licencia de Maternidad.
</t>
    </r>
    <r>
      <rPr>
        <b/>
        <sz val="10"/>
        <color rgb="FF000000"/>
        <rFont val="Arial"/>
        <family val="2"/>
      </rPr>
      <t>1.</t>
    </r>
    <r>
      <rPr>
        <sz val="10"/>
        <color rgb="FF000000"/>
        <rFont val="Arial"/>
        <family val="2"/>
      </rPr>
      <t xml:space="preserve"> Para el primer caso la incapacidad general, correspondiente del 01/03/2019 al 25/03/2019, el IDEP liquido $2.596.969 en el mes de abril de 2019 y la EPS pago $ 2.960.472, quedando una diferencia de $363.388 el cual fue pagado a la funcionaria en la nómina del mes de agosto de 2019. (Ver folio 72 de agosto de 2019).
</t>
    </r>
    <r>
      <rPr>
        <b/>
        <sz val="10"/>
        <color rgb="FF000000"/>
        <rFont val="Arial"/>
        <family val="2"/>
      </rPr>
      <t xml:space="preserve">2. </t>
    </r>
    <r>
      <rPr>
        <sz val="10"/>
        <color rgb="FF000000"/>
        <rFont val="Arial"/>
        <family val="2"/>
      </rPr>
      <t xml:space="preserve">Para la Licencia de Maternidad, correspondientes del 21/03/2019 al 24/07/2019, liquidados los 126 dias da un valor de  $ 24.326.408 y el IDEP pago a la funcionaria $23.747.200 en la nomina de mayo a septiembre de 2019,  dando una diferencia de $579.200, este valor se ajustara en el momento que la EPS pague al IDEP el valor correspondiente a la Incapacidad.
</t>
    </r>
  </si>
  <si>
    <r>
      <t xml:space="preserve">Validar la EPS a la cual se encuentra afiliado el funcionario y se liquida en nomina la Incapacidad o Licencia, con el fin de disminuir posibles diferencias con la liquidación realizada por la EPS. </t>
    </r>
    <r>
      <rPr>
        <b/>
        <sz val="10"/>
        <rFont val="Arial"/>
        <family val="2"/>
      </rPr>
      <t xml:space="preserve">
</t>
    </r>
    <r>
      <rPr>
        <sz val="10"/>
        <rFont val="Arial"/>
        <family val="2"/>
      </rPr>
      <t xml:space="preserve">En caso que se evidencien diferencias, en las liquidaciones se procedera a validar el IBC con la EPS mediante comunicado por escrito despues de recibido el pago al IDEP.
Mensualmente se realizaran reuniones con el area de contabilidad, el contratista de Nómina y el Profesional de Talento Humano, para llevar el respectivo seguimiento a cada una de las incapacidades.
</t>
    </r>
  </si>
  <si>
    <t xml:space="preserve">Documento mensual de nómina donde se evidencia el valor a pagar al funcionario y control mensual de incapacidades reportado al área de contabilidad.
</t>
  </si>
  <si>
    <t>Contratista de nómina
Profesional Especializado Cod. 222 Grado 03 SAFyCD
Area de Contabilidad</t>
  </si>
  <si>
    <r>
      <rPr>
        <b/>
        <sz val="10"/>
        <color rgb="FF000000"/>
        <rFont val="Arial"/>
        <family val="2"/>
      </rPr>
      <t>7</t>
    </r>
    <r>
      <rPr>
        <sz val="10"/>
        <color rgb="FF000000"/>
        <rFont val="Arial"/>
        <family val="2"/>
      </rPr>
      <t>. El instructivo establece en la actividad 6.4. Registro de la incapacidad: “El Profesional de Gestión del Talento Humano, realiza el registro de la incapacidad en la base de datos para el respectivo control histórico de ausentismo y accidentes de trabajo y pasa al funcionario encargado de la liquidación de nómina para su inclusión durante los siguientes 30 días al recibo de la incapacidad, como novedad para la correspondiente liquidación tanto en nómina como para el cobro ante la EPS", se evidencia incumplimiento en las incapacidades de los siguientes funcionarios: Ruth Amanda Cortes que fue cancelada 4 meses después y Carlos Rueda que fue cancelada 5 meses posteriormente a la fecha establecida.</t>
    </r>
  </si>
  <si>
    <t>La principal causa es no registrar en el momento indicado la incapacidad, normalmente los funcionarios no se ajustan al procedimiento que se les ha indicado, ya sea por falta de tiempo o no poder realizar el reporte al jefe inmediato, el cual debe radicar la incapacidad con el formato indicado.</t>
  </si>
  <si>
    <t>Realizar una jornada de sensibilización con los funcionarios de la entidad, donde se les reitere el procedimiento establecido en el instructivo  IN-GTH-13-02, recalcando las consecuencias de no presentar el certificado médico cuando se ausenten de sus funciones.</t>
  </si>
  <si>
    <t>Lista de asistencia a la reunión.</t>
  </si>
  <si>
    <t>Profesional Especializado Cod. 222 Grado 03 SAFyCD y Contratista de nómina</t>
  </si>
  <si>
    <r>
      <rPr>
        <b/>
        <sz val="10"/>
        <color rgb="FF000000"/>
        <rFont val="Arial"/>
        <family val="2"/>
      </rPr>
      <t>8.</t>
    </r>
    <r>
      <rPr>
        <sz val="10"/>
        <color rgb="FF000000"/>
        <rFont val="Arial"/>
        <family val="2"/>
      </rPr>
      <t xml:space="preserve"> Se presenta incumplimiento en el registro y devolución de los recursos por concepto de incapacidades tal como lo establece el instructivo N-GTH-13-02 en  su numeral 6.8. “Registro de Recuperación de Incapacidades” como se detalla en el numeral 2.3.6 del presente informe.</t>
    </r>
  </si>
  <si>
    <t>La liquidacion que se hizo por nomina y lo consignado genero diferencias, por tal motivo se realizo un proceso de circularizacion a las EPS para que certificaran el IBC y las personas de las que se estaba reconociendo la incapacidad.</t>
  </si>
  <si>
    <r>
      <t>Se actualizará el instructivo IN-GTH-13-02,  ampliando el tiempo para la devolucion de los recursos; de acuerdo a los datos mínimos requeridos en un certificado de incapacidad médica, que indique la ley.</t>
    </r>
    <r>
      <rPr>
        <b/>
        <sz val="10"/>
        <rFont val="Arial"/>
        <family val="2"/>
      </rPr>
      <t xml:space="preserve">
</t>
    </r>
  </si>
  <si>
    <t xml:space="preserve">Instructivo GTH-13-02 actualizado en la maloca </t>
  </si>
  <si>
    <r>
      <rPr>
        <b/>
        <sz val="10"/>
        <color rgb="FF000000"/>
        <rFont val="Arial"/>
        <family val="2"/>
      </rPr>
      <t>9.   </t>
    </r>
    <r>
      <rPr>
        <sz val="10"/>
        <color rgb="FF000000"/>
        <rFont val="Arial"/>
        <family val="2"/>
      </rPr>
      <t xml:space="preserve"> Se evidencia incumplimiento en cuanto a los requisitos que deben tener los formatos de incapacidad y al lineamiento </t>
    </r>
    <r>
      <rPr>
        <i/>
        <sz val="10"/>
        <color rgb="FF000000"/>
        <rFont val="Arial"/>
        <family val="2"/>
      </rPr>
      <t xml:space="preserve">“si la incapacidad no cumple con los requisitos mínimos o no pertenece a la red de atención a usuarios de la EPS del funcionario; la Subdirección Administrativa, Financiera y de Control Interno y Disciplinario – Gestión de Talento Humano, da respuesta al radicado de la incapacidad, reportando las observaciones encontradas.”, </t>
    </r>
    <r>
      <rPr>
        <sz val="10"/>
        <color rgb="FF000000"/>
        <rFont val="Arial"/>
        <family val="2"/>
      </rPr>
      <t>como se expone en el numeral 2.3.2 del presente informe.</t>
    </r>
  </si>
  <si>
    <t>No todos los documentos que soportan las incapacidades que se registran cuentan con todos los datos solicitados en el instructivo.</t>
  </si>
  <si>
    <r>
      <rPr>
        <b/>
        <sz val="10"/>
        <color rgb="FF000000"/>
        <rFont val="Arial"/>
        <family val="2"/>
      </rPr>
      <t>12</t>
    </r>
    <r>
      <rPr>
        <sz val="10"/>
        <color rgb="FF000000"/>
        <rFont val="Arial"/>
        <family val="2"/>
      </rPr>
      <t>. Para el trámite de incapacidades se recomienda revisar los criterios de la política de operación para el trámite de incapacidades con el objetivo de determinar cuáles requisitos son necesarios y aplicables para el trámite respectivo.</t>
    </r>
  </si>
  <si>
    <r>
      <rPr>
        <b/>
        <sz val="10"/>
        <rFont val="Arial"/>
        <family val="2"/>
      </rPr>
      <t>14.</t>
    </r>
    <r>
      <rPr>
        <sz val="10"/>
        <color rgb="FF000000"/>
        <rFont val="Arial"/>
        <family val="2"/>
      </rPr>
      <t>Se sugiere fortalecer el instructivo para el trámite de incapacidades ya que presenta vacíos con las actividades del recobro, devoluciones, y documentar situaciones en caso de traslaparse las incapacidades, valores cancelados de más por la EPS, adicional se definir y unificar criterios de liquidación del IBC (incapacidades generadas en el periodo de vacaciones) y tener en cuenta el artículo 228 del Código Sustantivo del Trabajo el cual establece: “En el caso de salario variable, aplicable a trabajadores que no devenguen salario fijo, se tendrá como base el promedio de los doce (12) meses anteriores a la fecha de inicio de la incapacidad, o todo el tiempo si éste fuere menor.</t>
    </r>
  </si>
  <si>
    <t>El IN-GTH-13-02 Instructivo para el trámite de incapacidades no contempla el total de las situaciones que presentan con la gestión de esta actividad</t>
  </si>
  <si>
    <r>
      <rPr>
        <b/>
        <sz val="10"/>
        <color rgb="FF000000"/>
        <rFont val="Arial"/>
        <family val="2"/>
      </rPr>
      <t>1</t>
    </r>
    <r>
      <rPr>
        <sz val="10"/>
        <color rgb="FF000000"/>
        <rFont val="Arial"/>
        <family val="2"/>
      </rPr>
      <t>. Se recomienda revisar y/o actualizar el Procedimiento “GTH -13-01 LIQUIDACIÓN Y PAGO DE NÓMINA, SEGURIDAD SOCIAL Y PARAFISCALES”, por cuanto se debe fortalecer los controles y las actividades de revisión a la nómina y a las prestaciones sociales con el fin de minimizar errores que se presentan desde la generación del primer archivo con los respectivos cambios que se van dando en el proceso.</t>
    </r>
  </si>
  <si>
    <t>Duplicidad de los archivos magnéticos que se remitieron para la auditoría de control interno (nómina de diciembre 2019)</t>
  </si>
  <si>
    <t>El Contratista de Nomina mensualmente proyecta la información e incluye en la comunicacion previa a la reunión las novedades y observaciones correspondientes y resumen de nomina de cada mes.
Se efectuará revisión de la nómina con el equipo de la Subdirección Administrativa, Financiera y de Control Disciplinario, (Tesorería, Contabilidad, Presupuesto, Talento Humano y Subdirector Administrativo, Financiero), esto garantiza la efectividad del control y la calidad de la informaciónalto que hace parte de la liquidación mensual de la nómina y se firma el resumen de la nomina. Esta información se evidencia en el expediente correspondiente a la nómina de cada mes.</t>
  </si>
  <si>
    <t xml:space="preserve">Archivos físicos de nómina (detallado y resumen)
</t>
  </si>
  <si>
    <t>Contratista de nómina</t>
  </si>
  <si>
    <r>
      <rPr>
        <b/>
        <sz val="10"/>
        <color rgb="FF000000"/>
        <rFont val="Arial"/>
        <family val="2"/>
      </rPr>
      <t>2</t>
    </r>
    <r>
      <rPr>
        <sz val="10"/>
        <color rgb="FF000000"/>
        <rFont val="Arial"/>
        <family val="2"/>
      </rPr>
      <t>. Se observaron debilidades en cuanto a la identificación de los archivos definitivos de liquidación de la nómina y de prestaciones sociales, por lo cual se sugiere definir acción que fortalezca la gestión documental del mismo.</t>
    </r>
  </si>
  <si>
    <t>Resago en la actualización de los expedientes físicos mensuales de nómina.
A causa del confinamiento decretado por el Gobierno Nacional en el año 2020 y la modalidad de trabajo en casa adoptada por el IDEP para esta vigencia, se ha dificultado el trabajo presencial para llevar un control riguroso relacionado con la actualización de los expedientes físicos de la nómina.</t>
  </si>
  <si>
    <t xml:space="preserve">El contratista de nómina con apoyo del auxiliar administrativo realizarán una jornada de trabajo presencial al mes con el fin de actualizar los expedientes físicos de nómina.
</t>
  </si>
  <si>
    <t xml:space="preserve">Archivos físicos de nómina (detallado y resumen)
Planilla o formato de asistencia </t>
  </si>
  <si>
    <r>
      <rPr>
        <b/>
        <sz val="10"/>
        <color rgb="FF000000"/>
        <rFont val="Arial"/>
        <family val="2"/>
      </rPr>
      <t>3</t>
    </r>
    <r>
      <rPr>
        <sz val="10"/>
        <color rgb="FF000000"/>
        <rFont val="Arial"/>
        <family val="2"/>
      </rPr>
      <t>. Se recomienda transferir y realizar pruebas de conocimiento a un funcionario de planta sobre el tema de liquidación y pago de nómina, seguridad social y parafiscal, por cuanto el cargo del profesional respectivo es bajo contrato por prestación de servicios y en articulación con la dimensión 6: “Gestión del Conocimiento y la innovación”, del Modelo Integrado de Planeación y Gestión.</t>
    </r>
  </si>
  <si>
    <t>No se cuenta en la actualidad con la vacante para vinculación de un funcionario específicamente para las funciones de nómina ya que no está estipulado en el manual de funciones de la entidad.</t>
  </si>
  <si>
    <t xml:space="preserve">Para el proximo contrato de prestación de servicios de liquidación de nómina se incluirá como obligación del contratista la realización de una acción de capacitación relacionada con el proceso, la cual estará dirigida a los funcionarios de la Subdirección Administrativa, Financiera y de Control Disciplinario.
</t>
  </si>
  <si>
    <t xml:space="preserve">Correos electrónicos de la cuenta nomina@idep.edu.co donde se evidencian las acciones de control de novedades de la nómina.
Listado de asistencia </t>
  </si>
  <si>
    <r>
      <rPr>
        <b/>
        <sz val="10"/>
        <rFont val="Arial"/>
        <family val="2"/>
      </rPr>
      <t>4</t>
    </r>
    <r>
      <rPr>
        <sz val="10"/>
        <color rgb="FF000000"/>
        <rFont val="Arial"/>
        <family val="2"/>
      </rPr>
      <t>. Se recomienda revisar y/o actualizar el Procedimiento “GTH -13-08 VINCULACIÓN DE SERVIDORES “con relación a los soportes documentales, entre ellos el cambio del nombre del formato FT-GTH-13-26 el cual figura en el procedimiento con el nombre de: “Lista de chequeo posesión funcionarios “ y al revisar el formato se llama: “ Lista de documentos para vinculación de funcionarios”, adicionalmente existen actividades que se describen de manera general, no se incluye soporte de la actividad o donde debe reposar la información, sea en el expediente del funcionario o en otra carpeta especifica en coherencia con las TRD del proceso.</t>
    </r>
  </si>
  <si>
    <t>No es suficientemente claro y especifico el GTH -13-08 VINCULACIÓN DE SERVIDORES  lo que permite interpretaciones distintas sobre acciones relacionadas con la verificación de las acciones allí manifestadas.</t>
  </si>
  <si>
    <t>Se realizará la actualización del procedimiento GTH -13-08 VINCULACIÓN DE SERVIDORES, incluyendo el formato FT-GTH-13-26 "Lista de documentos para la vinculación de funcionarios", para garantizar la utilización de los formatos vigentes en el procedimiento.</t>
  </si>
  <si>
    <t>Expediente de hoja de vida del funcionario retirado.
Actualización del procedimiento  PRO-GTH -13-08 Vinculacion de servidores actualizado en la maloca</t>
  </si>
  <si>
    <r>
      <rPr>
        <b/>
        <sz val="10"/>
        <rFont val="Arial"/>
        <family val="2"/>
      </rPr>
      <t>10.</t>
    </r>
    <r>
      <rPr>
        <sz val="10"/>
        <color rgb="FF000000"/>
        <rFont val="Arial"/>
        <family val="2"/>
      </rPr>
      <t xml:space="preserve"> Se sugiere revisar los controles operacionales del riesgo “ Incumplimiento de los requisitos de ley y procedimientos para la vinculación, permanencia y retiro de personal” toda vez que los documentos que soportan dichos controles no se ejecutan como se identifica en los procedimientos PRO-GTH-13-08 Vinculación de servidores y PRO-GTH-13-11 Desvinculación de servidores.</t>
    </r>
  </si>
  <si>
    <t>Los procedimientos PRO-GTH-13-08 Vinculación de servidores y PRO-GTH-13-11 Desvinculación de servidores. no se ajustan en su totalidad a las capacidades del equipo asignado al proceso de talento humano lo que dificulta el cumplimiento total de las acciones allí establecidas.</t>
  </si>
  <si>
    <t xml:space="preserve">Se realizará la actualización de los procedimientos PRO-GTH-13-08 Vinculación de servidores y PRO-GTH-13-11 Desvinculación de servidores puesto que hay actividades que se describen de manera general.
</t>
  </si>
  <si>
    <t>Expediente de hoja de vida del funcionario retirado.
Procedimientos PRO-GTH-13-08 Vinculación de servidores y PRO-GTH-13-11 Desvinculación de servidores, actualizados en la Maloca.</t>
  </si>
  <si>
    <r>
      <rPr>
        <b/>
        <sz val="10"/>
        <color rgb="FF000000"/>
        <rFont val="Arial"/>
        <family val="2"/>
      </rPr>
      <t>6.</t>
    </r>
    <r>
      <rPr>
        <sz val="10"/>
        <color rgb="FF000000"/>
        <rFont val="Arial"/>
        <family val="2"/>
      </rPr>
      <t>Se sugiere generar una acción que fortalezca y asegure mantener actualizadas  las carpetas de cada uno de los funcionarios con la documentación relacionada en los procedimientos PRO-GTH-13-08 Vinculación de Servidores y con base en las TRD vinculadas a dicho proceso, puesto que se observó que en (8) ocho casos, no se evidenció los soportes respectivos a las actividades 6, 9 y 11 del procedimiento anteriormente mencionado. Así mismo se recomienda con la documentación relacionada en el procedimiento PRO-GTH-13-11 Desvinculación de servidores toda vez que se observó que en (10) diez casos, no se incluyeron los soportes relacionados a la comunicación y/o notificación del Acto Administrativo al funcionario y al jefe inmediato, la novedad del retiro al  profesional de nómina y el soporte de pago y soportes de prestaciones sociales del ex funcionario.</t>
    </r>
  </si>
  <si>
    <t>La modalidad laboral implementada para el 2020 de Trabajo en casa a causa del aislamiento preventivo y las cuarentenas decretadas por el gobierno nacional, no permitió la constante actualización de los expedientes laborales del IDEP. Especificas en la presente vigencia.</t>
  </si>
  <si>
    <t xml:space="preserve">El profesional especializado de talento humano y la auxiliar administrativa realizarán una jornada de trabajo presencial al mes con el fin de actualizar los expedientes laborales que se encuentran en el archivo físico del IDEP.
</t>
  </si>
  <si>
    <t xml:space="preserve">Expediente de hoja de vida del funcionario retirado
Planilla o formato de asistencia </t>
  </si>
  <si>
    <r>
      <rPr>
        <b/>
        <sz val="10"/>
        <color rgb="FF000000"/>
        <rFont val="Arial"/>
        <family val="2"/>
      </rPr>
      <t>8.</t>
    </r>
    <r>
      <rPr>
        <sz val="10"/>
        <color rgb="FF000000"/>
        <rFont val="Arial"/>
        <family val="2"/>
      </rPr>
      <t>Se sugiere formular indicador sobre el impacto de las capacitaciones (inducciones, reinducciones, capacitaciones) con el objetivo de conocer el nivel de apropiación del conocimiento adquirido, para poder identificar qué aspectos del proceso de aprendizaje se debe mejorar con el objetivo de fortalecer el desempeño de los servidores y el impacto en la Entidad.</t>
    </r>
  </si>
  <si>
    <t>El formato FT-GTH-13-04  Encuesta de satisfacción de la capacitación, no cuenta con preguntas que permitan medir el nivel de apropiación del conocimiento adquirido</t>
  </si>
  <si>
    <t>El profesional especializado de talento humano realizará la actualización del formato FT-GTH-13-04 Encuesta de satisfacción de la capacitación para que permita valorar el nivel de apropiación del conocimiento adquirido.</t>
  </si>
  <si>
    <t>formato FT-GTH-13-04  Encuesta de satisfacción de la capacitación</t>
  </si>
  <si>
    <r>
      <rPr>
        <b/>
        <sz val="10"/>
        <color rgb="FF000000"/>
        <rFont val="Arial"/>
        <family val="2"/>
      </rPr>
      <t>9</t>
    </r>
    <r>
      <rPr>
        <sz val="10"/>
        <color rgb="FF000000"/>
        <rFont val="Arial"/>
        <family val="2"/>
      </rPr>
      <t>.Con base en la evaluación de los riegos se recomienda revisar la formulación y valoración de los controles del siguiente riesgo: “Inexactitud e inoportunidad en la liquidación de salarios, prestaciones sociales, aportes parafiscales y seguridad social “, y registrar dentro del mapa de Riesgo de Gestión, todos aquellos eventos con los que puedan verse afectados de manera significativa los procedimientos de liquidación y pago de la nómina y seguridad social de la entidad, para efectos de implementar controles que mitiguen el impacto o la probabilidad de estas contingencias.</t>
    </r>
  </si>
  <si>
    <t>Ajustes posteriores a los valores que se han liquidado en lo ralacionado con salarios, prestaciones sociales y aportes parafiscales y seguridad social.</t>
  </si>
  <si>
    <t>El contratista de nómina revisará las actividades de control registradas en el mapa de riesgos y se actualizarán las actividades de control</t>
  </si>
  <si>
    <t xml:space="preserve">Archivos físicos de nómina (detallado y resumen)
Mapa de riesgos  del proceso y actividades de control actualizados </t>
  </si>
  <si>
    <r>
      <rPr>
        <b/>
        <sz val="10"/>
        <color rgb="FF000000"/>
        <rFont val="Arial"/>
        <family val="2"/>
      </rPr>
      <t>11</t>
    </r>
    <r>
      <rPr>
        <sz val="10"/>
        <color rgb="FF000000"/>
        <rFont val="Arial"/>
        <family val="2"/>
      </rPr>
      <t>.Con relación a las provisiones se recomienda continuar fortaleciendo los controles de conciliación de la información entre el área de contabilidad y talento humano atendiendo los lineamientos descritos en el documento IN-GTH-13-05 Instructivo para la gestión de la nómina entre los Sistemas de Información Humano Y Goobi, con el fin garantizar la consistencia de la información en los aplicativos de Goobi y Humano, y minimizar los errores dentro del proceso.</t>
    </r>
  </si>
  <si>
    <t>Se presentan problemas en el aplicativo de liquidación de nómina (HUMANO) al momento de calcular las provisiones para los conceptos liquidados.</t>
  </si>
  <si>
    <t xml:space="preserve">Se realizarán reuniones mensualmente con el área contable y el contratista de nomina, para disminuir las diferencias que se puedan presentar con la ejecución y la provisión de cada uno de los conceptos. </t>
  </si>
  <si>
    <t>Archivos generados desde el aplicativo HUMANO, los cuales son soportes contables de la nómina. 
Lista de asistencia</t>
  </si>
  <si>
    <r>
      <rPr>
        <b/>
        <sz val="10"/>
        <color rgb="FF000000"/>
        <rFont val="Arial"/>
        <family val="2"/>
      </rPr>
      <t>5</t>
    </r>
    <r>
      <rPr>
        <sz val="10"/>
        <color rgb="FF000000"/>
        <rFont val="Arial"/>
        <family val="2"/>
      </rPr>
      <t xml:space="preserve">.  Se presentaron las siguientes diferencias en las provisiones entre la prueba de auditoría y el reporte generado por el sistema HUMANO – GOOBI:
• Para enero de 2019 se encontró diferencia por valor de -$131,613,280 entre el saldo de la provisión total en HUMANO y GOOBI
• Para el mes de febrero se observó una diferencia de $119.240.162 en el saldo mensual
• Para el mes de abril de 2019 se encontró diferencia de -$4,106,094
• Para el mes de febrero se observó diferencia de 2020 El valor registrado en el comprobante contable es -$ 3.541.511
</t>
    </r>
  </si>
  <si>
    <r>
      <rPr>
        <b/>
        <sz val="10"/>
        <rFont val="Arial"/>
        <family val="2"/>
      </rPr>
      <t>13.</t>
    </r>
    <r>
      <rPr>
        <sz val="10"/>
        <color rgb="FF000000"/>
        <rFont val="Arial"/>
        <family val="2"/>
      </rPr>
      <t xml:space="preserve"> Se sugiere incluir en el cuadro de control de incapacidades las inferiores a dos (02) días, ya que esta información es relevante a la hora de construir indicadores por ausentismo laboral.</t>
    </r>
  </si>
  <si>
    <t>El cuadro de control de incapacidades no es un documento formal del proceso de talento humano, este es un documento de trabajo que se encuentra en construcción y consolidación antes de ser formalizado</t>
  </si>
  <si>
    <r>
      <t>Se incluirá una pestaña adicional, en el cuadro de control de incapacidades, con la información de incapacidades que por su duración no sean suceptibles de cobro ante la EPS.</t>
    </r>
    <r>
      <rPr>
        <b/>
        <sz val="9"/>
        <color theme="1"/>
        <rFont val="Arial"/>
        <family val="2"/>
      </rPr>
      <t/>
    </r>
  </si>
  <si>
    <t>Cuadro Control de Incapaciadades</t>
  </si>
  <si>
    <t xml:space="preserve">Jefe Oficina Asesora de Planeación
Contratista OAP - Tecnología </t>
  </si>
  <si>
    <t xml:space="preserve">El firewall del IDEP  no se encuentra configurado con restricciones de seguridad según los aspectos validados en la auditoria interna </t>
  </si>
  <si>
    <t xml:space="preserve">Configuración del firewall para controlar el acceso de equipos a la red no registrados  y directorio activo </t>
  </si>
  <si>
    <t>Configuración firewall y directorio activo</t>
  </si>
  <si>
    <t>El acta de compromiso con el buen uso de activos tic y cumplimiento de la políticas tic, no se cuenta con todos los puntos recomendados.</t>
  </si>
  <si>
    <t>El acta existe, sin embargo esta en proceso de firmas por cada funcionario y contratista del IDEP.</t>
  </si>
  <si>
    <t xml:space="preserve">Documento acta de compromiso actualizada </t>
  </si>
  <si>
    <t>Jefe Oficina de Planeación 
Técnico Operativo del área de OAP</t>
  </si>
  <si>
    <t>Aun no se muestra avance en esta recomendación
Establecer un plan para tomar control de la administración, configuración y control de cambios del sistema Goobi.
Replantear la autorización de conectividad por VPN restringiendo el horario de conexión, asegurando el monitoreo durante la conexión y solicitar autorización antes de la conexión.
Establecer un protocolo de cambios para que el IDEP ejecute los despliegues en producción con base en una entrega de objetos de despliegue, minutograma y procesos de rollback.</t>
  </si>
  <si>
    <t xml:space="preserve">No se cuenta con un plan para el control de cambios del sis tema Goobi, revisar e implementar acciones de seguridad de la VPN del IDEP  e implementar acciones con los proveedores del IDEP para la ejecución de los despliegues. </t>
  </si>
  <si>
    <t xml:space="preserve">Se definirá un plan para el control de cambios del sistema Goobi.
</t>
  </si>
  <si>
    <t>Plan para el control de cambios del sistema Goobi</t>
  </si>
  <si>
    <t xml:space="preserve">Se configurará la VPN restringiendo el Horario de acceso. 
</t>
  </si>
  <si>
    <t>Configuración VPN</t>
  </si>
  <si>
    <t>Se establecerá en el contrato las acciones relacionadas con los despliegues.</t>
  </si>
  <si>
    <t xml:space="preserve">Términos del contrato con GOOBI </t>
  </si>
  <si>
    <t>Procedimiento PRO-GT-12-08 no se encuentra  ajustado a la normatividad vigente y su ultima fecha de actualización responde a la vigencia 2019</t>
  </si>
  <si>
    <t>Actualizar el procedimiento PRO-GT-12-08 Formulación y Seguimiento al PETIC con los lineamientos MINTIC  Manual de Gobierno Digital V7, el MAE.G.GEN.01 Documento Maestro del Modelo de Arquitectura Empresarial V1 y en especial la G.ES.06 Guía para la construcción del PETI versión 2</t>
  </si>
  <si>
    <t xml:space="preserve">Documento de PRO-GT-12-08 actualizado  con los lineamientos requeridos por el MINTIC </t>
  </si>
  <si>
    <t xml:space="preserve">Los temas de gobierno digital no se encuentran  articulados como necesidades de capacitación para los servidores públicos del IDEP </t>
  </si>
  <si>
    <t xml:space="preserve">Realizar la articulación con el plan de PL-GTH-13-01 Plan Inst Capacitación, en donde se incluya los temas relacionados con Gobierno Digital, mediante el reporte de necesidades de capacitación con los temas de gobierno digital. </t>
  </si>
  <si>
    <t>Formato  Diligenciado FT-GTH-13-53 Reporte de necesidades de capacitación con los temas de gobierno digital 
PL-GTH-13-01 Plan Inst Capacitación actualizado</t>
  </si>
  <si>
    <t xml:space="preserve">Los tiempos del plan de hiperconvergencia no responden a la realidad del proceso ejecutado. </t>
  </si>
  <si>
    <t>Realizar  la actualización y ajuste a los planes de contingencia, teniendo en cuenta las recomendaciones dadas por el informe de auditoria.</t>
  </si>
  <si>
    <t xml:space="preserve">Plan de contingencia actualizados en la Maloca </t>
  </si>
  <si>
    <t>Planes de Contingencia no se encuentran ajustados  a los mínimos requeridos y recomendados por la Auditoría</t>
  </si>
  <si>
    <t>Revisar los términos de los contratos , teniendo en cuenta los ANS   e incorporar en el plan de contingencia los temas recomendados en el informe como son: los ANS con los responsables de procesos, respaldo de elementos de configuración de la plataforma TIC y definir actividades en el plan acordados con el área de negocio del IDEP y tiempos de recuperación acordados.  Adicionalmente se debe incluir el tratamiento del correo electrónico</t>
  </si>
  <si>
    <t xml:space="preserve">Documento de términos a los proveedores y Plan de contingencia actualizados en la Maloca  </t>
  </si>
  <si>
    <t xml:space="preserve">Técnico Operativo Oficina Asesora Planeación </t>
  </si>
  <si>
    <t>En el año 2019 se realizaron pruebas de hiperconvergencia y con el sistema Goobi, pero no pruebas integrales del Plan de Contingencia y recuperación. A la fecha no ha sido desarrollado el control MSPI 17.1.3.
AGREGADO TI:  CONTROL MSPI 17.1.3: La organización debería verificar a intervalos regulares los controles de continuidad de la seguridad de la información establecidos e implementados, con el fin de asegurar que son validos y eficaces durante situaciones adversas.</t>
  </si>
  <si>
    <t xml:space="preserve">No hay verificación de los controles de continuidad en la seguridad de la información establecidos en el IDEP . </t>
  </si>
  <si>
    <t xml:space="preserve">Se incluirá en el plan de seguridad y privacidad de la información del 2021 al menos 2 actividades al año que permitan realizar ejercicios para verificación del plan de contingencia.
</t>
  </si>
  <si>
    <t xml:space="preserve">El plan de seguridad y privacidad de la información actualizado con las actividades propuestas </t>
  </si>
  <si>
    <t>No se evidencia una articulación del Plan de Contingencia con  Plan de tratamiento de Riesgos</t>
  </si>
  <si>
    <t xml:space="preserve">Se articulará el plan de contingencia con el plan de tratamiento de riesgos en el año 2021 </t>
  </si>
  <si>
    <t xml:space="preserve">Plan de tratamiento de riesgos  y plan de contingencia actualizado </t>
  </si>
  <si>
    <t>En los futuros contratos de sistemas de información en modalidad SAAS, incluir el acceso del IDEP a las plataformas de monitoreo, el aprovisionamiento sin costo para mantener el desempeño esperado y condiciones de contingencia frente a siniestros. Si es posible solicitar certificaciones TIER de los ambientes en hosting.</t>
  </si>
  <si>
    <t>En los contratos  en modalidad SAAS,  no se cuenta con el acceso del IDEP a las plataformas de monitoreo, el aprovisionamiento sin costo para mantener el desempeño esperado y condiciones de contingencia frente a siniestros. Si es posible solicitar certificaciones TIER de los ambientes en hosting.</t>
  </si>
  <si>
    <t>Se incluirá en los contratos de 2021 de modalidad SAAS un acceso remoto para el monitoreo de la plataforma,  el aprovisionamiento sin costo para mantener el desempeño esperado y condiciones de contingencia frente a siniestros. Validar así mismo si los proveedores pueden certificar TIER en los ambientes hosting.</t>
  </si>
  <si>
    <t>Modelo de términos de los contratos tipo  SAAS</t>
  </si>
  <si>
    <t>Política general de seguridad de la información PO-GT-12-01 que no  describe las políticas de seguridad adoptadas por la entidad, el marco normativo, no se hace referencia a Gobierno digital y Seguridad Digital y no cuenta con elementos  que direccionen la actuación de los funcionarios, contratistas y proveedores en el uso y responsabilidad sobre los activos de información y privilegios</t>
  </si>
  <si>
    <t>Actualizar la Política de seguridad de la información que tenga en cuenta las políticas de seguridad y privacidad de la información, articulándolo con lo establecido por el MINTIC en el Modelo de Seguridad y Privacidad de la Información MSPI y que determine y direccione el actuar de los funcionarios, contratistas y proveedores en lo relacionado con la responsabilidad de los activos de información, adicionalmente que cuente con la declaración de la aplicabilidad.</t>
  </si>
  <si>
    <t xml:space="preserve">Política de seguridad de la información del IDEP actualizada, divulgada e implementada </t>
  </si>
  <si>
    <t>En el documento MN-GT-12-07 MANUAL PARA LA ADMINISTRACIÓN DE LA RED LAN DEL IDEP Y POLÍTICAS DE SEGURIDAD, numeral 6.11.7 se define: “El horario de acceso a VPN será de lunes a viernes de 6:00 am a 6:00 pm, si requieren ingreso en horario diferente deberá dejarlo registrado en la solicitud inicial por mesa de ayuda.”, pero en el firewall no se tiene definidas estas restricciones de horario, como se puede ver en la siguiente imagen, en la cual se muestra que el horario: allways está sin límite de días, ni de horas:
Y es el que aplica a todas las políticas y conexiones:</t>
  </si>
  <si>
    <t xml:space="preserve">Los horario de configuración del Firewall no se encuentran configurados según el Manual para la administración de la red Lan del IDEP </t>
  </si>
  <si>
    <t>Realizar la configuración en el firewall, para restringir el horario de acceso a la red mediante VPN</t>
  </si>
  <si>
    <t>Configuración firewall</t>
  </si>
  <si>
    <t xml:space="preserve">Jefe Oficina Asesora de Planeación
Contratista OAP - Tecnología 
Técnico Operativo Oficina Asesora Planeación </t>
  </si>
  <si>
    <t xml:space="preserve">Identificar posibles accesos no autorizados de la VPN del IDEP. </t>
  </si>
  <si>
    <t>Incluir en el manual MN-GT-12-02 Manual soporte de primer nivel Administración del Firewall, la revisión del mapa de localización de las conexiones VPN.</t>
  </si>
  <si>
    <t xml:space="preserve">manual MN-GT-12-02 Manual soporte de primer nivel Administración del Firewall actualizado en la maloca </t>
  </si>
  <si>
    <t xml:space="preserve"> Jefe Oficina Asesora de Planeación
Contratista componente sistemas 
Técnico Operativo Oficina Asesora Planeación </t>
  </si>
  <si>
    <t>No se encuentran configuradas en la consola del antivirus, controles y/o restricciones para el uso de medios extraíbles tales como USB, cd ´s, discos duros externos, celulares, etc.</t>
  </si>
  <si>
    <t xml:space="preserve">Definir e implementar  la política de restricción en el uso  de medios extraíbles de información </t>
  </si>
  <si>
    <t>Política de restricción  en el uso de medios extraíbles y la configuración del antivirus</t>
  </si>
  <si>
    <t>Jefe Oficina de Planeación 
Oficial de Seguridad de la Información en el IDEP o quien haga sus veces</t>
  </si>
  <si>
    <t>MN-GT-12-02 Manual soporte de primer nivel Administración del Firewall V1, no se especifica que la asignación de direcciones Ip automática (DHCP)</t>
  </si>
  <si>
    <t>Incluir en el manual MN-GT-12-02 Manual soporte de primer nivel Administración del Firewall, la asignación  de direcciones Ip automática (DHCP), este habilitado únicamente a equipos con su dirección de tarjeta de red (Mac Address) registrada</t>
  </si>
  <si>
    <t>MN-GT-12-02 Manual soporte de primer nivel Administración del Firewall actualizado en la maloca</t>
  </si>
  <si>
    <t>No se cuenta con un manual que detalle la administración y gestión de estas cuentas de correo, ni plan de contingencia</t>
  </si>
  <si>
    <t>Elaborar el manual de administración y gestión de las  cuentas de correo del IDEP.</t>
  </si>
  <si>
    <t xml:space="preserve"> manual de administración y gestión de las  cuentas de correo del IDEP creado en la maloca </t>
  </si>
  <si>
    <t>No se tiene completos los controles de seguridad y aseguramiento de la plataforma requeridos para el sistema de gestión de seguridad de la información</t>
  </si>
  <si>
    <t xml:space="preserve">Modificar los controles de Seguridad y aseguramiento de la plataforma tecnológica incluyendo todos los controles requeridos en el Sistema de gestión de seguridad 
</t>
  </si>
  <si>
    <t xml:space="preserve">Plan de seguridad y privacidad de la información del IDEP actualizado con los controles  para asegurar los activos de información críticos .
</t>
  </si>
  <si>
    <t>Diagrama de red desactualizado, puesto que no se incluyeron  las identificaciones de direcciones IP ni se identifica el DHCP</t>
  </si>
  <si>
    <t>Realizar un diagrama de red alterno, que incluya las identificaciones de direcciones IP y el servidor  DHCP</t>
  </si>
  <si>
    <t xml:space="preserve">Diagrama de red actualizado </t>
  </si>
  <si>
    <t>El  FT-GT-12-19 inventario activos de información se debe complementar con todo el software autorizado e instalado en los equipos de la entidad</t>
  </si>
  <si>
    <t xml:space="preserve">Evaluar  una herramienta para su instalación o compra, según sea el caso, de aplicaciones para la gestión de activos de información, que incluyan el inventario de software para equipos de cómputo, como servidores. </t>
  </si>
  <si>
    <t xml:space="preserve">Informe de evaluación aplicaciones gestión activos de información posibles </t>
  </si>
  <si>
    <t>A la fecha no se ha adelantado el procedimiento de Gestión de cambios para dar cumplimiento a los lineamientos MSPI (12.1.2 Gestión de cambios, 14.2.2 Procedimientos de control de cambios en los sistemas, 14.2.3 Revisión técnica de las aplicaciones tras efectuar cambios en la plataforma operativa y 14.2.4 Restricciones a los cambios en los
paquetes de software) Sin embargo, se reconoce que se adelantan actas para evidenciar los resultados de cambios en la infraestructura, las cuales si bien no corresponden al lineamiento MSPI si aportan memoria y formalidad sobre los impactos.
Tal es el caso de:
- Migración de humano
- Implementación IPV6
- Implementación Renata</t>
  </si>
  <si>
    <t>No se cuenta con el  procedimiento de Gestión de cambios</t>
  </si>
  <si>
    <t>Elaborar el procedimiento de gestión de cambios</t>
  </si>
  <si>
    <t xml:space="preserve"> procedimiento de gestión de cambios publicado en la maloca </t>
  </si>
  <si>
    <t>No se tienen las licencias de aplicativos GOOBI y Humano para consulta de los auditores</t>
  </si>
  <si>
    <t>Presentar las licencias de GOOBI y Humano a Control Interno</t>
  </si>
  <si>
    <t>Licencias entregadas</t>
  </si>
  <si>
    <t>Adelantar el catálogo de sistemas de información, orientándose con la Guía G.SIS.03 Guía para la construcción del catálogo de Sistemas de Información</t>
  </si>
  <si>
    <t>Elaborar Catálogo de sistemas de información acorde a lo definido en la Guía G.SIS.03 Guía para la construcción del catálogo de Sistemas de Información. Versión 2019 de MINTIC</t>
  </si>
  <si>
    <t>Catálogo de sistemas de información publicado</t>
  </si>
  <si>
    <t>Fortalecer el conocimiento del IDEP en el modelo de datos de GOOBI</t>
  </si>
  <si>
    <t>Incluir en  los estudios previos de la nueva contratación del sistema Goobi unas horas de soporte especializado de ser posible, para que el proveedor Goobi entregue el Modelo Entidad Relación del sistema Goobi y lo explique.</t>
  </si>
  <si>
    <t>Estudios previos y Contrato Goobis SAS en 2021</t>
  </si>
  <si>
    <t>El contrato de Humano no tiene cláusula de protección y propiedad de datos</t>
  </si>
  <si>
    <t>Incluir en el contrato de Humano las cláusulas de protección y propiedad de datos enmarcados en PROTECCIÓN EN LOS SERVICIOS COMPUTACIÓN EN LA NUBE (CLOUD COMPUTING) de la SIC.</t>
  </si>
  <si>
    <t>Contrato de Humano elaborado</t>
  </si>
  <si>
    <t>Continuar con el proceso de construcción de una metodología de Desarrollo y Adquisición de software aplicativo</t>
  </si>
  <si>
    <t xml:space="preserve">Se realizará un procedimiento para adquisición de software con Terceros </t>
  </si>
  <si>
    <t xml:space="preserve">procedimiento para adquisición de software con Terceros en la maloca </t>
  </si>
  <si>
    <t xml:space="preserve">No se han realizado actualizaciones al el PRO-GT-12-05 Mantenimiento de Infraestructura Tecnológica </t>
  </si>
  <si>
    <t>Realizar la actualización del procedimiento PRO-GT-12-05 Mantenimiento de Infraestructura Tecnológica para incluir en el Plan de Mantenimiento a la infraestructura y Servicios de Tecnología  el uso del formato de mantenimiento preventivo y correctivo: Formato Mantenimiento Preventivo a los Activos de Información IDEP, que debe diligenciar el proveedor del servicio y que permite conocer el estado del equipo al momento del servicio y el software instalado</t>
  </si>
  <si>
    <t xml:space="preserve">Documento PRO-GT-12-05 Mantenimiento de Infraestructura Tecnológica para incluir en el Plan de Mantenimiento a la infraestructura y Servicios de Tecnología, actualizado en la maloca </t>
  </si>
  <si>
    <t>Técnico Operativo</t>
  </si>
  <si>
    <t>No se cuenta con una herramienta que controle de forma automática los inventarios de TIC</t>
  </si>
  <si>
    <t>Definir, contratar e implementar una herramienta que controle de forma automática los inventarios de TIC</t>
  </si>
  <si>
    <t xml:space="preserve">Documento de evaluación aplicaciones gestión activos de información e inventario TIC </t>
  </si>
  <si>
    <t>No se cuenta con hojas de vida actualizadas de los servidores</t>
  </si>
  <si>
    <t xml:space="preserve">Evaluar para su instalación o compra, según sea el caso, de aplicaciones para la gestión de activos de información, que incluyan hojas de vida para equipos de cómputo, como servidores. </t>
  </si>
  <si>
    <t xml:space="preserve">Documento de evaluación aplicaciones gestión activos de información  e inventario TIC </t>
  </si>
  <si>
    <t>El Formato FT-GT-12-20 Compromiso de cumplimiento de las políticas TIC no contiene la totalidad de la recomendaciones de la Auditoria</t>
  </si>
  <si>
    <t xml:space="preserve">Modificar el Compromiso de cumplimiento de las políticas TIC  - formato   FT-GT-12-20 </t>
  </si>
  <si>
    <t xml:space="preserve">  Formato FT-GT-12-20 modificado y publicado en la maloca</t>
  </si>
  <si>
    <t>Si bien no esta incluido en pal de adquisiciones este escalamiento ya se  cuenta con el licenciamiento de servidores, el activo más crítico en cuanto a soporte del fabricante. Falta complementa el recambio de versiones en los equipos de usuario.</t>
  </si>
  <si>
    <t>No se tiene definido el recambio de equipos de usuario</t>
  </si>
  <si>
    <t>Incluir en el inventario de activos de tecnología  las fechas en que se deben actualizar como software y hardware  e incluirlas compras a realizar en el plan de adquisiciones .</t>
  </si>
  <si>
    <t xml:space="preserve">Inventario de activos de tecnología actualizado </t>
  </si>
  <si>
    <t>Aún no se muestra avance en esta recomendación. 
Centralizar y clasificar todos los soportes relacionados con los sistemas y plataforma tecnológica del IDEP, incluyendo los sistemas de información y configurar el direccionamiento de estos soportes a los proveedores de los mismos, con el objeto de poder generar indicadores de todos los servicios y soportes del área y sus proveedores, incluyendo el cumplimiento de ANS.</t>
  </si>
  <si>
    <t>No se tienen centralizados y clasificados los soportes de la plataforma tecnológica que permita generar indicadores y ANS</t>
  </si>
  <si>
    <t>Definir la herramienta para centralizar y clasificar todos los soportes relacionados con los sistemas y plataforma tecnológica del IDEP, incluyendo los sistemas de información y configurar el direccionamiento de estos soportes a los proveedores de los mismos, con el objeto de poder generar indicadores de todos los servicios y soportes del área y sus proveedores, incluyendo el cumplimiento de ANS.</t>
  </si>
  <si>
    <t>herramienta para Centralizar y clasificar  los soportes relacionados con los sistemas y plataforma tecnológica del IDEP implementada</t>
  </si>
  <si>
    <t xml:space="preserve">Se identificaron posibles riesgos de conexiones VPN desde los equipos de los funcionarios del IDEP. </t>
  </si>
  <si>
    <t>Elaborar  los términos de referencia de un proceso de consultoría para realizar un estudio de infraestructura de TI relacionado con la cantidad de usuarios del IDEP, teniendo como base normalidad contra situación actual covid19, para determinar los elementos de TI faltantes en ambos contextos</t>
  </si>
  <si>
    <t xml:space="preserve">Documentos de estudios previos </t>
  </si>
  <si>
    <t>No se cuenta con herramientas para el monitoreo de los equipos activos de red ni con procedimientos ni análisis de logs</t>
  </si>
  <si>
    <t>Elaborar los términos de referencia para contratar una herramienta de Monitoreo de los equipos activos de red, definir el procedimiento y acciones en eventos de riesgos de seguridad y análisis de logs y correlación de eventos</t>
  </si>
  <si>
    <t xml:space="preserve">Documento de términos de referencia </t>
  </si>
  <si>
    <t>Jefe Oficina Asesora de Planeación
Técnico encargado como Oficial de Seguridad</t>
  </si>
  <si>
    <t xml:space="preserve">Los indicadores  de gestión del proceso que se tienen vigentes  miden el cumplimiento y resultado de algunos aspectos del proceso de gestión tecnológica. Sin embargo es importante establecer indicadores  que den cuenta del proceso, el resultado e impacto. </t>
  </si>
  <si>
    <t>Diseñar el modelo de  evaluación y seguimiento al desempeño, capacidad, efectividad, costos, pertenencia, tendientes a medir la ejecución de los proyectos que hagan uso de TIC   y los indicadores de gestión de proceso, resultado e impacto, publicar resultados.</t>
  </si>
  <si>
    <t>Documento con el modelo de  evaluación y seguimiento al desempeño  que incluye la hoja de vida de  los indicadores de proceso, resultado e impacto y/o  publicar resultados.</t>
  </si>
  <si>
    <t>Cumplimiento de las actividades del plan estratégico de tecnologías de la información y las comunicaciones PETI en la vigencia:
De acuerdo con el habilitador de arquitectura de Gobierno Digital: La entidad debe definir y medir indicadores de monitoreo, desempeño y evaluación del PETI a través de tableros de control, y formular acciones de mejora frente a desviaciones, sin embargo, el indicador establecido por la OAP no tiene como fuente tableros de control de los 5 proyectos con actividades discriminadas, fechas por estimación de esfuerzo, responsables individuales y criterios de calidad de entregables, para determinar cumplimiento, desempeño y calidad respectivamente. En el seguimiento a los Planes de Acción, POA y planes institucionales se registran actividades ejecutadas de manera general, pero no hay un documento que permita verificar planeación vs avance.
No responde a los lineamientos de Gobierno Digital con respecto a la cobertura en términos de los dominios del MRAE, para el diseño de indicadores asociados al PETI, que aporten valor a la entidad. La siguiente imagen corresponde al tipo de indicadores para 3 de los 7 dominios del MRAE. (https://estrategia.gobiernoenlinea.gov.co/623/w3-propertyvalue- 8017.html - Indicadores de gestión de TI, Lineamientos del Marco de Referencia de AE para la gestión de TI)</t>
  </si>
  <si>
    <t xml:space="preserve">Definir indicadores que  midan y  monitoreen el desempeño y evaluación del PETI  a través de tableros de control </t>
  </si>
  <si>
    <t xml:space="preserve">No se evidencian entregables que contribuyan a la gestión del conocimiento por parte de los contratistas que hacen parte del proceso de gestión tecnológico. </t>
  </si>
  <si>
    <t>En los estudios previos de los contratos de las personas naturales incluir  la elaboración y/o actualización de al menos 2 instructivos relacionados con las actividades realizadas en cada contrato de los contratistas de TI en el 2021 pactados con el supervisor,  así como la clara  identificación del alcance de cada uno y dominio Arquitectura Empresarial de  Mintic .</t>
  </si>
  <si>
    <t xml:space="preserve">Estudios previos con las obligaciones y productos diferenciados de los contratistas que apoyan las actividades TI </t>
  </si>
  <si>
    <t xml:space="preserve">Jefe Oficina Asesora de Planeación
</t>
  </si>
  <si>
    <t xml:space="preserve">No hay una clara diferencia en las obligaciones y productos que realizan los contratistas que apoyan el proceso de Gestión tecnológica. </t>
  </si>
  <si>
    <t xml:space="preserve">No hay una clara diferencia en las obligaciones y productos que realizan los contratistas que apoyan el procel de Gestión tecnológica. </t>
  </si>
  <si>
    <t xml:space="preserve">No se tienen claros los lineamientos del seguimiento de los planes del  proceso de gestión tecnológica en el IDEP </t>
  </si>
  <si>
    <t>Estructurar  el seguimiento de los planes PETIC, plan de seguridad y la información, plan de tratamiento de riesgos con las columnas de:
1. Responsables
2. fechas de inicio y finalización 
3. Criterios de aceptación por Actividad
4. Todos los Proyectos del PETI para el seguimiento y gestión de los 3 puntos anteriores.
5. Articulación de las actividades con el MSPI y MRAE</t>
  </si>
  <si>
    <t xml:space="preserve">Planes PETIC, plan de seguridad y la información, plan de tratamiento de riesgos  actualizados en la maloca con esta estructura </t>
  </si>
  <si>
    <t>No se cuenta con el Análisis de Impacto al Negocio BIA (Bussiness Impact Analysis) necesario para la implementación del Plan de Continuidad</t>
  </si>
  <si>
    <t>Elaborar  los términos de referencia y estudios de mercado  para presentarlos al  ordenador del gasto  para proponer la contratación de una  consultoría  que defina el Plan de continuidad de negocio que tenga en cuenta y establezca los tiempos de contingencia y recuperación de los procesos esenciales a su operación normal</t>
  </si>
  <si>
    <t xml:space="preserve">Documento de términos y estudio de mercado </t>
  </si>
  <si>
    <t>El anexo 5 del plan de contingencia del IDEP  se encuentra desactualizado</t>
  </si>
  <si>
    <t xml:space="preserve">Se ajustará el anexo 5 del plan de contingencia del IDEP  incluyendo las acciones que realizará el proveedor del software Humano de acuerdo a la nueva modalidad de contratación SAAS 
</t>
  </si>
  <si>
    <t xml:space="preserve">Plan de contingencia del IDEP actualizado en el anexo  5 </t>
  </si>
  <si>
    <t>No se evidencia mejora en el conocimiento específico del Técnico del área.
La recolección de evidencias de configuración fue atendida por un contratista.
Vale anotar como mejora, la elaboración de manuales de administración de las herramientas administrativas.</t>
  </si>
  <si>
    <t xml:space="preserve">No se evidencia conocimiento especifico  por el Técnico del área en temas como Firewall, Antivirus e Hiperconvergencia. </t>
  </si>
  <si>
    <t xml:space="preserve">Reforzar los conocimientos del Oficial de Seguridad con  dos capacitaciones adicionales de acuerdo con los temas en los que se tienen debilidades en la infraestructura tecnológica del IDEP  ( En los temas de:  Firewall,  Antivirus e  Hiperconvergencia, entre otros) </t>
  </si>
  <si>
    <t xml:space="preserve">Listado de asistencia </t>
  </si>
  <si>
    <t xml:space="preserve">Jefe Oficina Asesora de Planeación
 Técnico Operativo OAP
</t>
  </si>
  <si>
    <t>No se tiene el 100% del conocimiento en el funcionario designado como Oficial de Seguridad</t>
  </si>
  <si>
    <t>Plan de tratamientos de riesgos TIC desactualizado y que no está ajustado a las directrices del MSPI (Modelo de Seguridad y Privacidad de la Información)</t>
  </si>
  <si>
    <t>Actualizar el plan de tratamientos de riesgos TIC acorde al Modelo de Seguridad y Privacidad de la Información MSPI y los controles ISO 27002:2013 y relacionar el cumplimiento del tratamiento de riesgos TIC y de seguridad digital y  los lineamientos del Manual de Gobierno Digital, adicionalmente con los activos que soportan la operación de la Entidad.</t>
  </si>
  <si>
    <t xml:space="preserve">plan de tratamientos de riesgos TIC actualizado </t>
  </si>
  <si>
    <t>Se identifican riesgos de seguridad en archivos de con información de usuarios y contraseñas del IDEP.</t>
  </si>
  <si>
    <t xml:space="preserve">Implementar una herramienta de encripción para uso del IDEP que permita mantener seguros los archivos sensibles
</t>
  </si>
  <si>
    <t xml:space="preserve">Herramienta implementada </t>
  </si>
  <si>
    <t>Los equipos de usuario y servidores se encuentran en un mismo segmento de red (192.168.1.x), por lo cual se permite realizar escaneos, descubrimiento de puertos y servicios activos, y captura de paquetes internos hacia los servidores de la Entidad, que pueden ser usados para planificar ataques o interceptar información</t>
  </si>
  <si>
    <t xml:space="preserve">Realizar la segmentación de la red mediante el contrato de mantenimiento de infraestructura, que permita separar los servidores a una zona desmilitarizada, protegida por el firewall. </t>
  </si>
  <si>
    <t xml:space="preserve">Diagrama de red actualizado  y la red configurada </t>
  </si>
  <si>
    <t>El indicador Eficacia en la atención de solicitudes recibidas a través de mesa de ayuda presenta las siguientes debilidades:
No da cobertura al concepto de cumplimiento toda vez que son los SLA´s o ANS los que determinan las condiciones de cumplimiento de soporte del dominio de servicios tecnológicos, y estos no están configurados en la herramienta actual y el indicador no los incorpora en su medición. (ver indicadores G.ST.01 Guía del dominio de Servicios Tecnológicos). Esto significa que el indicador mide que los incidentes se hayan cerrado, pero no las condiciones de calidad en términos de tiempos y satisfacción del resultado.
No da cobertura a los servicios tecnológicos declarados en el PETI, toda vez que tanto los soportes de Humano como de GOOBI y en general de terceros responsables, son direccionados a los proveedores  sin que sean previamente registrados en OSTicket. Esto significa que  el indicador mide únicamente los incidentes de soporte interno y no el modelo de servicios tecnológicos.
Dado que la medición no incorpora elementos de efectividad y calidad, no es base suficiente para que el indicador aporte valor de mejora continua a servicio tecnológicos gestionados de manera interna y/o con terceros.</t>
  </si>
  <si>
    <t xml:space="preserve">La herramienta de Mesa de Ayuda está desactualizada y no contiene lo requerido para  el seguimiento y evaluación de la gestión  de los servicios de la mesa de ayuda. </t>
  </si>
  <si>
    <t>Elaborar  los términos de referencia y estudios de mercado  para presentarlos al  ordenador del gasto  para proponer la contratación de una herramienta de mesa de servicios basada o que aplique  en el marco de referencia ITIL</t>
  </si>
  <si>
    <t>Cumplimiento de las actividades del plan de seguridad y privacidad de la información en la vigencia: 
Si bien el indicador mide cumplimiento en términos de fechas proyectadas de las actividades del Plan, no ofrece resultados de nivel de madurez en la implementación del Modelo de Seguridad y Privacidad de la Información, toda vez que el plan adolece de los elementos que constituyen su articulación, implementación de controles, verificación de efectividad e integración al SIG. Las debilidades en esta materia se evidencian en el numeral 5.1.4 del presente informe.
Dado que el plan de seguridad y privacidad de la información no representa el alcance real de una implementación MSPI, este indicador resulta confuso, ya que puede transmitir un dato errado sobre el nivel de madurez de la entidad en implementar seguridad de la información. Evidencia de ello, es que este mismo indicador se reporto en el 2019 con resultados por encima del 100% pese a que los resultados de la auditoría 2019 evidenciaron graves fugas de seguridad. Ver imagen</t>
  </si>
  <si>
    <t xml:space="preserve">Identificar el nivel de madurez en la implementación del Modelo de Seguridad y Privacidad de la Información, mediante la articulación, implementación de controles, verificación de efectividad e integración al SIG.
Definir indicadores de gestión que  midan  que se  orienten a su creación en los 7 dominios del MRAE tales como: desempeño de la gestión de TI, de efectividad del uso y apropiación, componentes de información asegurados, disponibilidad de servicios tecnológicos y avance en implementación de controles MSPI entre otros
Los riesgos de seguridad de la información del IDEP no se encuentran articulados con el MSPI.
Inconsistencia en la codificación y nombres de los Documentos del proceso de Gestión tecnológica. 
Documento PETI desactualizado y no ajustado a los requerido en las guías del MINTIC
Incluir en el equipo de trabajo de la dependencia un responsable para la implementación del MSPI a un ingeniero de sistemas con conocimiento especifico . </t>
  </si>
  <si>
    <t>Elaborar  los términos de referencia y estudios de mercado  para presentarlos al  ordenador del gasto  para proponer la contratación de una consultoría que realice la documentación, los instrumentos y las acciones necesarias para cumplir con lo indicado que ha emitido el manual de Gobierno Digital, toda vez que orienta su creación en los 7 dominios del MRAE tales como: desempeño de la gestión de TI, de efectividad del uso y apropiación, componentes de información asegurados, disponibilidad de servicios tecnológicos y avance en implementación de controles MSPI entre otros
La estructuración del PETIC para el IDEP en el cuatrienio, enmarcado en los lineamientos de Manual de Gobierno Digital V7, el MAE.G.GEN.01 Documento Maestro del Modelo de Arquitectura Empresarial V1 y en especial la G.ES.06 Guía para la construcción del PETI versión 2</t>
  </si>
  <si>
    <t>Actualizar el Plan Estratégico de Tecnología de Información conforme a los lineamientos de Gobierno Digital (manual V7) y demás guías emitidas por MINTIC, de manera articulada con los demás planes de la entidad.
De suscribirse un nuevo contrato con el objeto del contrato 21 de 2020, se recomienda establecer el listado de entregables de acuerdo a lo requerido por Gobierno Digital y MSPI junto con los criterios de aceptación en cada caso.</t>
  </si>
  <si>
    <t>Materialización riesgo "Declaratoria de desierta del proceso de selección"</t>
  </si>
  <si>
    <t>Ningún oferente cumplió con los requisitos exigidos en el pliego de condiciones en algunos de los procesos de selección realizados por la entidad en este trimestre.</t>
  </si>
  <si>
    <t>Jefe Oficina Asesora Jurídica</t>
  </si>
  <si>
    <t>Capacitación a los referentes técnicos en la estructuración de los estudios previos</t>
  </si>
  <si>
    <t>Lista de asistencia</t>
  </si>
  <si>
    <t>Esta actividad inicia en la vigencia 2022, por lo anterior se reportará seguimiento en el trimestre pertinente.</t>
  </si>
  <si>
    <r>
      <t xml:space="preserve"> Se incluira un punto de control en el procedimiento PRO-GF-14-11 incluyendo que se realizará  una revisión previa trimestralmente con una reunión de conciliación de la información entre la técnico operativo de contabilidad y  el contador.</t>
    </r>
    <r>
      <rPr>
        <b/>
        <sz val="9"/>
        <rFont val="Arial"/>
        <family val="2"/>
      </rPr>
      <t xml:space="preserve">
</t>
    </r>
    <r>
      <rPr>
        <sz val="9"/>
        <rFont val="Arial"/>
        <family val="2"/>
      </rPr>
      <t xml:space="preserve"> 
</t>
    </r>
  </si>
  <si>
    <t>28/12/2020: María Margarita Cruz Gómez. Contratista OCI</t>
  </si>
  <si>
    <t>Movimiento aplicativo GOOBI</t>
  </si>
  <si>
    <t>TRD  120_oap\IDEP2021\Gestion Tecnologica\Políticas de Seguridad y Privacidad de la Información</t>
  </si>
  <si>
    <t>PRIMER TRIMESTRE: El plan para el control de cambios de los sistemas de información que incluya acciones para garantizar la seguridad de accesos de terceros y la autonomía del instituto para cambios en los ambientes productivos, se encuentra programado para entrega como parte del producto  #4 del contrato 22 de 2021, para entrega el 4 de Mayo.
NO PROGRAMADO PARA ESTE PERIODO.</t>
  </si>
  <si>
    <t>PRIMER TRIMESTRE: Se creo una regla en el firewall y estamos en pruebas de aplicación del concepto de aplicabilidad de la regla.</t>
  </si>
  <si>
    <t>TRD 120_oap\IDEP2021\Gestion Tecnologica\firewall</t>
  </si>
  <si>
    <t>PRIMER TRIMESTRE:  En el contrato 36 de 2021 se establece de manera general las actividades a realizar cuando se genera una nueva versión del sitema, se encuentra en la obligación #6. 
El detalle de los despliegues hará parte del plan de control de cambios a elaborar para aplicar a los sistemas de información,  se encuentra programado para entrega el 4 de mayo como parte del produco #4 del contrato 22-2021.</t>
  </si>
  <si>
    <t>TRD 120_oap\IDEP2021\CONTRATOS 2021\36 DE 2021 - GOOBI SAS</t>
  </si>
  <si>
    <t>PRIMER TRIMESTRE: Se contrata al Ingeniero que realizará la actualización del PETI a través del contrato 48 de 2021 y se encuentra como producto para enterga el 17 de agosto de 2021, la versión 1 de la actualización.</t>
  </si>
  <si>
    <t>TRD O:\IDEP2021\CONTRATOS 2021\48 de 2021 - Omar Coronado</t>
  </si>
  <si>
    <t>PRIMER TRIMESTRE: Se programará para el segundo y tercer trimestre y se articulará con el plan institucional de capacitaciones  para incluir capacitaciones de seguridad, activos de la infrormación y otros.</t>
  </si>
  <si>
    <t>PRIMER TRIMESTRE:  Se contrató a la Ingeniera que realizará  la actualización del plan de contingencia a través del contrato 22-2021, se incluye como producto #5  a entregar en Mayo 28 de 2021, la actualización del plan de contingencia.</t>
  </si>
  <si>
    <t>Contrato 36-2021
120_oap\IDEP2021\CONTRATOS 2021\36 DE 2021 - GOOBI SAS</t>
  </si>
  <si>
    <t>Esta actividad inicia en el segundo semestre, por lo anterior, se reportará seguimiento en el trimestre pertinente.</t>
  </si>
  <si>
    <t>PRIMER TRIMESTRE: Se solicitó en los terminos de la cotización al proveedor Soporte Lógico disponer de las herramientas de monitoreo y control, quien informó que no dispone de esta funcionalidad debido a que cuenta con una base de datos donde tiene la integración de todos los clientes y proporcionar este acceso pondría en riesgo la seguridad de la información.
Se soliciatrá al proveedor el plan de contingencia en caso de siniestros.</t>
  </si>
  <si>
    <t>Esta actividad inicia en el segundo trimestre, por lo anterior, se reportará seguimiento en el trimestre pertinente.</t>
  </si>
  <si>
    <t>PRIMER TRIMESTRE:  Se informa que el proveedor tiene un manual específico del manejo del firewall que permite desplegar los informes requeridos, por lo tanto para realizar estas actividades se tomará como base el manual del fabricante.</t>
  </si>
  <si>
    <t>Enlace al sitio del fabricante donde se muestra el acceso al mapa: https://docs.fortinet.com/document/fortigate/6.2.4/cookbook/045836/ssl-vpn-to-ipsec-vpn</t>
  </si>
  <si>
    <t>PRIMER TRIMESTRE: Se expondrá en el segundo trimestre a la Jefa de la OAP la especificidad y ambito de la política para ser expuesta en el comité directivo para la aprobación respectiva.</t>
  </si>
  <si>
    <t>Enlace al sitio del fabricante donde se muestra el acceso al mapa: https://docs.fortinet.com/document/fortigate/6.2.4/cookbook/783526/dhcp-server
TRD 120_OAP\IDEP2021\Gestion Tecnologica\FirewallFortiOS-6.2.4-Cookbook.pdf</t>
  </si>
  <si>
    <t>PRIMER TRIMESTRE: Se elaborará un manual de la administración de las cuentas de correo, para entregar en el segundo trimestre de 2021.</t>
  </si>
  <si>
    <t>Esta actividad inicia en el tercer trimestre, por lo anterior, se reportará seguimiento en el trimestre pertinente.</t>
  </si>
  <si>
    <t>PRIMER TRIMESTE:  Se evaluarán herramientas como GLPI para la posible instalación y configuración en el tercer trimestre de 2021.</t>
  </si>
  <si>
    <t>PRIMER TRIMESTE:  Se va a elaborar el plan para el control de cambios de los sistemas de información que incluya acciones para garantizar la seguridad de accesos de terceros y la autonomía del instituto para cambios en los ambientes productivos, se encuentra programado para entrega como parte del producto  #4 del contrato 22 de 2021, para entrega el 28 de Mayo.</t>
  </si>
  <si>
    <t>PRRIMER TRIMESTRE: Las licencias de Goobi y Humano fueron presentadas a la auditora en Diciembre en 2020.</t>
  </si>
  <si>
    <t>Las licencias se encuentran disponibles en la carpeta TRD:
120_oap\IDEP2021\Gestion Tecnologica\Licencias Goobi y Humano</t>
  </si>
  <si>
    <t>120_oap\IDEP2021\Gestion Tecnologica\Catalogo de sistemas de Información</t>
  </si>
  <si>
    <t>PRIMER TRIMESTE:  Se da inicio al plan para crear el catálogo de los sistemas de información, esta actividad se realizará y estaré para entrega  el 15 de Septiembre de 2021 como parte del producto 8 del contrato #22-2021. En la  evidencia se entrega el avance.</t>
  </si>
  <si>
    <t>120_oap\IDEP2021\Gestion Tecnologica</t>
  </si>
  <si>
    <t>PRIMER TRIMESTE:  El proveedor Goobi no entrega el Modelo Entidad Relación agrgumentando : "La figura de licenciamiento que tenemos con las entidades no permite entregar el modelo entidad relación." Se soporta con la respuesta al correo del 30 de marzo de 2021.</t>
  </si>
  <si>
    <t>PRIMER TRIMESTRE: Se realizará la actualización del manual en el tercer trimestre de 2021.</t>
  </si>
  <si>
    <t>Esta actividad inicia en el segundo, tercer y cuarto trimestre, por lo anterior, se reportará seguimiento en el trimestre pertinente.</t>
  </si>
  <si>
    <t xml:space="preserve">120_oap\IDEP2021\Gestion Tecnologica\Configuración Mesa de ayuda
Link Mesa de ayuda: http://www.idep.edu.co/mesadeayuda/scp/
</t>
  </si>
  <si>
    <t xml:space="preserve">PRIMER TRIMESTRE: Se configuró la mesa de ayuda para agrupar las incidencias de los sistemas de información. </t>
  </si>
  <si>
    <t>Esta actividad inicia el próximo año, por lo anterior, se reportará seguimiento en el trimestre pertinente.</t>
  </si>
  <si>
    <t>Carpeta TRD documentacion Contractual:
120_oap\IDEP2021\CONTRATOS 2021\22 DE 2021 - Juliett Yaver Licht
120_oap\IDEP2021\CONTRATOS 2021\39 de 2021 - Oscar Lozano\Documentos Contractuales</t>
  </si>
  <si>
    <t>PRIMER TRIMESTRE: En los estudios previos del contrato 22-2021 en la Obligación N° 3 se especifica que se deben elaborar los instructivos y se incluye como producto en en numeral 10, producto #10 para entrega el 16 de Noviembre.</t>
  </si>
  <si>
    <t>Esta actividad inicia en el segundo, tercer trimestre, por lo anterior, se reportará seguimiento en el trimestre pertinente.</t>
  </si>
  <si>
    <t xml:space="preserve">PRIMER TRIMESTRE: Se inicia la transferencia de conocimiento relacionada con la hiperconvergencia llevada a cabo en dos sesiones de 8 horas en total el 29 y 30 de marzo de 2021, restando tres sesiones para un total de 20 horas programadas para el segundo trimestre de 2021. </t>
  </si>
  <si>
    <t>120_oap\IDEP2021\Gestion Tecnologica\Hiperconvergencia
Videos relacionados con la capacitación en:
https://drive.google.com/drive/u/1/folders/1By9grYxsqcxQLQ8CsSWPEPHX2W1jGWou</t>
  </si>
  <si>
    <t>PRIMER TRIMESTRE: Se contrata al Ingeniero para realizar la actualización del plan de tratamiento de riesgos, producto a entregar de manera definitiva el 9 de abril.
La versión inicial del plan se entregó el 30 de marzo de 2021.</t>
  </si>
  <si>
    <t>120_oap\IDEP2021\Gestion Tecnologica\Plan de Tratamiento de Riesgos</t>
  </si>
  <si>
    <t>Esta actividad inicia en el segundo, tercer trimestre y cuarto, por lo anterior, se reportará seguimiento en el trimestre pertinente.</t>
  </si>
  <si>
    <t>PRIMER TRIMESTRE:  Se solicitará el proveedor COMUSERTEC en el marco de contrato 189-2020 el cronograma para el diagnóstico con el propósito de realizar la segmentación  de la red, para el segundo trimestre.</t>
  </si>
  <si>
    <t>Esta actividad inicia en en el segundo trimestre, por lo anterior se reportará seguimiento en el trimestre pertinente.</t>
  </si>
  <si>
    <t>PRIMER TRIMESTE:  Se realizará la actualización del documento de compomiso de cumplimiento de las políticas de seguridad y privacidad de la infomación para en cuarto trimestre de 2021.</t>
  </si>
  <si>
    <t>PRIMER TRIMESTE:  Se evaluarán herramientas como GLPI para instalación y configuración en el tercer trimestre de 2021 y validará la opción de informes de configuración de los servidores virtuales a través de la herramienta VMWare.</t>
  </si>
  <si>
    <t>PRIMER TRIMESTRE: Para el cumplimiento de los planes de contingencia por parte de los proveedores de los sistemas de información se incluyeron las siguientes obligaciones:
Contrato 36-2021 obligación #7: "Mantener el apoyo logístico y técnico para dar continuidad al servicio del sistema administrativo y
financiero de acuerdo con el plan de contingencia diseñado conjuntamente entre el Contratista y el Supervisor del contrato.".
Se contrató a la Ingeniera que realizará  la actualización del plan de contingencia a través del contrato 22-2021, se incluye como producto #5  a entregar en Mayo 28 de 2021,  este  será articulado con los proveedores de los sistemas de información Goobi y Humano.
En las propuestas de los contratos 30 y 36 de 2021 se establecen los acuerdos de niveles de servicio.
Se configuró la mesa de ayuda para centralización y control de los requerimientos de los usuarios de los sistemas de información Goobi y Humano.</t>
  </si>
  <si>
    <t>PRIMER TRIMESTRE:   Una vez definido el plan de contingencia se planeará y diseñará un ambiente de pruebas donde se podrá recrear los escenarios de pruebas del plan de contingencia.</t>
  </si>
  <si>
    <t>Correo electrónico usuario soportesiafi@idep.edu.co</t>
  </si>
  <si>
    <t xml:space="preserve">PRIMER TRIMESTE:  Para mantener la confidencialidad de la información por parte de los contratistas el IDEP cuenta con el acuerdo de confidencialidad el cual fue enviado al proveedor para la firma respectiva.
</t>
  </si>
  <si>
    <t xml:space="preserve">30/03/2021 Durante el primer trimestre de 2021 se continua con el envío por correo electrónico para revisión y continuación de los tramites correspondientes de: Certificados de disponibilidad presupuestal (CDP) y Certificados de registro presupuestal (CRP) generados en los sistemas de información Goobi y Bogdata. A la fecha no se ha recibido novedades con respecto a los CDPs y CRPs expedidos en el trimestre. La pieza cominicacional será </t>
  </si>
  <si>
    <t>Planilla fìsica de inventario
Movimientos en GOOBI</t>
  </si>
  <si>
    <t>Calendario de Correo institucional de: @fcuestas; @wfarfan; @vrivera y @nomina</t>
  </si>
  <si>
    <t>Expedientes laborales de servidoras vinculadas en 2021</t>
  </si>
  <si>
    <t>Calendario de Correo institucional de: @fcuestas; @wfarfan; valen241197@hotmail.com y simpson.mary@gmail.com</t>
  </si>
  <si>
    <t>Radicado EN20210000026334 del 26/02/2021.
Calendario de correo electronico de wfarfan@idep.edu.co</t>
  </si>
  <si>
    <t>Mensajes de correo electrónico de la cuenta nomina@idep.edu.co</t>
  </si>
  <si>
    <t>Previo a la finalización del contra de prestación de servicios para la liquidación de nómina suscrito en el año 2020 con el señor Óscar Fabían Bravo, se adelantaron dos jornas de trabajo presencial para la impresiión, actualización y archivo de los expedientes de nómina del IDEP</t>
  </si>
  <si>
    <t>Expedientes fisicos de nómina del año 2020 y los meses de enefero, febrero de 2021</t>
  </si>
  <si>
    <t>contrato de prestación de servicos No 019 de 2021</t>
  </si>
  <si>
    <t>Calendario de correo electronico de wfarfan@idep.edu.co
Expedientes laborales de servidores publicos del IDEP</t>
  </si>
  <si>
    <t>Calendario de correo de las cuentas institucionales nomina@idep.edu.co y aguevara@idep.edu.co</t>
  </si>
  <si>
    <t>Cuadro control de Incapacidaes meses febrero y marzo 2021 ubicado en la carpeta 300_99_FACILITATIVOS de la SAFyCD</t>
  </si>
  <si>
    <r>
      <t>28/12/2020</t>
    </r>
    <r>
      <rPr>
        <sz val="10"/>
        <color indexed="8"/>
        <rFont val="Arial"/>
        <family val="2"/>
      </rPr>
      <t xml:space="preserve"> María Margarita Cruz Gómez. Contratista OCI</t>
    </r>
  </si>
  <si>
    <r>
      <t>Tercer trimestre 2020</t>
    </r>
    <r>
      <rPr>
        <sz val="10"/>
        <color rgb="FF000000"/>
        <rFont val="Arial"/>
        <family val="2"/>
      </rPr>
      <t xml:space="preserve">:  Mediante el contrato No 36 de 2020, cuyo objeto es la "Impresión de publicaciones del Instituto para la Investigación Educativa y el Desarrollo Pedagógico, IDEP, conforme las especificaciones técnicas señaladas ", se adelantará la impresión de  dos ediciones de la revista Educación y ciudad No 36 y 37 , el MAU 116 y tres títulos de libros la colección IDEP.  A la fecha se ha realizado seguimiento al contratista, se ha gestionado con la profesional que administra el Almacén y bodega del Idep, con el fin de realizar la entrega de los insumos por parte del IDEP.  
</t>
    </r>
    <r>
      <rPr>
        <b/>
        <sz val="10"/>
        <color rgb="FF000000"/>
        <rFont val="Arial"/>
        <family val="2"/>
      </rPr>
      <t>Cuarto trimestre 2020:</t>
    </r>
    <r>
      <rPr>
        <sz val="10"/>
        <color rgb="FF000000"/>
        <rFont val="Arial"/>
        <family val="2"/>
      </rPr>
      <t xml:space="preserve">  Se  ha realizado el seguimiento al proceso de impresión de unas publicaciones del IDEP  a través del contrato 036 de 2020. Los soportes del seguimiento reposan en el expediente contractual 36 - 2020, cuya supervisión se encuentra bajo la responsabilidad de la Profesional Especializado Subdirección Académica 222-105  (dprada@idep.edu.co).  
</t>
    </r>
    <r>
      <rPr>
        <b/>
        <sz val="10"/>
        <color rgb="FF000000"/>
        <rFont val="Arial"/>
        <family val="2"/>
      </rPr>
      <t xml:space="preserve">Primer trimestre 2021:
</t>
    </r>
    <r>
      <rPr>
        <sz val="10"/>
        <color rgb="FF000000"/>
        <rFont val="Arial"/>
        <family val="2"/>
      </rPr>
      <t xml:space="preserve">Se adjuntan los documentos de seguimiento 2020 del contrato de impresión 036 de 2020. Se inlcuyen actas y correos electrónicos para efectos de las gestiones requeridas en el cumplimiento a satisfacción de las obligaciones y la satisfacción de las necesidades institucionaled. Adicionalmente, para la liquidación del contrato, durante 2021, se han adelantado acciones coordinadas con la OAJ, cuyos documentos igualmente pueden
consultarse en el Secop II.
</t>
    </r>
  </si>
  <si>
    <t>Tercer trimestre 2020: Correos electrónicos de la profesional supervisora del contrato. 
Cuarto trimestre 2020: Informes de actividades del contratista y concepto del supervisor - expediente contractual 36 de 2020. 
Primer Trimestre 2021:
https://drive.google.com/drive/folders/1El4oHOE_Cwivmdf6DbKJlh2UTwpLyMpO?usp=sharing</t>
  </si>
  <si>
    <r>
      <t xml:space="preserve">
28/12/2020</t>
    </r>
    <r>
      <rPr>
        <sz val="10"/>
        <color rgb="FF000000"/>
        <rFont val="Arial"/>
        <family val="2"/>
      </rPr>
      <t xml:space="preserve"> Se reporta cumplimiento de la actividad por el lider del proceso, sin embargo se debe revisar los soportes respectivos para verificar la efectividad de la acción. Por lo anterior se continua con el seguimiento.</t>
    </r>
  </si>
  <si>
    <r>
      <rPr>
        <b/>
        <sz val="10"/>
        <color rgb="FF000000"/>
        <rFont val="Arial"/>
        <family val="2"/>
      </rPr>
      <t xml:space="preserve">10/12/2019:  </t>
    </r>
    <r>
      <rPr>
        <sz val="10"/>
        <color rgb="FF000000"/>
        <rFont val="Arial"/>
        <family val="2"/>
      </rPr>
      <t xml:space="preserve"> Esta acción se modificó en cuanto a su fecha de finalización, continúa en seguimiento. 
</t>
    </r>
    <r>
      <rPr>
        <b/>
        <sz val="10"/>
        <rFont val="Arial"/>
        <family val="2"/>
      </rPr>
      <t xml:space="preserve">28/12/2020: </t>
    </r>
    <r>
      <rPr>
        <sz val="10"/>
        <rFont val="Arial"/>
        <family val="2"/>
      </rPr>
      <t>Esta acción se modificó en cuanto a su fecha de finalización por coyuntura de continúar los servidores públicos realizando trabajo en casa. Se continúa con el seguimiento.</t>
    </r>
  </si>
  <si>
    <r>
      <t xml:space="preserve">13/07/2020: </t>
    </r>
    <r>
      <rPr>
        <sz val="10"/>
        <color rgb="FF000000"/>
        <rFont val="Arial"/>
        <family val="2"/>
      </rPr>
      <t xml:space="preserve">Hilda Yamile Morales Laverde - Jefe OCI
</t>
    </r>
    <r>
      <rPr>
        <b/>
        <sz val="10"/>
        <color rgb="FF000000"/>
        <rFont val="Arial"/>
        <family val="2"/>
      </rPr>
      <t xml:space="preserve">28/12/2020: </t>
    </r>
    <r>
      <rPr>
        <sz val="10"/>
        <color rgb="FF000000"/>
        <rFont val="Arial"/>
        <family val="2"/>
      </rPr>
      <t>María Margarita Cruz Gómez. Contratista OCI</t>
    </r>
  </si>
  <si>
    <r>
      <t xml:space="preserve">Estantería ubicada en la oficina del subdirector administrativo, financiero y de control disciplinario
</t>
    </r>
    <r>
      <rPr>
        <b/>
        <sz val="11"/>
        <color rgb="FF000000"/>
        <rFont val="Calibri"/>
        <family val="2"/>
      </rPr>
      <t>Primer trimestre 2021:</t>
    </r>
    <r>
      <rPr>
        <sz val="11"/>
        <color rgb="FF000000"/>
        <rFont val="Calibri"/>
        <family val="2"/>
      </rPr>
      <t xml:space="preserve">
https://drive.google.com/drive/u/1/folders/19qKwayPAj5AKOBl88Zkmta_PzWUrqe3T</t>
    </r>
  </si>
  <si>
    <t>TERCER TRIMESTRE: Esta actividad se realizara en el cuarto trimestre. 
CUARTO TRIMESTRE: En el inicio de la vigencia 2020 se realizara la efectividad de la capacitación. Al momento de dar apertura a los Expedientes para esa vigencia.
Debido a que los archivadores aun no se encuentran físicamente en el instituto la fecha de finalización de esta acción se debe modificar a 31 de marzo del 2020. Las actividades de reorganización de los espacios se realizara en el primer trimestre
PRIMER TRIMESTRE 2020: En el primer trimestre se adquirieron dos archivadores conforme a los requerimientos establecidos por la norma técnica para el almacenamiento de las historias laborales. Las Historias laborales fueron reubicadas en esta estantería, al igual que los procesos disciplinarios. estos archivadores fueron ubicados en la oficina de la subdirección administrativa y financiera. 
La reubicación de estas series permitió la optimización de los espacios en los archivadores, el archivo rodante destinado al archivo de gestión de la subdirección administrativa, financiera y de control disciplinario.
SEGUNDO TRIMESTRE 2020: Las actividades que se tenían programas para el cierre de la no conformidad no se pudieron realizar teniendo en cuenta que los funcionarios y contratistas se encuentra realizando trabajo en casa por tiempo indefinido, se reprograma el taller practico con la apertura de los expedientes de la vigencia 2020 el tercer trimestre del 2020.Por lo anterior se amplia la fecha de fin de la actividad.
TERCER TRIMESTRE 2020: Debido a que los funcionarios y contratistas se encuentran realizando trabajo en casa por tiempo indefinido, se reprograma el taller practico con la apertura de los expedientes de la vigencia 2020 el cuarto trimestre del 2020.Por lo anterior se amplia la fecha de fin de la actividad. 
CUARTO TRIMESTRE 2020: Debido a que los funcionarios y contratistas continúan realizando trabajo en casa por tiempo indefinido, se reprograma el taller practico para el primer trimestre de la vigencia 2021. El contratista bachiller del archivo, colaboró con la apertura de los expedientes de la vigencia 2020. Por lo anterior es necesario ampliar la fecha de fin de la actividad.
Primer Trimestre 2021:
Teniendo en cuenta la situación de trabajo en casa, se llevó a cabo en el primer semestre del año 2021 una charla de sensibilización en gestión documental.  Con el propósito de responder a las necesidades que tienen los servidores públicos frente a temas de capacitación, se realizó un sondeo sobre sus falencias o debilidades en el manejo documental y frente a esto se programó un taller virtual práctico con los siguientes temas: 
1. Manejo de la Tabla de Retención Documental
2. Conceptos de documento electrónico y formatos documentales
3. Uso de las carpetas electrónicas de TRD
4. Organización de los expedientes y documentos electrónicos
Para poder llevar a cabo esta capacitación, se solicitó a la Oficina Asesora de Planeación crear el formato de Hoja de Control para Expedientes Electrónicos. Y se levantó el protocolo para organización de documentos electrónicos.</t>
  </si>
  <si>
    <t>SEGUNDO TRIMESTRE: Para los meses de abril, mayo y junio de 2020 se continuo con el cuadro de control de PQRS, actualizando paralelamente el registro de la información tanto en GOOBI como en Bogotá te Escucha, en este sentido se articula con el reporte de PQRS de la Secretaria General de la Alcaldía Mayor de Bogotá generado por el sistema de Bogotá te Escucha. Es de aclarar que las solicitudes que ingresan al aplicativo de GOOBI del Instituto remitidas por entidades o autoridades no se ingresan al sistema de Bogotá te Escucha dado que no son solicitudes que remiten los ciudadanos y es uno de los criterios definidos en el manual para la gestión de peticiones ciudadanas emitido por la Secretaría General de la Alcaldía Mayor de Bogotá.
TERCER TRIMESTRE: Se consolidó la información en el cuadro de seguimiento y control de PQRS tanto del Sistema GOOBI como del Sistema Bogotá te Escucha. La información allí reportada se cruza para realizar el informe mensual de PQRS. 
CUARTO TRIMESTRE: Durante este trimestre la información se registro en el cuadro de seguimiento y control de PQRS tanto del Sistema GOOBI como del Sistema Bogotá te Escucha. La información allí reportada se cruza para realizar el informe mensual de PQRS.
Primer Trimestre 2021:
Se cuenta con un registro de los PQRS unificado en el cual se identifican cuáles son los recibidos por GOOBI y por Bogotá Te Escucha.  Este formato es alimentado o actualizado de manera permanente, es decir, cada vez que ingresa un PQRS se ingresa a la base de datos en excel para tener su control, sin importar el canal por el cual se recibió. Además se resaltan en amarillo aquellas PQRS que estan pendiente de respuesta.</t>
  </si>
  <si>
    <t>TERCER TRIMESTE: Manual para la gestión de peticiones ciudadanas emitido por la Secretaría General de la Alcaldía Mayor de Bogotá.
Pueden consultarse en el siguiente link: https://bogota.gov.co/wp-content/uploads/2020/03/manual_para_la_gestion_de_peticiones_ciudadanas.pdf
Informes mensuales de PQRS ubicados en el siguiente link: http://www.idep.edu.co/?q=content/informe-de-peticiones-quejas-y-reclamos
Cuadro de seguimiento y control de PQRS ubicado en el siguiente link: http://www.idep.edu.co/?q=content/gd-07-proceso-de-gesti%C3%B3n-documental#overlay-context= 
CUARTO TRIMESTRE: https://drive.google.com/drive/u/1/folders/1KASs1jy9KRQjyFDHCd6O10TVwxkQI3O1
Primer trimestre 2021:
https://docs.google.com/spreadsheets/d/171MkpVcsoIwWffRcE9nTZN0ar4fJIluH/edit#gid=398492457</t>
  </si>
  <si>
    <r>
      <rPr>
        <b/>
        <sz val="10"/>
        <color rgb="FF000000"/>
        <rFont val="Arial"/>
        <family val="2"/>
      </rPr>
      <t xml:space="preserve">13/07/2020:  </t>
    </r>
    <r>
      <rPr>
        <sz val="10"/>
        <color rgb="FF000000"/>
        <rFont val="Arial"/>
        <family val="2"/>
      </rPr>
      <t xml:space="preserve">Esta actividad se verificará en el seguimiento a PQRS del primer semestre de 2020, con el fin de validar la consistencias de las fuentes de información.  Esta actividad continua en seguimiento. 
</t>
    </r>
    <r>
      <rPr>
        <b/>
        <sz val="10"/>
        <color rgb="FF000000"/>
        <rFont val="Arial"/>
        <family val="2"/>
      </rPr>
      <t xml:space="preserve">
28/12/2020</t>
    </r>
    <r>
      <rPr>
        <sz val="10"/>
        <color rgb="FF000000"/>
        <rFont val="Arial"/>
        <family val="2"/>
      </rPr>
      <t xml:space="preserve">:  De acuerdo al informe semestral de PQRS efectuado por parte de la OCI al mes de julio de 2020 se evidencia la articulación de las diferentes herramientas de gestión en la Entidad (GOOBI - BOGOTA TE ESCUCHA y ARCHIVO CONTROL), en el primer trimestre de 2021 se realizara el seguimiento al segundo trimestre con el fin de validar la efectividad de la acción propuesta. </t>
    </r>
  </si>
  <si>
    <r>
      <t xml:space="preserve">13/07/2020: </t>
    </r>
    <r>
      <rPr>
        <sz val="10"/>
        <color rgb="FF000000"/>
        <rFont val="Arial"/>
        <family val="2"/>
      </rPr>
      <t xml:space="preserve">Hilda Yamile Morales Laverde - Jefe OCI
</t>
    </r>
    <r>
      <rPr>
        <b/>
        <sz val="10"/>
        <color rgb="FF000000"/>
        <rFont val="Arial"/>
        <family val="2"/>
      </rPr>
      <t>28/12/2020</t>
    </r>
    <r>
      <rPr>
        <sz val="10"/>
        <color rgb="FF000000"/>
        <rFont val="Arial"/>
        <family val="2"/>
      </rPr>
      <t xml:space="preserve"> María Margarita Cruz Gómez.- Contratista OCI</t>
    </r>
  </si>
  <si>
    <r>
      <rPr>
        <b/>
        <sz val="10"/>
        <color rgb="FF000000"/>
        <rFont val="Arial"/>
        <family val="2"/>
      </rPr>
      <t>28/12/2020</t>
    </r>
    <r>
      <rPr>
        <sz val="10"/>
        <color rgb="FF000000"/>
        <rFont val="Arial"/>
        <family val="2"/>
      </rPr>
      <t xml:space="preserve"> Actividad para verificar en el primer trimestre 2021.</t>
    </r>
  </si>
  <si>
    <r>
      <rPr>
        <b/>
        <sz val="10"/>
        <color rgb="FF000000"/>
        <rFont val="Arial"/>
        <family val="2"/>
      </rPr>
      <t>28/12/2020</t>
    </r>
    <r>
      <rPr>
        <sz val="10"/>
        <color rgb="FF000000"/>
        <rFont val="Arial"/>
        <family val="2"/>
      </rPr>
      <t>: María Margarita Cruz Gómez. Contratista OCI</t>
    </r>
  </si>
  <si>
    <t>Primer Trimestre 2021:
Lista de asistencia - Plan de capacitación del IDEP</t>
  </si>
  <si>
    <t>2020: Esta actividad inicia en la vigencia 2021, por lo anterior se reportará seguimiento en el siguiente trimestre.
Primer Trimestre 2021:
El día 15 de marzo de 2021 se capacitaron a los supervisores y contratistas del Instituto en temas tales como la supervisión y el diligenciamiento de la documentación precontractual como estudios previos y de ejecución del contrato</t>
  </si>
  <si>
    <r>
      <rPr>
        <b/>
        <sz val="10"/>
        <color rgb="FF000000"/>
        <rFont val="Arial"/>
        <family val="2"/>
      </rPr>
      <t xml:space="preserve">13/07/2020:  </t>
    </r>
    <r>
      <rPr>
        <sz val="10"/>
        <color rgb="FF000000"/>
        <rFont val="Arial"/>
        <family val="2"/>
      </rPr>
      <t xml:space="preserve">Se verificó en la ruta señala la actualización del procedimiento http://www.idep.edu.co/sites/default/files/PRO-GRF-11-01_Egresos_o_salidas_de_bienes_V6.pdf, el documento actualizado de fecha 05 de diciembre de 2019; en el seguimiento reportado se indica la aplicación del procedimiento,  pero no brinda mayor información con el fin de validar la efectividad del mismo.  Se recomienda por parte de esta Oficina detallar que actividades y puntos de control se están cumpliendo toda vez que el mismo cuenta con diez (10) puntos de control, así como la disposición de los formatos que se vienen aplicando y la gestión adelantada en el trimestre frente a la salida definitiva de bienes.  No se anexa en las evidencias los soportes que den cuenta de la aplicación de los controles establecidos en el procedimiento durante el trimestre evaluado.
Por lo anterior, esta acción continúa en ejecución. 
</t>
    </r>
    <r>
      <rPr>
        <b/>
        <sz val="10"/>
        <rFont val="Arial"/>
        <family val="2"/>
      </rPr>
      <t xml:space="preserve">28/12/2020: </t>
    </r>
    <r>
      <rPr>
        <sz val="10"/>
        <rFont val="Arial"/>
        <family val="2"/>
      </rPr>
      <t>Se debe verificar en el aplicativo GOOBI los movimientos realizados en el periodo evaluado.  Por lo anterior, esta acción continúa en ejecución.</t>
    </r>
    <r>
      <rPr>
        <sz val="10"/>
        <color rgb="FFFF0000"/>
        <rFont val="Arial"/>
        <family val="2"/>
      </rPr>
      <t xml:space="preserve"> </t>
    </r>
  </si>
  <si>
    <t>http://www.idep.edu.co/sites/default/files/PRO-GRF-11-01_Egresos_o_salidas_de_bienes_V6.pdf</t>
  </si>
  <si>
    <t>13/07/2020:  Hilda Yamile Morales Laverde - Jefe OCI
28/12/2020: María Margarita Cruz Gómez. Contratista OCI</t>
  </si>
  <si>
    <r>
      <rPr>
        <b/>
        <sz val="10"/>
        <color rgb="FF000000"/>
        <rFont val="Arial"/>
        <family val="2"/>
      </rPr>
      <t xml:space="preserve">13/07/2020: </t>
    </r>
    <r>
      <rPr>
        <sz val="10"/>
        <color rgb="FF000000"/>
        <rFont val="Arial"/>
        <family val="2"/>
      </rPr>
      <t xml:space="preserve">Se evidencio en la ruta
 http://www.idep.edu.co/sites/default/files/PRO-GRF-11-01_Egresos_o_salidas_de_bienes_V6.pdf, el documento actualizado de fecha 05 de diciembre de 2019, la actividad 5 detalla en las observaciones: "Una vez se reciban los bienes y/o elementos el solicitante debe firmar el respectivo comprobante a satisfacción.   NOTA: Si no existe algún elemento solicitado se dejara constancia en la casilla de observaciones cualquier novedad. La periodicidad de esta actividad es cada vez que se genere una salida".  
En el seguimiento reportado se indica que se viene dando cumplimiento al procedimiento; sin embargo no se especifica que actividades se han realizado durante el trimestre, no se soporta las evidencias de  aplicación del control con el fin de evaluar la efectividad del mismo. Por lo anterior esta actividad continúa en seguimiento.
</t>
    </r>
    <r>
      <rPr>
        <b/>
        <sz val="10"/>
        <rFont val="Arial"/>
        <family val="2"/>
      </rPr>
      <t>28/12/2020:</t>
    </r>
    <r>
      <rPr>
        <sz val="10"/>
        <color rgb="FF000000"/>
        <rFont val="Arial"/>
        <family val="2"/>
      </rPr>
      <t xml:space="preserve"> En el seguimiento reportado se indica que se viene dando cumplimiento al procedimiento, sin embargo  se debe verificar los  movimientos  en el aplicativo GOOBI y los documentos en PDF. Por lo anterior esta actividad continúa en seguimiento.</t>
    </r>
  </si>
  <si>
    <r>
      <t xml:space="preserve">13/07/2020:
</t>
    </r>
    <r>
      <rPr>
        <sz val="10"/>
        <color rgb="FF000000"/>
        <rFont val="Arial"/>
        <family val="2"/>
      </rPr>
      <t>Se evidencio por parte de esta oficina la actualización del documento PRO- GFR-11-03  Inventario de propiedad, planta y equipo de fecha 05/12/2019. El procedimiento cuenta con cinco (5) actividades y dos puntos de control así:  i) Validación del cumplimiento de las actividades y fechas definidas en el Plan Anual  de inventarios. ii) Presentación del avance de las actividades establecidas en el Plan Anual de Inventarios.</t>
    </r>
    <r>
      <rPr>
        <b/>
        <sz val="10"/>
        <color rgb="FF000000"/>
        <rFont val="Arial"/>
        <family val="2"/>
      </rPr>
      <t xml:space="preserve">
</t>
    </r>
    <r>
      <rPr>
        <sz val="10"/>
        <color rgb="FF000000"/>
        <rFont val="Arial"/>
        <family val="2"/>
      </rPr>
      <t xml:space="preserve">En el avance no se reporta las actividades que se gestaron durante el trimestre en cumplimiento del procedimiento, con el fin de establecer la efectividad del mismo.  Por lo anterior esta acción continúa en ejecución. Se recomienda por parte de esta Oficina detallar en el seguimiento efectuado por parte del responsable del proceso las actividades ejecutados con el fin de validar la operatividad y efectividad de las acciones implementadas.
</t>
    </r>
    <r>
      <rPr>
        <b/>
        <sz val="10"/>
        <color rgb="FF000000"/>
        <rFont val="Arial"/>
        <family val="2"/>
      </rPr>
      <t xml:space="preserve">28/12/2020: </t>
    </r>
    <r>
      <rPr>
        <sz val="10"/>
        <rFont val="Arial"/>
        <family val="2"/>
      </rPr>
      <t>Se debe verificar en el aplicativo GOOBI el inventario. Se</t>
    </r>
    <r>
      <rPr>
        <sz val="10"/>
        <color rgb="FF000000"/>
        <rFont val="Arial"/>
        <family val="2"/>
      </rPr>
      <t xml:space="preserve"> continúa con el seguimiento para verificar la actividad programada para el primer trimestre de 2021.</t>
    </r>
  </si>
  <si>
    <t xml:space="preserve">http://www.idep.edu.co/sites/default/files/PRO-GRF-11-03%20Inv%20prop%20planta%20y%20equ%20V7.pdf
</t>
  </si>
  <si>
    <r>
      <rPr>
        <b/>
        <sz val="10"/>
        <rFont val="Arial"/>
        <family val="2"/>
      </rPr>
      <t xml:space="preserve">13/07/2020:  </t>
    </r>
    <r>
      <rPr>
        <sz val="10"/>
        <rFont val="Arial"/>
        <family val="2"/>
      </rPr>
      <t xml:space="preserve">El seguimiento reportado por parte del responsable de proceso no da cuenta de la aplicación de las actividades y controles establecidos en el procedimiento, con sus respectivos soportes de validación  con el fin de validar la efectividad del mismo.
Esta actividad continúa en seguimiento. 
</t>
    </r>
    <r>
      <rPr>
        <b/>
        <sz val="10"/>
        <rFont val="Arial"/>
        <family val="2"/>
      </rPr>
      <t>28/12/2020:</t>
    </r>
    <r>
      <rPr>
        <sz val="10"/>
        <rFont val="Arial"/>
        <family val="2"/>
      </rPr>
      <t xml:space="preserve"> Se debe verificar en el aplicativo GOOBI el inventario y se continúa con el seguimiento a la actividad  programda para el primer trimestre de 2021.</t>
    </r>
  </si>
  <si>
    <t>TERCER TRIMESTRE: No reporta avance
CUARTO TRIMIESTRE: Se actualizo el Procedimiento PRO- GFR-11-01 Salida definitiva de bienes .
PRIMER TRIMESTRE 2020: Se esta dando cumplimiento al procedimiento PRO- GFR-11-01 Salida definitiva de bienes
SEGUNDO TRIMESTRE 2020: Se esta dando cumplimiento al procedimiento PRO- GFR-11-01 Salida definitiva de bienes
TERCER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a los elementos de aseo y cafetería (insumos que los manejan las Operarias de la empresa contratante de Aseo) y solo una salida de elementos de oficina, de acuerdo al formato FT-GRF-11-03, toda vez que desde finales del mes de marzo del 2020 y con ocasión a la PANDEMIA del COVID19 los trabajadores del IDEP optaron al cumplimiento de las directivas del IDEP del trabajo en casa en TELETRABAJO.
CUARTO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de elementos de oficina, de acuerdo al formato FT-GRF-11-03.
30/03/2021 Durante el primer trimestre se realizaron las descarga de los elementos de consumo solicitados por los servidores publicos en los cuales se deja observación en el formato FT-GRF11-03 Solicitud de bienes si llegara a requerirlo.
Se actualizara el procedimiento para el II Trimestre del 2021, en el que se enfatizará en los puntos de control.</t>
  </si>
  <si>
    <t>TERCER TRIMESTRE: No reporta avance.
CUARTO TRIMIESTRE: Se actualizo el Procedimiento PRO- GFR-11-01 Salida definitiva de bienes.
PRIMER TRIMESTRE 2020: Se esta dando cumplimiento al procedimiento PRO- GFR-11-01 Salida definitiva de bienes.
SEGUNDO TRIMESTRE 2020: Se esta dando cumplimiento al procedimiento PRO- GFR-11-01 Salida definitiva de bienes.
TERCER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a los elementos de aseo y cafetería (insumos que los manejan las Operarias de la empresa contratante de Aseo) y solo una salida de elementos de oficina, de acuerdo al formato FT-GRF-11-03, toda vez que desde finales del mes de marzo del 2020 y con ocasión a la PANDEMIA del COVID19 los trabajadores del IDEP optaron al cumplimiento de las directivas del IDEP del trabajo en casa en TELETRABAJO.
CUARTO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y las salidas de elementos de oficina, de acuerdo al formato FT-GRF-11-03.
30/03/2021 Durante el primer trimestre se realizaron las descarga de los elementos de consumo solicitados por los servidores publicos en los cuales se deja observación en el formato FT-GRF11-03 Solicitud de bienes si llegara a requerirlo.
Se actualizara el procedimiento para el II Trimestre del 2021, en el que se enfatizará en los puntos de control.</t>
  </si>
  <si>
    <t>TERCER TRIMESTRE: No reporta avance.
CUARTO TRIMIESTRE: Se actualizo el Procedimiento PRO- GFR-11-03 Inventario de propiedad, planta y equipo.
PRIMER TRIMESTRE 2020: Se esta dando cumplimiento al procedimiento PRO- GFR-11-03 Inventario de propiedad, planta y equipo.
SEGUNDO TRIMESTRE 2020: Se esta dando cumplimiento al procedimiento PRO- GFR-11-03 Inventario de propiedad, planta y equipo.
TERCER TRIMESTRE 2020: En este periodo no se realizo toma física de inventarios y actualización de los mismos, esta actividad se realizará en el último trimestre del 2020. Pero se han venido conciliando los saldos de Almacén con Contabilidad mes a mes. A partir del mes de septiembre se presento el Boletín de Almacén con la observación de dos categorías que presentan inconsistencias. (Correos electrónicos informando este tema)
CUARTO TRIMESTRE 2020: En este periodo no se realizo toma física de inventarios, se actualizaron los inventarios en el aplicativo GOOBI y se programa toma fisica de inventarios en el primer trimestre del 2021, previa coordinación por el tema de trabajo en casa.
A la fecha se han conciliando los saldos de Almacén con Contabilidad mes a mes, a partir del mes de noviembre se presento el Boletín de Almacén sin ninguna incosistencia.
30/03/2021 Durante el primer trimestre de la vigencia 2021, en coordinación del Subdirector Administrativo, Financiero y de Control Disciplinario realizar las actividades de la Toma física de inventario por puesto de trabajo de la totalidad de las cuatro oficinas y el Archivo Central. 
Se empezó el cruce de la información consignada en las planillas contra lo registrado en el aplicativo GOOBI para actualizar los inventarios de cada uno de los servidores públicos. Esta actividad se proyecta culminar en el mes de abril del 2021.
El inventario del Centro de Documentación se dará inicio a la verificación física en el mes de abril del 2021, de igual manera se dará salida de almacén en el mes de abril a las publicaciones del IDEP que se ingresaron a los inventarios en la vigencia 2020 y se paquetearan y se asignara mediante traslado de inventario a la Profesional Especializado de la Subdirección Académica. 
Se Cambiaron de 37 sillas ergonómicas que se adquirieron en Diciembre del 2020 y se tramitará la baja de las sillas que se cambiaron en el mes de abril del 2021. 
Se empezo el cruce de la información consignada en las planillas contra lo registrado en el aplicativo GOOBI para actualizar los inventarios de cada uno de los servidores publicos. 
Cambio de 37 sillas ergonomicas y tamites para la baja de las sillas que se cambiaron.
Se actualizara el procedimiento para el II Trimestre del 2021, en el que se enfatizará en los puntos de control.</t>
  </si>
  <si>
    <t xml:space="preserve">
30/03/2021 Durante el primer trimestre de la vigencia 2021, en coordinación del Subdirector Administrativo, Financiero y de Control Disciplinario realizar las actividades de la Toma física de inventario por puesto de trabajo de la totalidad de las cuatro oficinas y el Archivo Central. TERCER TRIMESTRE: No reporta avance.
CUARTO TRIMIESTRE: Se actualizo el Procedimiento PRO- GFR-11-03 Inventario de propiedad, planta y equipo.
PRIMER TRIMESTRE 2020: Se esta dando cumplimiento al procedimiento PRO- GFR-11-03 Inventario de propiedad, planta y equipo.
SEGUNDO TRIMESTRE 2020: Se esta dando cumplimiento al procedimiento PRO- GFR-11-03 Inventario de propiedad, planta y equipo.
TERCER TRIMESTRE 2020: En este periodo no se realizo toma física de inventarios y actualización de los mismos, esta actividad se realizará en el último trimestre del 2020. Pero se han venido conciliando los saldos de Almacén con Contabilidad mes a mes. A partir del mes de septiembre se presento el Boletín de Almacén con la observación de dos categorías que presentan inconsistencias. (Correos electrónicos informando este tema)
CUARTO TRIMESTRE 2020: En este periodo no se realizo toma física de inventarios, se actualizaron los inventarios en el aplicativo GOOBI y se programa toma fisica de inventarios en el primer trimestre del 2021, previa coordinación por el tema de trabajo en casa.
A la fecha se han conciliando los saldos de Almacén con Contabilidad mes a mes, a partir del mes de noviembre se presento el Boletín de Almacén sin ninguna incosistencia.
Se empezó el cruce de la información consignada en las planillas contra lo registrado en el aplicativo GOOBI para actualizar los inventarios de cada uno de los servidores públicos. Esta actividad se proyecta culminar en el mes de abril del 2021.
El inventario del Centro de Documentación se dará inicio a la verificación física en el mes de abril del 2021, de igual manera se dará salida de almacén en el mes de abril a las publicaciones del IDEP que se ingresaron a los inventarios en la vigencia 2020 y se paquetearan y se asignara mediante traslado de inventario a la Profesional Especializado de la Subdirección Académica. 
Se Cambiaron de 37 sillas ergonómicas que se adquirieron en Diciembre del 2020 y se tramitará la baja de las sillas que se cambiaron en el mes de abril del 2021. 
Se empezo el cruce de la información consignada en las planillas contra lo registrado en el aplicativo GOOBI para actualizar los inventarios de cada uno de los servidores publicos. 
Cambio de 37 sillas ergonomicas y tamites para la baja de las sillas que se cambiaron.
Se actualizara el procedimiento para el II Trimestre del 2021, en el que se enfatizará en los puntos de control.</t>
  </si>
  <si>
    <t xml:space="preserve">2020: Esta actividad inicia en la vigencia 2021, por lo anterior se reportará seguimiento en el siguiente trimestre.
Primer Trimestre 2021:
Se agendó reunión presencial en las instalaciones del IDEP para el día 13 de abril de 2021 con el proposito de revisar la documentación que requiere valoración.
</t>
  </si>
  <si>
    <t>2020: Esta actividad inicia en la vigencia 2021, por lo anterior se reportará seguimiento en el siguiente trimestre.
Primer Trimestre 2021:
Se realizó la inducción para los empleos Profesional Especializado grado 03 - Auxiliar Administrativo grado 02 y Subdrector General Académica. Se entregó el respectivo Manual de Funciones de cada empleo y se registra una copia en el expediente laboral</t>
  </si>
  <si>
    <t>2020: Esta actividad inicia en la vigencia 2021, por lo anterior se reportará seguimiento en el siguiente trimestre.
Primer Trimestre 2021:
Esta actividad se realizará en el segundo trimestre del año 2021</t>
  </si>
  <si>
    <t>2020: Esta actividad inicia en la vigencia 2021, por lo anterior se reportará seguimiento en el siguiente trimestre.
Primer Trimestre 2021:
Se realizó la inducción para los empleos Profesional Especializado grado 03 (13/01/2021)- Auxiliar Administrativo grado 02 (4/02/2021) y Subdrector General Académica grado 02 (22/02/2021). Se entregó el respectivo Manual de Funciones de cada empleo y se registra una copia en el expediente laboral</t>
  </si>
  <si>
    <t>2020: Esta actividad inicia en la vigencia 2021, por lo anterior se reportará seguimiento en el siguiente trimestre.
Primer Trimestre 2021:
En 2021 solamente se ha presentado una incapacidad medica de los empleados, mediante radicado EN20210000026334 del 26/02/2021 se solicitó a la EPS aclarar el pago registrado en la cuenta bancaria del IDEP y mediante respuesta del 10/03/2021 la EPS remitió la información de IBC, valor de la incapacidad y duración de la misma.
Los dias 15/01/2021, 19 y 26/02/2021 y el 19 y 25/03/2021 se reaizaron reuniones de seguimiento a la gestión de pago de incapacidaes, las cuales contaron con asistencia de los responsables de la SAFyCD</t>
  </si>
  <si>
    <t>2020: Esta actividad inicia en la vigencia 2021, por lo anterior se reportará seguimiento en el siguiente trimestre.
Primer Trimestre 2021:
Esta actividad se realizará el segundo trimestre de 2021</t>
  </si>
  <si>
    <t>2020: Esta actividad inicia en la vigencia 2021, por lo anterior se reportará seguimiento en el siguiente trimestre.
Primer Trimestre 2021:
Mediante correos electrónicos enviados el 9/03/2021; 5/02/2021 y del 13/02/2021 El Contratista de nómina remitió la información de novedades y liquidación a los referentes de la SAFyCD para revisión y aprobación en las reuniones agendadas.</t>
  </si>
  <si>
    <t>2020: Esta actividad inicia en la vigencia 2021, por lo anterior se reportará seguimiento en el siguiente trimestre.
Primer Trimestre 2021:
Esta obligación fue incluida en el contrato de prestación de servicos No 019 de 2021 suscrito con la señora Naydú Peñaloza Rojas</t>
  </si>
  <si>
    <t>2020: Esta actividad inicia en la vigencia 2021, por lo anterior se reportará seguimiento en el siguiente trimestre.
Primer Trimestre 2021:
Esta actividad se ha realizado los dias 26/01/2021; 18/02/2021 y el 16/03/2021 con la participación del Profesional especializado graco 03 y la Auxiliar Administrativo grado 02 de la SAFyCD</t>
  </si>
  <si>
    <t>2020: Esta actividad inicia en la vigencia 2021, por lo anterior se reportará seguimiento en el siguiente trimestre.
Primer Trimestre 2021:
Se han efectuado mesas de trabajoentre la contratista de nómina y la Técnico operativo de Contabilidad para la revisión de Provisiones de nómina los días 9/02/2021 y el 12/03/2021.</t>
  </si>
  <si>
    <t>2020: Esta actividad inicia en la vigencia 2021, por lo anterior se reportará seguimiento en el siguiente trimestre.
Primer Trimestre 2021:
En el Cuadro de Control de Incapacidades se han incluido en una pestaña adicional las incapacidades de empleados públicos de 2 o menos días radicadas en el IDEP</t>
  </si>
  <si>
    <r>
      <rPr>
        <b/>
        <sz val="11"/>
        <color rgb="FF000000"/>
        <rFont val="Calibri"/>
        <family val="2"/>
      </rPr>
      <t>28/12/2020:</t>
    </r>
    <r>
      <rPr>
        <sz val="11"/>
        <color rgb="FF000000"/>
        <rFont val="Calibri"/>
        <family val="2"/>
      </rPr>
      <t xml:space="preserve"> María Margarita Cruz Gómez. Contratista OCI</t>
    </r>
  </si>
  <si>
    <r>
      <rPr>
        <b/>
        <sz val="10"/>
        <rFont val="Arial"/>
        <family val="2"/>
      </rPr>
      <t xml:space="preserve">28/12/2020 </t>
    </r>
    <r>
      <rPr>
        <sz val="10"/>
        <color rgb="FF000000"/>
        <rFont val="Arial"/>
        <family val="2"/>
      </rPr>
      <t>Se continua con el seguimiento de la acción para el primer trimestre de 2021</t>
    </r>
  </si>
  <si>
    <r>
      <rPr>
        <b/>
        <sz val="10"/>
        <rFont val="Arial"/>
        <family val="2"/>
      </rPr>
      <t xml:space="preserve">28/12/2020 </t>
    </r>
    <r>
      <rPr>
        <sz val="10"/>
        <color rgb="FF000000"/>
        <rFont val="Arial"/>
        <family val="2"/>
      </rPr>
      <t>Se continua con el seguimiento de la acción para el primer trimestre de 2022</t>
    </r>
    <r>
      <rPr>
        <sz val="11"/>
        <color theme="1"/>
        <rFont val="Calibri"/>
        <family val="2"/>
        <scheme val="minor"/>
      </rPr>
      <t/>
    </r>
  </si>
  <si>
    <r>
      <rPr>
        <b/>
        <sz val="10"/>
        <color rgb="FF000000"/>
        <rFont val="Arial"/>
        <family val="2"/>
      </rPr>
      <t>28/12/2020</t>
    </r>
    <r>
      <rPr>
        <sz val="10"/>
        <color rgb="FF000000"/>
        <rFont val="Arial"/>
        <family val="2"/>
      </rPr>
      <t xml:space="preserve"> Se continua con el seguimiento de la acción para el primer trimestre de 2021</t>
    </r>
  </si>
  <si>
    <r>
      <rPr>
        <b/>
        <sz val="11"/>
        <color rgb="FF000000"/>
        <rFont val="Arial"/>
        <family val="2"/>
      </rPr>
      <t>28/12/2020</t>
    </r>
    <r>
      <rPr>
        <sz val="11"/>
        <color rgb="FF000000"/>
        <rFont val="Arial"/>
        <family val="2"/>
      </rPr>
      <t xml:space="preserve"> Se verificá en las dos primeras semanas de 2021 la publicación del formato  FT-GF-14-17 solicitud de disponibilidad presupuestal actualizado en la Maloca, por lo anterior no se cierra la acción hasta verificar la publicación.</t>
    </r>
  </si>
  <si>
    <t>Primer Trimestre 2021:
http://www.idep.edu.co/?q=content/gf-14-proceso-de-gesti%C3%B3n-financiera#overlay-context=</t>
  </si>
  <si>
    <t>Primer Trimestre 2021:
Declaracioones tributarias, recibos oficiales de pago, comprobantes de egreso de Tesorería y extractos bancarios</t>
  </si>
  <si>
    <t>Primer Trimestre 2021:
Aplicativo CHIP (www.chip.gov.co), carpeta de operaciones recíprocas por trimestre, correos electrónicos a las entidades con operaciones recíprocas</t>
  </si>
  <si>
    <t>Primer Trimestre 2021:
Correo Electronico Invitación Capacitación</t>
  </si>
  <si>
    <t>Primer Trimestre 2021:
Carpeta Compartida SAFYCD - Planillas pagos Convenio</t>
  </si>
  <si>
    <t>TERCER TRIMESTRE: Con ocasión de los cierres presupuestales mensuales se viene efectuando conciliación entre los informes que se generan en los sistemas de información de hacienda y GOOBI, mediante con el apoyo de otro funcionario de las SAFYCD, permitiendo la revisión detallada del movimiento presupuestal para cada uno de los rubros asignados al presupuesto de la entidad, ejecuciones que son remitidas vía correo para revisión y visto bueno del Subdirector Administrativo, Financiero y de Control Disciplinario, a fin de fortalecer de manera oportuna el proceso de revisión y control en las cifras reportadas en los informes. En el cuarto trimestre de la presente vigencia se procederá a culminar la revisión del procedimiento PRO-GF-14-01 ajustando el mismo a lo expuesto en plan de mejoramiento.
CUARTO TRIMESTRE: se continua con la revisión mensual de la conciliacion entre los informes que se generan en los sistemas de informaccion de haccienda y GOOBI con el apoyo de otro funcionario de la SAFYCD, ejecuciones que son remitidas vía correo  para revisión y visto bueno del Subdirector Administrativo, Financiero y de Control Disciplinario, para el proceso de actualización del procedimiento PRO-GF-14-01, se inicio para el ultimo trimestre con el nuevo aplicativo de hacienda, es necesario seguir aprendiendo el manejo de la herramienta y así actualizar los procedimientos, actividad que se hara en conjunto con el hallazgo de la contraloría por este mismo motivo para el primer semestre del 2021.
 30/03/2021, durante el primer trimestre de 2021 se continúo con la conciliación mensual entre los informes presupuestales generados en Goobi y Bogdata, efectuando de manera oportuna los ajustes detectados como resultado de la conciliación. No obstante, teniendo en cuenta que a la fecha no se tiene informes oficiales generados desde el sistema de información Bogdata, la conciliación se viene realizando contra las consultas que genera el aplicativo, las cuales se ajustan y se convierten a PDF para las correspondientes firmas y envíos a los usuarios de la información, situación que ha retrasado la revisión y ajuste al procedimiento PRO-GF-14-01 ejecución presupuestal, dada la necesidad de contar con dichos informes como insumo a los ajustes que se requieran realizar al procedimiento.</t>
  </si>
  <si>
    <t>01/10/2020, correos electrónicos donde se remite las ejecución para revisión y firma y carpeta en mis documentos que contiene las ejecuciones presupuestales mensuales que se generan en el cierre.
Cuarto trimestre:correos electrónicos donde se remite las ejecución para revisión y firma y carpeta en mis documentos que contiene las ejecuciones presupuestales mensuales que se generan en el cierre.</t>
  </si>
  <si>
    <t xml:space="preserve">2020: Esta actividad se realizará en la vigencia 2021, por lo anterior se reportará seguimiento en el siguiente trimestre.    
30/03/2021 Se tiene pendiente la revisión del procedimiento para el segundo trimestre de 2021, sin embargo se realizaron conciliaciones mensuales entre los dos sistemas de información </t>
  </si>
  <si>
    <t>TERCER TRIMESTRE: Con el fin de dar cumplimiento a la presente actividad se formalizó la Circular interna 06 del 8 de septiembre de 2020, donde de dictan los Lineamientos‌ ‌para‌ ‌solicitud‌ ‌y‌ ‌anulación‌ ‌de‌ ‌Certificados‌ ‌de‌ ‌Disponibilidad‌ ‌
Presupuestal‌ ‌CDPs‌ ‌y‌ ‌Certificados‌ ‌de‌ ‌Registro‌ ‌Presupuestal‌ ‌CRPs‌. En respuesta a la misma se viene remitiendo por parte del Profesional de Presupuesto con destino a: Oficina Asesora Jurídica, Responsables de ejecución de recursos y Tesorería de la entidad, los Certificados de Disponibilidad Presupuestal CDP y Certificados de Registro Presupuestal CRP emitidos en los sistemas de información de hacienda y de la entidad a efectos que se revisen de manera previa al trámite siguiente minimizando de esta manera el riesgo en la inconsistencia presentada.
Cuarto trimestre: Para el cuarto trimestre se ha enviado desde el correo del profesional especializado de presupuesto a los correos a los supervisores y apoyos los CDPs y RPs para revisión de la consistencia de los mismos
30/03/2021 Se tiene pendiente la revisión del procedimiento para el segundo trimestre de 2021.</t>
  </si>
  <si>
    <t>01/10/2020, Carpeta en mis documentos de presupuesto donde se guardan los Certificados de Disponibilidad Presupuestal CDP y Certificados de Registro Presupuestal CRP emitidos en los sistemas de información de hacienda y de la entidad. correos donde se evidencia el envío de los anteriores documentos a Oficina Asesora Jurídica, Responsables de ejecución de recursos y Tesorería de la entidad. Circular 06 de 2020 firmada por el Director General y tramitada por parte de la Subdirección Administrativa, Financiera y de Control Disciplinario.
Cuarto trimestre: Correos electronicos enviados por el profesional especializado de presupuesto</t>
  </si>
  <si>
    <t>2020: Esta actividad se iniciará en el 2021
30/03/2021 El formato FT-GF-14-17 solicitud de disponibilidad presupuestal fue modificado eliminado los datos que no agregaban valor al proceso quedando la solicitud con versión 5 del 4 de enero de 2021. La acción correctiva se cumplió por lo cual solicito el cierre de la misma.</t>
  </si>
  <si>
    <t>Cuarto trimestre: para este periodo se actualizó el formato FT-GF-14-17 el cual será publicado en la Página del IDEP a partir del 1 de enero del 2021, teniendo en cuenta que en estas últimas dos semanas del año nos encontramos en él respectivos cierres.
30/03/2021 Se remitió por parte de la Subdirección Administrativa, Financiera y de Control Disciplinario - Presupuesto, mediante radicado 1542 del 30/11/2020 oficio de solicitud de concepto técnico al administrador de GOOBI, con respecto a la no conformidad que se genera por el CDP de reintegros. Respuesta que se recibió con radicado 0011 del 15/01/2021 por parte de la Jefe de la Oficina Asesora de Planeación indicando textualmente "“No hay ningún problema ni error, realizaron un reintegro presupuestal por el valor de $118.642 como se visualizan en los informes, deben tener en cuenta que el certificado de disponibilidad va asociado a la solicitud de gastos directo y el registro presupuestal va asociado a la liquidación de gasto directo.” 
Adicionalmente, una vez realizado el cierre presupuestal de la vigencia 2020 y el cargue de reservas presupuestales en el sistema Goobi, se procedió por parte del profesional de presupuesto a efectuar revisión detallada de los informes generados con el cierre (Reservas presupuestales y Cuentas por pagar) a efectos de verificar que no se persentará ninguna distorsión en dichos informes como resultado deeste hallazgo, verificando que la información se genera  de manera correcta en el sistema Goobi. Por lo anterior, solicitamos respetuosamente el cierre de esta acción correctiva teniendo en cuenta la respuesta del proveedor de Goobi.</t>
  </si>
  <si>
    <t>2020:http://www.idep.edu.co/?q=content/gf-14-proceso-de-gesti%C3%B3n-financiera#overlay-context=
Primer Trimestre 2021:
radicado 542 del 30/11/2020 
 radicado 0011 del 15/01/2021</t>
  </si>
  <si>
    <t>2020: Esta actividad se iniciará en el primer trimestre del 2021
30/03/2021 Se tiene pendiente la revisión del procedimiento para el segundo trimestre de 2021.</t>
  </si>
  <si>
    <t>2020: Esta actividad se iniciará en el primer trimestre del 2021
30/03/2021: Se ha efectuado estricto seguimiento a los calendarios tributarios vigentes para la presentación y pago de las declaraciones tributarias de: Retención en la fuente, estampilas y retenciones de impuesto de Industria y Comercio. Se remite correo electrónico al Tesorero adjuntando las declaraciones para pago, quien a su vez procede a coordiar el pago con el Representante Legal, dentro de las fechas establecidas para su realización, a través del portal bancario respectivo. Posteriormente se procede a descargar los recibos oficiales de pago, como soporte de los comprobantes de egreso respectivos.  De igual modo se incorporaron los vencimientos en el cronograma de informes mensuales de la Subdirección Administrativa, Financiera y de Control Disciplinario.</t>
  </si>
  <si>
    <t xml:space="preserve">2020: Esta actividad se iniciará en el primer trimestre del 2021
30/03/2021: Previo al diligenciamiento trimestral del Reporte de saldos de operaciones recíprocas: CGN2005_002_SALDO_DE_OPERACIONES RECIPROCAS_CONVERGENCIA, se procede a verificar frente a libros auxiliares de contabilidad, con el fin de asegurar el traslado correcto de las cifras dentro del mencionado reporte.  Así mismo se efectua notificación vía correo electrónico a las entidades con operaciones recíprocas, de modo que la información sea presentada de forma conciliada y coordinada entre entidades públicas a la Contaduría General de la Nación. </t>
  </si>
  <si>
    <t>2020: Esta actividad se iniciará en el primer trimestre del 2021
30/03/2021: En el mes de Enero de 2021  se realizo la capacitación sobre pagos al personal de apoyo del convenio de IDARTES. En donde se explico el diligenciamiento de los formatos. Se programo taller con supervisores y apoyos al inicio del mes de Abril de 2021 para mejorar los procesos internos.</t>
  </si>
  <si>
    <t>2020: Esta actividad se iniciará en el primer trimestre del 2021
30/03/2021:En el primer trimestre se diligencia la planilla de acuerdo con el número de contrato, los datos reportados por los contratistas y la cetificación bancaria lo que evita que existan errorres en el diligenciamiento. Previa aprobación en el banco por parte del director. El subdirector Administrativo, Financiero y de Control Disciplinario revisa los documentos soportes de la planilla y la autoriza con su firma.</t>
  </si>
  <si>
    <r>
      <t xml:space="preserve">28/12/2020 </t>
    </r>
    <r>
      <rPr>
        <sz val="10"/>
        <color rgb="FF000000"/>
        <rFont val="Arial"/>
        <family val="2"/>
      </rPr>
      <t>Se debe formular acción de mejora teniendo en cuenta la disponibilida de recursos que le asignen a la Entidad para la siguiente vigencia</t>
    </r>
    <r>
      <rPr>
        <b/>
        <sz val="10"/>
        <color rgb="FF000000"/>
        <rFont val="Arial"/>
        <family val="2"/>
      </rPr>
      <t>.</t>
    </r>
  </si>
  <si>
    <t>Primer Trimestre: En el plan de adquisiciones de la vigencia 2020 se cuenta con los recursos para realizar el proceso de contratación en el mes de mayo.
Segundo Trimestre: Debido a que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Tercer Trimestre: Se continua con la evaluación de la solución definitiva que será planteada para la próxima vigencia debido a que no se cuenta con los recursos para la vigencia actual. Atendiendo las recomendaciones de la Oficina de Control Interno, se formulará la acción de mejora para la vigencia 2021, teniendo en cuenta la disponibilidad de recursos que se asignen a la entidad. 
Cuatro Trimestre: Acorde con lo indicado en el seguimiento del tercer trimestre dado que no se cuenta con los recursos para la vigencia actual,  se  formulará la acción de mejora para la vigencia 2021, teniendo en cuenta la disponibilidad de recursos que se asignen a la entidad. Adicionalmente, es importante esperar el posible traslado de las instalaciones del IDEP a otra sede. 
2021
PRIMER TRIMESTRE: con el contrato de mantenimiento 189 de 2020 se realizará el cambio de las baterías a la UPS del cuarto piso, en el transcurso del tiempo que dure contrato.</t>
  </si>
  <si>
    <t>Plan de Adquisiciones de la vigencia 2020
Primer Trimestre 2021: Inventario con número de placa A6577 UPS 10KVA</t>
  </si>
  <si>
    <r>
      <t xml:space="preserve">13/07/2020:  Se compartió con la OCI el drive del Manual de conexión de VPN, sin embargo este no se encuentra publicado "WEB de Publicación de Instructivos del IDEP" tal como se detalla en la fuente verificable de información; este manual carece de formatos institucionales,  firmas de elaboración y aprobación,  fechas de aprobación e implementación.
Por lo anterior esta actividad continua en seguimiento con el fin de evaluar la efectividad de la acción propuesta.
</t>
    </r>
    <r>
      <rPr>
        <b/>
        <sz val="10"/>
        <rFont val="Arial"/>
        <family val="2"/>
      </rPr>
      <t>28/12/2020</t>
    </r>
    <r>
      <rPr>
        <sz val="10"/>
        <rFont val="Arial"/>
        <family val="2"/>
      </rPr>
      <t xml:space="preserve"> No se encuentra  el seguimiento del tercer semestre por lo cual no se pudo verificar el enlace de publicacióndel instructivo, de igual manera se reviso en el Maloca y no se verifico instructivo publicado relacionado a la acción.  Por lo anterior esta actividad continua en seguimiento con el fin de evaluar la efectividad de la acción propuesta. </t>
    </r>
  </si>
  <si>
    <r>
      <rPr>
        <b/>
        <sz val="10"/>
        <color rgb="FF000000"/>
        <rFont val="Arial"/>
        <family val="2"/>
      </rPr>
      <t>13/07/2020</t>
    </r>
    <r>
      <rPr>
        <sz val="10"/>
        <color rgb="FF000000"/>
        <rFont val="Arial"/>
        <family val="2"/>
      </rPr>
      <t xml:space="preserve">:  Hilda Yamile Morales Laverde - Jefe OCI
</t>
    </r>
    <r>
      <rPr>
        <b/>
        <sz val="10"/>
        <color rgb="FF000000"/>
        <rFont val="Arial"/>
        <family val="2"/>
      </rPr>
      <t>28/12/2020:</t>
    </r>
    <r>
      <rPr>
        <sz val="10"/>
        <color rgb="FF000000"/>
        <rFont val="Arial"/>
        <family val="2"/>
      </rPr>
      <t xml:space="preserve"> María Margarita Cruz Gómez. Contratista OCI</t>
    </r>
  </si>
  <si>
    <t xml:space="preserve">Segundo Trimestre: Se tiene definido el manual de conexión VPN y esta ubicado en el Drive como documento compartido para los colaboradores del Instituto
Cuarto Trimestre: El instructivo se encuentra publicado en el enlace indicado en el tercer trimestre,
2021:
PRMER TRIMESTRE: En Julio de 2020 se realizó la actualización del manual de la VPN y se comparte el link a través de Correo electrócnico.
El manual se encuentra compartido en el Drive de TI.
</t>
  </si>
  <si>
    <t>Drive compartido en el siguiente enlace: https://drive.google.com/drive/folders/1iqspJpiENTpzoqwd5j3zhjT1stmw3Y1m 
Correo electrónico remitido el día 12/07/2020 a los funcionarios del IDEP.
Primer trimestre 2021
https://drive.google.com/drive/u/1/folders/1iqspJpiENTpzoqwd5j3zhjT1stmw3Y1m
Tambien se encuentra en las carpetas TRD: 
120_oap\IDEP2021\Gestion Tecnologica\Manual VPN</t>
  </si>
  <si>
    <t xml:space="preserve">Cuarto Trimestre: Se realizaron pruebas de limitar el acceso a los equipos mediante reglas en firewall. Dada la situación coyuntural se deja para el siguiente año (2021)su aplicación, dado que una restricción similar se encuentra operando con el dominio. Por ende sería una acción complementaria a una similar existente 
2021
PRMER TRIMESTRE: Se actualizaron las reglas del firewall en el segundo trimestre de 2020 y se coloca la evidencia en la carpeta TRD indicada. </t>
  </si>
  <si>
    <t>Primer Trimestre 2021:
Consultar la configuración en Firewall (Dado que la información es de acceso restringido).  TRD 120_oap\IDEP2021\Gestion Tecnologica\Firewall</t>
  </si>
  <si>
    <t xml:space="preserve">Cuarto Trimestre: El formato está en actualización para su posterior envío a los funcionarios. 
2021:
PRIMER TRIMESTRE: A la fecha se encuentra firmados 26 compromisos en total. 20 de funcionarios y 6 de contratistas. Los documentos de compromisos de seguridad TIC firmados el año pasado (2020), se mantienen para la presente vigencia, dado que la política no ha cambiado.   Se trabaja fuertemente en lograr la firma de la restantes, dada la alta dinámica de contratación que ha tenido idep y los inconvenientes causado por la Pandemia lo que ha enrecido el ambiente produciento diflcultad en la consolidación. </t>
  </si>
  <si>
    <t>28/12/2020 Se continua con el seguimiento de la acción para el primer trimestre de 2021</t>
  </si>
  <si>
    <t>28/12/2020 Se continua con el seguimiento de la acción para el primer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</si>
</sst>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0.00_);_(* \(#,##0.00\);_(* &quot;-&quot;??_);_(@_)"/>
    <numFmt numFmtId="166" formatCode="[$-240A]d&quot; de &quot;mmmm&quot; de &quot;yyyy"/>
    <numFmt numFmtId="167" formatCode="_(* #,##0_);_(* \(#,##0\);_(* &quot;-&quot;??_);_(@_)"/>
    <numFmt numFmtId="168" formatCode="0.0%"/>
    <numFmt numFmtId="169" formatCode="d/m/yyyy"/>
  </numFmts>
  <fonts count="101"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1"/>
      <name val="Calibri"/>
      <family val="2"/>
    </font>
    <font>
      <b/>
      <sz val="25"/>
      <name val="Arial"/>
      <family val="2"/>
    </font>
    <font>
      <sz val="16"/>
      <name val="Arial"/>
      <family val="2"/>
    </font>
    <font>
      <sz val="18"/>
      <name val="Arial"/>
      <family val="2"/>
    </font>
    <font>
      <b/>
      <sz val="12"/>
      <name val="Arial"/>
      <family val="2"/>
    </font>
    <font>
      <b/>
      <sz val="18"/>
      <name val="Arial"/>
      <family val="2"/>
    </font>
    <font>
      <sz val="10"/>
      <name val="Arial"/>
      <family val="2"/>
    </font>
    <font>
      <b/>
      <sz val="16"/>
      <name val="Arial"/>
      <family val="2"/>
    </font>
    <font>
      <sz val="11"/>
      <name val="Arial"/>
      <family val="2"/>
    </font>
    <font>
      <b/>
      <sz val="11"/>
      <name val="Arial"/>
      <family val="2"/>
    </font>
    <font>
      <b/>
      <sz val="10"/>
      <name val="Arial"/>
      <family val="2"/>
    </font>
    <font>
      <sz val="11"/>
      <name val="Calibri"/>
      <family val="2"/>
    </font>
    <font>
      <b/>
      <sz val="30"/>
      <name val="Arial"/>
      <family val="2"/>
    </font>
    <font>
      <sz val="10"/>
      <color indexed="8"/>
      <name val="Arial"/>
      <family val="2"/>
    </font>
    <font>
      <b/>
      <sz val="10"/>
      <color indexed="8"/>
      <name val="Arial"/>
      <family val="2"/>
    </font>
    <font>
      <sz val="15"/>
      <name val="Arial"/>
      <family val="2"/>
    </font>
    <font>
      <b/>
      <sz val="11"/>
      <name val="Calibri"/>
      <family val="2"/>
    </font>
    <font>
      <i/>
      <sz val="10"/>
      <color indexed="8"/>
      <name val="Arial"/>
      <family val="2"/>
    </font>
    <font>
      <b/>
      <sz val="9.5"/>
      <name val="Arial"/>
      <family val="2"/>
    </font>
    <font>
      <sz val="9.5"/>
      <name val="Calibri"/>
      <family val="2"/>
    </font>
    <font>
      <i/>
      <u/>
      <sz val="10"/>
      <color indexed="8"/>
      <name val="Arial"/>
      <family val="2"/>
    </font>
    <font>
      <sz val="11"/>
      <color theme="1"/>
      <name val="Calibri"/>
      <family val="2"/>
      <scheme val="minor"/>
    </font>
    <font>
      <u/>
      <sz val="11"/>
      <color theme="10"/>
      <name val="Calibri"/>
      <family val="2"/>
    </font>
    <font>
      <sz val="18"/>
      <color rgb="FF000000"/>
      <name val="Calibri"/>
      <family val="2"/>
    </font>
    <font>
      <b/>
      <sz val="10"/>
      <color rgb="FF000000"/>
      <name val="Calibri"/>
      <family val="2"/>
    </font>
    <font>
      <b/>
      <sz val="8"/>
      <color rgb="FF000000"/>
      <name val="Arial"/>
      <family val="2"/>
    </font>
    <font>
      <b/>
      <sz val="14"/>
      <color rgb="FF000000"/>
      <name val="Arial"/>
      <family val="2"/>
    </font>
    <font>
      <b/>
      <u/>
      <sz val="13"/>
      <color rgb="FF0000FF"/>
      <name val="Arial"/>
      <family val="2"/>
    </font>
    <font>
      <sz val="11"/>
      <color rgb="FFFF0000"/>
      <name val="Arial"/>
      <family val="2"/>
    </font>
    <font>
      <b/>
      <sz val="15"/>
      <color rgb="FFFFFFFF"/>
      <name val="Arial Black"/>
      <family val="2"/>
    </font>
    <font>
      <u/>
      <sz val="13"/>
      <color rgb="FF0000FF"/>
      <name val="Arial"/>
      <family val="2"/>
    </font>
    <font>
      <b/>
      <sz val="15"/>
      <color rgb="FFFF0000"/>
      <name val="Arial"/>
      <family val="2"/>
    </font>
    <font>
      <b/>
      <sz val="12"/>
      <color rgb="FFFF0000"/>
      <name val="Arial"/>
      <family val="2"/>
    </font>
    <font>
      <b/>
      <sz val="16"/>
      <color rgb="FFFFFFFF"/>
      <name val="Arial"/>
      <family val="2"/>
    </font>
    <font>
      <b/>
      <sz val="18"/>
      <color rgb="FF000000"/>
      <name val="Arial"/>
      <family val="2"/>
    </font>
    <font>
      <sz val="10"/>
      <color rgb="FF000000"/>
      <name val="Arial"/>
      <family val="2"/>
    </font>
    <font>
      <b/>
      <sz val="10"/>
      <color rgb="FF000000"/>
      <name val="Arial"/>
      <family val="2"/>
    </font>
    <font>
      <b/>
      <sz val="10"/>
      <color rgb="FFFF0000"/>
      <name val="Arial"/>
      <family val="2"/>
    </font>
    <font>
      <sz val="10"/>
      <color rgb="FFFF0000"/>
      <name val="Arial"/>
      <family val="2"/>
    </font>
    <font>
      <sz val="11"/>
      <color rgb="FF000000"/>
      <name val="Arial"/>
      <family val="2"/>
    </font>
    <font>
      <sz val="10"/>
      <color rgb="FF000000"/>
      <name val="Calibri"/>
      <family val="2"/>
    </font>
    <font>
      <b/>
      <sz val="12"/>
      <color rgb="FF000000"/>
      <name val="Arial"/>
      <family val="2"/>
    </font>
    <font>
      <b/>
      <sz val="19"/>
      <color rgb="FF000000"/>
      <name val="Arial"/>
      <family val="2"/>
    </font>
    <font>
      <b/>
      <sz val="11"/>
      <color rgb="FF000000"/>
      <name val="Arial"/>
      <family val="2"/>
    </font>
    <font>
      <b/>
      <sz val="12"/>
      <color rgb="FFFFFFFF"/>
      <name val="Arial"/>
      <family val="2"/>
    </font>
    <font>
      <b/>
      <sz val="15"/>
      <color rgb="FF000000"/>
      <name val="Arial"/>
      <family val="2"/>
    </font>
    <font>
      <sz val="16"/>
      <color theme="1"/>
      <name val="Arial"/>
      <family val="2"/>
    </font>
    <font>
      <b/>
      <sz val="11"/>
      <color rgb="FF000000"/>
      <name val="Calibri"/>
      <family val="2"/>
    </font>
    <font>
      <sz val="9.5"/>
      <color rgb="FF000000"/>
      <name val="Calibri"/>
      <family val="2"/>
    </font>
    <font>
      <sz val="9.5"/>
      <color rgb="FF000000"/>
      <name val="Arial"/>
      <family val="2"/>
    </font>
    <font>
      <b/>
      <sz val="36"/>
      <color rgb="FF0070C0"/>
      <name val="Calibri"/>
      <family val="2"/>
    </font>
    <font>
      <b/>
      <sz val="16"/>
      <color rgb="FFFFFFFF"/>
      <name val="Arial Black"/>
      <family val="2"/>
    </font>
    <font>
      <u/>
      <sz val="18"/>
      <color theme="10"/>
      <name val="Calibri"/>
      <family val="2"/>
    </font>
    <font>
      <b/>
      <u/>
      <sz val="12"/>
      <color rgb="FFFFFFFF"/>
      <name val="Arial"/>
      <family val="2"/>
    </font>
    <font>
      <u/>
      <sz val="20"/>
      <color rgb="FF0563C1"/>
      <name val="Calibri"/>
      <family val="2"/>
    </font>
    <font>
      <b/>
      <sz val="14"/>
      <color rgb="FF003366"/>
      <name val="Arial"/>
      <family val="2"/>
    </font>
    <font>
      <b/>
      <sz val="18"/>
      <color rgb="FFFFFFFF"/>
      <name val="Arial"/>
      <family val="2"/>
    </font>
    <font>
      <u/>
      <sz val="11"/>
      <name val="Calibri"/>
      <family val="2"/>
    </font>
    <font>
      <i/>
      <sz val="10"/>
      <name val="Arial"/>
      <family val="2"/>
    </font>
    <font>
      <sz val="10"/>
      <color rgb="FF0070C0"/>
      <name val="Arial"/>
      <family val="2"/>
    </font>
    <font>
      <b/>
      <sz val="12"/>
      <color theme="0"/>
      <name val="Arial"/>
      <family val="2"/>
    </font>
    <font>
      <b/>
      <sz val="11"/>
      <color theme="0"/>
      <name val="Calibri"/>
      <family val="2"/>
    </font>
    <font>
      <b/>
      <u/>
      <sz val="10"/>
      <color rgb="FF000000"/>
      <name val="Arial"/>
      <family val="2"/>
    </font>
    <font>
      <b/>
      <sz val="10"/>
      <color rgb="FF0070C0"/>
      <name val="Arial"/>
      <family val="2"/>
    </font>
    <font>
      <b/>
      <u/>
      <sz val="12"/>
      <name val="Arial"/>
      <family val="2"/>
    </font>
    <font>
      <u/>
      <sz val="10"/>
      <color theme="10"/>
      <name val="Arial"/>
      <family val="2"/>
    </font>
    <font>
      <i/>
      <sz val="10"/>
      <color rgb="FF000000"/>
      <name val="Arial"/>
      <family val="2"/>
    </font>
    <font>
      <b/>
      <i/>
      <sz val="10"/>
      <color indexed="8"/>
      <name val="Arial"/>
      <family val="2"/>
    </font>
    <font>
      <u/>
      <sz val="10"/>
      <name val="Arial"/>
      <family val="2"/>
    </font>
    <font>
      <u/>
      <sz val="10"/>
      <name val="Calibri"/>
      <family val="2"/>
    </font>
    <font>
      <sz val="11"/>
      <color rgb="FF000000"/>
      <name val="Calibri"/>
      <family val="2"/>
    </font>
    <font>
      <b/>
      <sz val="11"/>
      <color theme="1"/>
      <name val="Calibri"/>
      <family val="2"/>
      <scheme val="minor"/>
    </font>
    <font>
      <b/>
      <sz val="9"/>
      <color theme="1"/>
      <name val="Arial"/>
      <family val="2"/>
    </font>
    <font>
      <sz val="9"/>
      <color theme="1"/>
      <name val="Arial"/>
      <family val="2"/>
    </font>
    <font>
      <b/>
      <sz val="11"/>
      <name val="Calibri"/>
      <family val="2"/>
      <scheme val="minor"/>
    </font>
    <font>
      <sz val="8"/>
      <color rgb="FF000000"/>
      <name val="Arial"/>
      <family val="2"/>
    </font>
    <font>
      <i/>
      <sz val="10"/>
      <color rgb="FF000000"/>
      <name val="Calibri"/>
      <family val="2"/>
    </font>
    <font>
      <b/>
      <sz val="20"/>
      <name val="Calibri"/>
      <family val="2"/>
    </font>
    <font>
      <sz val="14"/>
      <name val="Arial"/>
      <family val="2"/>
    </font>
    <font>
      <sz val="14"/>
      <color theme="1"/>
      <name val="Arial"/>
      <family val="2"/>
    </font>
    <font>
      <sz val="12"/>
      <color theme="1"/>
      <name val="Arial"/>
      <family val="2"/>
    </font>
    <font>
      <sz val="10"/>
      <color theme="1"/>
      <name val="Arial"/>
      <family val="2"/>
    </font>
    <font>
      <b/>
      <sz val="10"/>
      <color theme="1"/>
      <name val="Arial"/>
      <family val="2"/>
    </font>
    <font>
      <b/>
      <sz val="10"/>
      <color rgb="FFFFFFFF"/>
      <name val="Arial"/>
      <family val="2"/>
    </font>
    <font>
      <sz val="11"/>
      <color theme="1"/>
      <name val="Times New Roman"/>
      <family val="1"/>
    </font>
    <font>
      <sz val="11"/>
      <color theme="1"/>
      <name val="Calibri"/>
      <family val="2"/>
    </font>
    <font>
      <sz val="9"/>
      <color theme="1"/>
      <name val="Times New Roman"/>
      <family val="1"/>
    </font>
    <font>
      <sz val="9"/>
      <color rgb="FF000000"/>
      <name val="Arial"/>
      <family val="2"/>
    </font>
    <font>
      <b/>
      <sz val="10"/>
      <name val="Calibri"/>
      <family val="2"/>
    </font>
    <font>
      <b/>
      <sz val="14"/>
      <name val="Arial"/>
      <family val="2"/>
    </font>
    <font>
      <sz val="9"/>
      <name val="Arial"/>
      <family val="2"/>
    </font>
    <font>
      <b/>
      <sz val="9"/>
      <name val="Arial"/>
      <family val="2"/>
    </font>
  </fonts>
  <fills count="36">
    <fill>
      <patternFill patternType="none"/>
    </fill>
    <fill>
      <patternFill patternType="gray125"/>
    </fill>
    <fill>
      <patternFill patternType="solid">
        <fgColor rgb="FF99CCFF"/>
        <bgColor rgb="FF99CCFF"/>
      </patternFill>
    </fill>
    <fill>
      <patternFill patternType="solid">
        <fgColor rgb="FFC0C0C0"/>
        <bgColor rgb="FFC0C0C0"/>
      </patternFill>
    </fill>
    <fill>
      <patternFill patternType="solid">
        <fgColor rgb="FFFFFFFF"/>
        <bgColor rgb="FFFFFFFF"/>
      </patternFill>
    </fill>
    <fill>
      <patternFill patternType="solid">
        <fgColor rgb="FF00B0F0"/>
        <bgColor rgb="FF00B0F0"/>
      </patternFill>
    </fill>
    <fill>
      <patternFill patternType="solid">
        <fgColor rgb="FF92D050"/>
        <bgColor rgb="FF92D050"/>
      </patternFill>
    </fill>
    <fill>
      <patternFill patternType="solid">
        <fgColor rgb="FF9966FF"/>
        <bgColor rgb="FF9966FF"/>
      </patternFill>
    </fill>
    <fill>
      <patternFill patternType="solid">
        <fgColor rgb="FFFF9900"/>
        <bgColor rgb="FFFF9900"/>
      </patternFill>
    </fill>
    <fill>
      <patternFill patternType="solid">
        <fgColor theme="0" tint="-0.249977111117893"/>
        <bgColor rgb="FFC0C0C0"/>
      </patternFill>
    </fill>
    <fill>
      <patternFill patternType="solid">
        <fgColor theme="0" tint="-0.249977111117893"/>
        <bgColor rgb="FFFFFFFF"/>
      </patternFill>
    </fill>
    <fill>
      <patternFill patternType="solid">
        <fgColor theme="0" tint="-0.249977111117893"/>
        <bgColor rgb="FF003366"/>
      </patternFill>
    </fill>
    <fill>
      <patternFill patternType="solid">
        <fgColor theme="0" tint="-0.249977111117893"/>
        <bgColor indexed="64"/>
      </patternFill>
    </fill>
    <fill>
      <patternFill patternType="solid">
        <fgColor rgb="FFFF0000"/>
        <bgColor indexed="64"/>
      </patternFill>
    </fill>
    <fill>
      <patternFill patternType="solid">
        <fgColor theme="5" tint="-0.24994659260841701"/>
        <bgColor indexed="64"/>
      </patternFill>
    </fill>
    <fill>
      <patternFill patternType="solid">
        <fgColor rgb="FF92D050"/>
        <bgColor indexed="64"/>
      </patternFill>
    </fill>
    <fill>
      <patternFill patternType="solid">
        <fgColor rgb="FFDADADA"/>
        <bgColor rgb="FFDADADA"/>
      </patternFill>
    </fill>
    <fill>
      <patternFill patternType="solid">
        <fgColor theme="0"/>
        <bgColor indexed="64"/>
      </patternFill>
    </fill>
    <fill>
      <patternFill patternType="solid">
        <fgColor rgb="FF003366"/>
        <bgColor rgb="FF003366"/>
      </patternFill>
    </fill>
    <fill>
      <patternFill patternType="solid">
        <fgColor rgb="FF969696"/>
        <bgColor rgb="FF969696"/>
      </patternFill>
    </fill>
    <fill>
      <patternFill patternType="solid">
        <fgColor rgb="FF333399"/>
        <bgColor rgb="FF333399"/>
      </patternFill>
    </fill>
    <fill>
      <patternFill patternType="solid">
        <fgColor rgb="FF99CC00"/>
        <bgColor rgb="FF99CC00"/>
      </patternFill>
    </fill>
    <fill>
      <patternFill patternType="solid">
        <fgColor rgb="FF33CCCC"/>
        <bgColor rgb="FF33CCCC"/>
      </patternFill>
    </fill>
    <fill>
      <patternFill patternType="solid">
        <fgColor theme="4" tint="-0.249977111117893"/>
        <bgColor rgb="FF003366"/>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rgb="FFFFFF00"/>
      </patternFill>
    </fill>
    <fill>
      <patternFill patternType="solid">
        <fgColor theme="0"/>
        <bgColor theme="0"/>
      </patternFill>
    </fill>
    <fill>
      <patternFill patternType="solid">
        <fgColor theme="0"/>
        <bgColor rgb="FFFFFFFF"/>
      </patternFill>
    </fill>
    <fill>
      <patternFill patternType="solid">
        <fgColor rgb="FFFF0000"/>
        <bgColor rgb="FFFF0000"/>
      </patternFill>
    </fill>
    <fill>
      <patternFill patternType="solid">
        <fgColor rgb="FFFFFF00"/>
        <bgColor indexed="64"/>
      </patternFill>
    </fill>
    <fill>
      <patternFill patternType="solid">
        <fgColor rgb="FFFFFFFF"/>
        <bgColor indexed="64"/>
      </patternFill>
    </fill>
    <fill>
      <patternFill patternType="solid">
        <fgColor theme="4" tint="0.39997558519241921"/>
        <bgColor rgb="FF003366"/>
      </patternFill>
    </fill>
    <fill>
      <patternFill patternType="solid">
        <fgColor theme="4" tint="0.39997558519241921"/>
        <bgColor rgb="FF008000"/>
      </patternFill>
    </fill>
    <fill>
      <patternFill patternType="solid">
        <fgColor theme="4" tint="0.39997558519241921"/>
        <bgColor rgb="FF99CC00"/>
      </patternFill>
    </fill>
  </fills>
  <borders count="1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style="thin">
        <color rgb="FF000000"/>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rgb="FF000000"/>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rgb="FF000000"/>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thin">
        <color rgb="FF000000"/>
      </top>
      <bottom/>
      <diagonal/>
    </border>
    <border>
      <left style="medium">
        <color indexed="64"/>
      </left>
      <right style="medium">
        <color indexed="64"/>
      </right>
      <top style="thin">
        <color rgb="FF000000"/>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rgb="FF000000"/>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rgb="FF000000"/>
      </left>
      <right style="medium">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auto="1"/>
      </bottom>
      <diagonal/>
    </border>
    <border>
      <left style="thin">
        <color auto="1"/>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auto="1"/>
      </left>
      <right style="thin">
        <color rgb="FF000000"/>
      </right>
      <top/>
      <bottom/>
      <diagonal/>
    </border>
    <border>
      <left style="thin">
        <color rgb="FF000000"/>
      </left>
      <right style="thin">
        <color rgb="FF000000"/>
      </right>
      <top/>
      <bottom/>
      <diagonal/>
    </border>
    <border>
      <left style="thin">
        <color auto="1"/>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indexed="64"/>
      </left>
      <right/>
      <top style="thin">
        <color rgb="FF000000"/>
      </top>
      <bottom/>
      <diagonal/>
    </border>
    <border>
      <left/>
      <right style="thin">
        <color indexed="64"/>
      </right>
      <top style="thin">
        <color rgb="FF000000"/>
      </top>
      <bottom/>
      <diagonal/>
    </border>
  </borders>
  <cellStyleXfs count="14">
    <xf numFmtId="0" fontId="0" fillId="0" borderId="0"/>
    <xf numFmtId="0" fontId="31" fillId="0" borderId="0" applyNumberFormat="0" applyFill="0" applyBorder="0" applyAlignment="0" applyProtection="0"/>
    <xf numFmtId="0" fontId="30" fillId="0" borderId="0"/>
    <xf numFmtId="0" fontId="7" fillId="0" borderId="0"/>
    <xf numFmtId="9" fontId="79" fillId="0" borderId="0" applyFont="0" applyFill="0" applyBorder="0" applyAlignment="0" applyProtection="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cellStyleXfs>
  <cellXfs count="1245">
    <xf numFmtId="0" fontId="0" fillId="0" borderId="0" xfId="0" applyFont="1" applyAlignment="1"/>
    <xf numFmtId="0" fontId="0" fillId="0" borderId="0" xfId="0" applyFont="1"/>
    <xf numFmtId="0" fontId="32" fillId="0" borderId="0" xfId="0" applyFont="1"/>
    <xf numFmtId="0" fontId="33" fillId="2" borderId="32" xfId="0" applyFont="1" applyFill="1" applyBorder="1" applyAlignment="1">
      <alignment horizontal="center" vertical="center" wrapText="1"/>
    </xf>
    <xf numFmtId="0" fontId="33" fillId="2" borderId="33" xfId="0" applyFont="1" applyFill="1" applyBorder="1" applyAlignment="1">
      <alignment horizontal="center" vertical="center"/>
    </xf>
    <xf numFmtId="0" fontId="33" fillId="0" borderId="0" xfId="0" applyFont="1" applyAlignment="1">
      <alignment horizontal="center" vertical="center"/>
    </xf>
    <xf numFmtId="0" fontId="33" fillId="2" borderId="3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49" fontId="34" fillId="0" borderId="32" xfId="0" applyNumberFormat="1" applyFont="1" applyBorder="1" applyAlignment="1">
      <alignment horizontal="center" vertical="center" wrapText="1"/>
    </xf>
    <xf numFmtId="49" fontId="34" fillId="0" borderId="32" xfId="0" applyNumberFormat="1" applyFont="1" applyBorder="1" applyAlignment="1">
      <alignment horizontal="left" vertical="center" wrapText="1"/>
    </xf>
    <xf numFmtId="49" fontId="34" fillId="0" borderId="0" xfId="0" applyNumberFormat="1" applyFont="1" applyAlignment="1">
      <alignment horizontal="left" vertical="center" wrapText="1"/>
    </xf>
    <xf numFmtId="49" fontId="34" fillId="0" borderId="0" xfId="0" applyNumberFormat="1" applyFont="1" applyAlignment="1">
      <alignment horizontal="center" vertical="center" wrapText="1"/>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xf>
    <xf numFmtId="0" fontId="12"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horizontal="left" vertical="center"/>
    </xf>
    <xf numFmtId="0" fontId="13" fillId="3" borderId="0"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13" fillId="3" borderId="0" xfId="0" applyFont="1" applyFill="1" applyBorder="1" applyAlignment="1">
      <alignment horizontal="left" vertical="top" wrapText="1"/>
    </xf>
    <xf numFmtId="0" fontId="0" fillId="3" borderId="0" xfId="0" applyFont="1" applyFill="1" applyBorder="1"/>
    <xf numFmtId="0" fontId="0" fillId="3" borderId="0" xfId="0" applyFont="1" applyFill="1" applyBorder="1" applyAlignment="1">
      <alignment horizontal="left" vertical="center"/>
    </xf>
    <xf numFmtId="0" fontId="35" fillId="3" borderId="0" xfId="0" applyFont="1" applyFill="1" applyBorder="1" applyAlignment="1">
      <alignment horizontal="left" vertical="center" wrapText="1"/>
    </xf>
    <xf numFmtId="0" fontId="0" fillId="3" borderId="0" xfId="0" applyFont="1" applyFill="1" applyBorder="1" applyAlignment="1">
      <alignment horizontal="center" vertical="center"/>
    </xf>
    <xf numFmtId="0" fontId="32" fillId="3" borderId="0" xfId="0" applyFont="1" applyFill="1" applyBorder="1"/>
    <xf numFmtId="0" fontId="36" fillId="3" borderId="0" xfId="0" applyFont="1" applyFill="1" applyBorder="1" applyAlignment="1">
      <alignment wrapText="1"/>
    </xf>
    <xf numFmtId="0" fontId="37" fillId="4" borderId="34" xfId="0" applyFont="1" applyFill="1" applyBorder="1"/>
    <xf numFmtId="165" fontId="0" fillId="4" borderId="35" xfId="0" applyNumberFormat="1" applyFont="1" applyFill="1" applyBorder="1"/>
    <xf numFmtId="165" fontId="38" fillId="4" borderId="35" xfId="0" applyNumberFormat="1" applyFont="1" applyFill="1" applyBorder="1" applyAlignment="1">
      <alignment vertical="top" wrapText="1"/>
    </xf>
    <xf numFmtId="165" fontId="15" fillId="4" borderId="35" xfId="0" applyNumberFormat="1" applyFont="1" applyFill="1" applyBorder="1"/>
    <xf numFmtId="0" fontId="39" fillId="3" borderId="0" xfId="0" applyFont="1" applyFill="1" applyBorder="1"/>
    <xf numFmtId="0" fontId="37" fillId="4" borderId="36" xfId="0" applyFont="1" applyFill="1" applyBorder="1"/>
    <xf numFmtId="165" fontId="0" fillId="4" borderId="0" xfId="0" applyNumberFormat="1" applyFont="1" applyFill="1" applyBorder="1"/>
    <xf numFmtId="0" fontId="16" fillId="4" borderId="0" xfId="0" applyFont="1" applyFill="1" applyBorder="1" applyAlignment="1">
      <alignment vertical="center" wrapText="1"/>
    </xf>
    <xf numFmtId="165" fontId="15" fillId="4" borderId="0" xfId="0" applyNumberFormat="1" applyFont="1" applyFill="1" applyBorder="1"/>
    <xf numFmtId="0" fontId="40" fillId="4" borderId="0" xfId="0" applyFont="1" applyFill="1" applyBorder="1" applyAlignment="1">
      <alignment horizontal="center" vertical="center" wrapText="1"/>
    </xf>
    <xf numFmtId="0" fontId="41" fillId="4" borderId="0" xfId="0" applyFont="1" applyFill="1" applyBorder="1" applyAlignment="1">
      <alignment horizontal="center" vertical="center" wrapText="1"/>
    </xf>
    <xf numFmtId="0" fontId="40" fillId="4" borderId="37" xfId="0" applyFont="1" applyFill="1" applyBorder="1" applyAlignment="1">
      <alignment horizontal="center" vertical="center" wrapText="1"/>
    </xf>
    <xf numFmtId="165" fontId="18" fillId="4" borderId="0" xfId="0" applyNumberFormat="1" applyFont="1" applyFill="1" applyBorder="1"/>
    <xf numFmtId="165" fontId="0" fillId="0" borderId="0" xfId="0" applyNumberFormat="1" applyFont="1"/>
    <xf numFmtId="165" fontId="10" fillId="4" borderId="0" xfId="0" applyNumberFormat="1" applyFont="1" applyFill="1" applyBorder="1" applyAlignment="1">
      <alignment vertical="center"/>
    </xf>
    <xf numFmtId="37" fontId="40" fillId="4" borderId="0" xfId="0" applyNumberFormat="1" applyFont="1" applyFill="1" applyBorder="1" applyAlignment="1">
      <alignment horizontal="center" vertical="center" wrapText="1"/>
    </xf>
    <xf numFmtId="165" fontId="15" fillId="4" borderId="0" xfId="0" applyNumberFormat="1" applyFont="1" applyFill="1" applyBorder="1" applyAlignment="1">
      <alignment horizontal="left"/>
    </xf>
    <xf numFmtId="165" fontId="18" fillId="4" borderId="0" xfId="0" applyNumberFormat="1" applyFont="1" applyFill="1" applyBorder="1" applyAlignment="1">
      <alignment horizontal="left"/>
    </xf>
    <xf numFmtId="1" fontId="35" fillId="3" borderId="0" xfId="0" applyNumberFormat="1" applyFont="1" applyFill="1" applyBorder="1" applyAlignment="1">
      <alignment horizontal="left" vertical="center" wrapText="1"/>
    </xf>
    <xf numFmtId="165" fontId="14" fillId="4" borderId="35" xfId="0" applyNumberFormat="1" applyFont="1" applyFill="1" applyBorder="1" applyAlignment="1">
      <alignment horizontal="center" vertical="center"/>
    </xf>
    <xf numFmtId="165" fontId="43" fillId="4" borderId="0" xfId="0" applyNumberFormat="1" applyFont="1" applyFill="1" applyBorder="1" applyAlignment="1">
      <alignment vertical="center"/>
    </xf>
    <xf numFmtId="167" fontId="0" fillId="4" borderId="0" xfId="0" applyNumberFormat="1" applyFont="1" applyFill="1" applyBorder="1"/>
    <xf numFmtId="0" fontId="44" fillId="0" borderId="0" xfId="0" applyFont="1"/>
    <xf numFmtId="0" fontId="44" fillId="0" borderId="0" xfId="0" applyFont="1" applyAlignment="1">
      <alignment horizontal="center" vertical="center" wrapText="1"/>
    </xf>
    <xf numFmtId="0" fontId="44" fillId="0" borderId="0" xfId="0" applyFont="1" applyAlignment="1">
      <alignment horizontal="left"/>
    </xf>
    <xf numFmtId="0" fontId="44" fillId="0" borderId="0" xfId="0" applyFont="1" applyAlignment="1">
      <alignment horizontal="center" vertical="center"/>
    </xf>
    <xf numFmtId="0" fontId="44" fillId="0" borderId="0" xfId="0" applyFont="1" applyAlignment="1"/>
    <xf numFmtId="49" fontId="45" fillId="0" borderId="32" xfId="0" applyNumberFormat="1" applyFont="1" applyBorder="1" applyAlignment="1">
      <alignment horizontal="center" vertical="center" wrapText="1"/>
    </xf>
    <xf numFmtId="49" fontId="45" fillId="0" borderId="32" xfId="0" applyNumberFormat="1" applyFont="1" applyBorder="1" applyAlignment="1">
      <alignment horizontal="left" vertical="center" wrapText="1"/>
    </xf>
    <xf numFmtId="49" fontId="44" fillId="0" borderId="0" xfId="0" applyNumberFormat="1" applyFont="1" applyAlignment="1">
      <alignment horizontal="center" vertical="center" wrapText="1"/>
    </xf>
    <xf numFmtId="49" fontId="46" fillId="0" borderId="32" xfId="0" applyNumberFormat="1" applyFont="1" applyBorder="1" applyAlignment="1">
      <alignment horizontal="left" vertical="center" wrapText="1"/>
    </xf>
    <xf numFmtId="49" fontId="46" fillId="0" borderId="32" xfId="0" applyNumberFormat="1" applyFont="1" applyBorder="1" applyAlignment="1">
      <alignment horizontal="center" vertical="center" wrapText="1"/>
    </xf>
    <xf numFmtId="49" fontId="45" fillId="0" borderId="0" xfId="0" applyNumberFormat="1" applyFont="1" applyAlignment="1">
      <alignment horizontal="left" vertical="center" wrapText="1"/>
    </xf>
    <xf numFmtId="49" fontId="45" fillId="0" borderId="0" xfId="0" applyNumberFormat="1" applyFont="1" applyAlignment="1">
      <alignment horizontal="center" vertical="center" wrapText="1"/>
    </xf>
    <xf numFmtId="49" fontId="45"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2" borderId="1" xfId="0" applyFont="1" applyFill="1" applyBorder="1" applyAlignment="1">
      <alignment horizontal="center" vertical="center"/>
    </xf>
    <xf numFmtId="49" fontId="44" fillId="0" borderId="1" xfId="0" applyNumberFormat="1" applyFont="1" applyBorder="1" applyAlignment="1">
      <alignment horizontal="left" vertical="center" wrapText="1"/>
    </xf>
    <xf numFmtId="49" fontId="44" fillId="0" borderId="1" xfId="0" applyNumberFormat="1" applyFont="1" applyFill="1" applyBorder="1" applyAlignment="1">
      <alignment horizontal="left" vertical="center" wrapText="1"/>
    </xf>
    <xf numFmtId="49" fontId="47" fillId="0" borderId="1" xfId="0" applyNumberFormat="1" applyFont="1" applyFill="1" applyBorder="1" applyAlignment="1">
      <alignment horizontal="left" vertical="center" wrapText="1"/>
    </xf>
    <xf numFmtId="0" fontId="44" fillId="0" borderId="1" xfId="0" applyFont="1" applyBorder="1" applyAlignment="1">
      <alignment horizontal="left" vertical="center" wrapText="1"/>
    </xf>
    <xf numFmtId="49" fontId="44" fillId="0" borderId="32" xfId="0" applyNumberFormat="1" applyFont="1" applyBorder="1" applyAlignment="1">
      <alignment horizontal="left" vertical="center" wrapText="1"/>
    </xf>
    <xf numFmtId="49" fontId="15" fillId="0" borderId="32" xfId="0" applyNumberFormat="1" applyFont="1" applyBorder="1" applyAlignment="1">
      <alignment horizontal="left" vertical="center" wrapText="1"/>
    </xf>
    <xf numFmtId="0" fontId="0" fillId="0" borderId="0" xfId="0" applyFont="1" applyAlignment="1"/>
    <xf numFmtId="0" fontId="48" fillId="0" borderId="0" xfId="0" applyFont="1" applyAlignment="1"/>
    <xf numFmtId="0" fontId="49" fillId="0" borderId="0" xfId="0" applyFont="1" applyFill="1" applyBorder="1" applyAlignment="1">
      <alignment horizontal="center"/>
    </xf>
    <xf numFmtId="0" fontId="14"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48" fillId="0" borderId="0" xfId="0" applyFont="1" applyFill="1" applyBorder="1" applyAlignment="1"/>
    <xf numFmtId="0" fontId="0" fillId="0" borderId="0" xfId="0" applyFont="1" applyFill="1" applyBorder="1" applyAlignment="1"/>
    <xf numFmtId="0" fontId="50" fillId="9" borderId="0" xfId="0" applyFont="1" applyFill="1" applyBorder="1" applyAlignment="1">
      <alignment vertical="center" wrapText="1"/>
    </xf>
    <xf numFmtId="0" fontId="51" fillId="9" borderId="0" xfId="0" applyFont="1" applyFill="1" applyBorder="1" applyAlignment="1">
      <alignment horizontal="center" vertical="center" wrapText="1"/>
    </xf>
    <xf numFmtId="0" fontId="35" fillId="10" borderId="0" xfId="0" applyFont="1" applyFill="1" applyBorder="1" applyAlignment="1">
      <alignment horizontal="center" vertical="center"/>
    </xf>
    <xf numFmtId="0" fontId="52" fillId="10" borderId="0" xfId="0" applyFont="1" applyFill="1" applyBorder="1" applyAlignment="1">
      <alignment horizontal="center" vertical="center"/>
    </xf>
    <xf numFmtId="1" fontId="42" fillId="11" borderId="0" xfId="0" applyNumberFormat="1" applyFont="1" applyFill="1" applyBorder="1" applyAlignment="1">
      <alignment vertical="center"/>
    </xf>
    <xf numFmtId="0" fontId="9" fillId="12" borderId="0" xfId="0" applyFont="1" applyFill="1" applyBorder="1"/>
    <xf numFmtId="1" fontId="42" fillId="11" borderId="0" xfId="0" applyNumberFormat="1" applyFont="1" applyFill="1" applyBorder="1" applyAlignment="1">
      <alignment horizontal="center" vertical="center" wrapText="1"/>
    </xf>
    <xf numFmtId="0" fontId="0" fillId="9" borderId="0" xfId="0" applyFont="1" applyFill="1" applyBorder="1" applyAlignment="1">
      <alignment horizontal="left"/>
    </xf>
    <xf numFmtId="0" fontId="9" fillId="12" borderId="0" xfId="0" applyFont="1" applyFill="1" applyBorder="1" applyAlignment="1"/>
    <xf numFmtId="0" fontId="0" fillId="12" borderId="0" xfId="0" applyFont="1" applyFill="1" applyBorder="1" applyAlignment="1"/>
    <xf numFmtId="1" fontId="43" fillId="12" borderId="0" xfId="0" applyNumberFormat="1" applyFont="1" applyFill="1" applyBorder="1" applyAlignment="1">
      <alignment horizontal="center" vertical="center"/>
    </xf>
    <xf numFmtId="0" fontId="11" fillId="4" borderId="45" xfId="0" applyFont="1" applyFill="1" applyBorder="1" applyAlignment="1">
      <alignment horizontal="left" vertical="center" wrapText="1"/>
    </xf>
    <xf numFmtId="0" fontId="11" fillId="0" borderId="46" xfId="0" applyFont="1" applyBorder="1" applyAlignment="1">
      <alignment horizontal="left" vertical="center" wrapText="1"/>
    </xf>
    <xf numFmtId="0" fontId="54" fillId="10" borderId="0" xfId="0" applyFont="1" applyFill="1" applyBorder="1" applyAlignment="1">
      <alignment horizontal="center" vertical="center" wrapText="1"/>
    </xf>
    <xf numFmtId="0" fontId="35" fillId="0" borderId="2" xfId="0" applyFont="1" applyBorder="1" applyAlignment="1">
      <alignment vertical="center" wrapText="1"/>
    </xf>
    <xf numFmtId="0" fontId="51" fillId="0" borderId="3" xfId="0" applyFont="1" applyBorder="1" applyAlignment="1">
      <alignment horizontal="center" vertical="center" wrapText="1"/>
    </xf>
    <xf numFmtId="0" fontId="35" fillId="0" borderId="4" xfId="0" applyFont="1" applyBorder="1" applyAlignment="1">
      <alignment vertical="center" wrapText="1"/>
    </xf>
    <xf numFmtId="0" fontId="51" fillId="0" borderId="5" xfId="0" applyFont="1" applyBorder="1" applyAlignment="1">
      <alignment horizontal="center" vertical="center" wrapText="1"/>
    </xf>
    <xf numFmtId="0" fontId="35" fillId="0" borderId="4" xfId="0" applyFont="1" applyFill="1" applyBorder="1" applyAlignment="1">
      <alignment vertical="center" wrapText="1"/>
    </xf>
    <xf numFmtId="0" fontId="35" fillId="0" borderId="6" xfId="0" applyFont="1" applyFill="1" applyBorder="1" applyAlignment="1">
      <alignment vertical="center" wrapText="1"/>
    </xf>
    <xf numFmtId="0" fontId="51" fillId="0" borderId="7" xfId="0" applyFont="1" applyBorder="1" applyAlignment="1">
      <alignment horizontal="center" vertical="center" wrapText="1"/>
    </xf>
    <xf numFmtId="1" fontId="35" fillId="12" borderId="0" xfId="0" applyNumberFormat="1" applyFont="1" applyFill="1" applyBorder="1" applyAlignment="1">
      <alignment horizontal="center" vertical="center"/>
    </xf>
    <xf numFmtId="0" fontId="35" fillId="0" borderId="0" xfId="0" applyFont="1" applyFill="1" applyBorder="1" applyAlignment="1">
      <alignment vertical="center" wrapText="1"/>
    </xf>
    <xf numFmtId="0" fontId="51" fillId="0" borderId="0" xfId="0" applyFont="1" applyFill="1" applyBorder="1" applyAlignment="1">
      <alignment horizontal="center" vertical="center" wrapText="1"/>
    </xf>
    <xf numFmtId="0" fontId="37" fillId="4" borderId="8" xfId="0" applyFont="1" applyFill="1" applyBorder="1"/>
    <xf numFmtId="1" fontId="17" fillId="4" borderId="9" xfId="0" applyNumberFormat="1" applyFont="1" applyFill="1" applyBorder="1" applyAlignment="1">
      <alignment horizontal="center" vertical="center"/>
    </xf>
    <xf numFmtId="165" fontId="15" fillId="4" borderId="9" xfId="0" applyNumberFormat="1" applyFont="1" applyFill="1" applyBorder="1"/>
    <xf numFmtId="165" fontId="18" fillId="4" borderId="9" xfId="0" applyNumberFormat="1" applyFont="1" applyFill="1" applyBorder="1"/>
    <xf numFmtId="0" fontId="40" fillId="4" borderId="9" xfId="0" applyFont="1" applyFill="1" applyBorder="1" applyAlignment="1">
      <alignment horizontal="center" vertical="center" wrapText="1"/>
    </xf>
    <xf numFmtId="0" fontId="41" fillId="4" borderId="9" xfId="0" applyFont="1" applyFill="1" applyBorder="1" applyAlignment="1">
      <alignment horizontal="center" vertical="center" wrapText="1"/>
    </xf>
    <xf numFmtId="0" fontId="40" fillId="4" borderId="10" xfId="0" applyFont="1" applyFill="1" applyBorder="1" applyAlignment="1">
      <alignment horizontal="center" vertical="center" wrapText="1"/>
    </xf>
    <xf numFmtId="0" fontId="37" fillId="4" borderId="11" xfId="0" applyFont="1" applyFill="1" applyBorder="1"/>
    <xf numFmtId="0" fontId="40" fillId="4" borderId="12" xfId="0" applyFont="1" applyFill="1" applyBorder="1" applyAlignment="1">
      <alignment horizontal="center" vertical="center" wrapText="1"/>
    </xf>
    <xf numFmtId="165" fontId="0" fillId="0" borderId="0" xfId="0" applyNumberFormat="1" applyFont="1" applyBorder="1"/>
    <xf numFmtId="0" fontId="37" fillId="4" borderId="13" xfId="0" applyFont="1" applyFill="1" applyBorder="1"/>
    <xf numFmtId="1" fontId="17" fillId="4" borderId="14" xfId="0" applyNumberFormat="1" applyFont="1" applyFill="1" applyBorder="1" applyAlignment="1">
      <alignment horizontal="left" vertical="center"/>
    </xf>
    <xf numFmtId="165" fontId="15" fillId="4" borderId="14" xfId="0" applyNumberFormat="1" applyFont="1" applyFill="1" applyBorder="1"/>
    <xf numFmtId="165" fontId="18" fillId="4" borderId="14" xfId="0" applyNumberFormat="1" applyFont="1" applyFill="1" applyBorder="1"/>
    <xf numFmtId="0" fontId="40" fillId="4" borderId="14" xfId="0" applyFont="1" applyFill="1" applyBorder="1" applyAlignment="1">
      <alignment horizontal="center" vertical="center" wrapText="1"/>
    </xf>
    <xf numFmtId="0" fontId="41" fillId="4" borderId="14" xfId="0" applyFont="1" applyFill="1" applyBorder="1" applyAlignment="1">
      <alignment horizontal="center" vertical="center" wrapText="1"/>
    </xf>
    <xf numFmtId="0" fontId="9" fillId="0" borderId="0" xfId="0" applyFont="1" applyBorder="1" applyAlignment="1"/>
    <xf numFmtId="167" fontId="15" fillId="4" borderId="0" xfId="0" applyNumberFormat="1" applyFont="1" applyFill="1" applyBorder="1" applyAlignment="1">
      <alignment horizontal="center" vertical="center" wrapText="1"/>
    </xf>
    <xf numFmtId="168" fontId="16" fillId="0" borderId="0" xfId="0" applyNumberFormat="1" applyFont="1" applyFill="1" applyBorder="1" applyAlignment="1">
      <alignment horizontal="center" vertical="center" wrapText="1"/>
    </xf>
    <xf numFmtId="9" fontId="16" fillId="4" borderId="0" xfId="0" applyNumberFormat="1" applyFont="1" applyFill="1" applyBorder="1" applyAlignment="1">
      <alignment horizontal="center" vertical="center" wrapText="1"/>
    </xf>
    <xf numFmtId="1" fontId="16" fillId="0" borderId="0" xfId="0" applyNumberFormat="1" applyFont="1" applyFill="1" applyBorder="1" applyAlignment="1">
      <alignment horizontal="center" vertical="center" wrapText="1"/>
    </xf>
    <xf numFmtId="0" fontId="0" fillId="0" borderId="0" xfId="0" applyFont="1" applyAlignment="1"/>
    <xf numFmtId="49" fontId="45" fillId="13" borderId="32" xfId="0" applyNumberFormat="1" applyFont="1" applyFill="1" applyBorder="1" applyAlignment="1">
      <alignment horizontal="center" vertical="center" wrapText="1"/>
    </xf>
    <xf numFmtId="49" fontId="45" fillId="14" borderId="32" xfId="0" applyNumberFormat="1" applyFont="1" applyFill="1" applyBorder="1" applyAlignment="1">
      <alignment horizontal="center" vertical="center" wrapText="1"/>
    </xf>
    <xf numFmtId="49" fontId="45" fillId="15" borderId="32" xfId="0" applyNumberFormat="1" applyFont="1" applyFill="1" applyBorder="1" applyAlignment="1">
      <alignment horizontal="center" vertical="center" wrapText="1"/>
    </xf>
    <xf numFmtId="0" fontId="44" fillId="0" borderId="1" xfId="0" applyFont="1" applyBorder="1"/>
    <xf numFmtId="0" fontId="44" fillId="0" borderId="1" xfId="0" applyFont="1" applyBorder="1" applyAlignment="1">
      <alignment horizontal="center" vertical="center"/>
    </xf>
    <xf numFmtId="0" fontId="44" fillId="0" borderId="1" xfId="0" applyFont="1" applyBorder="1" applyAlignment="1">
      <alignment horizontal="left" vertical="top"/>
    </xf>
    <xf numFmtId="0" fontId="0"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Border="1" applyAlignment="1">
      <alignment horizontal="left"/>
    </xf>
    <xf numFmtId="0" fontId="44" fillId="0" borderId="1" xfId="0" applyFont="1" applyFill="1" applyBorder="1" applyAlignment="1">
      <alignment horizontal="center" vertical="center"/>
    </xf>
    <xf numFmtId="0" fontId="0" fillId="0" borderId="0" xfId="0" applyFont="1" applyAlignment="1"/>
    <xf numFmtId="1" fontId="35" fillId="12" borderId="0" xfId="0" applyNumberFormat="1" applyFont="1" applyFill="1" applyBorder="1" applyAlignment="1">
      <alignment horizontal="center" vertical="center"/>
    </xf>
    <xf numFmtId="0" fontId="0" fillId="0" borderId="0" xfId="0" applyFont="1" applyAlignment="1"/>
    <xf numFmtId="0" fontId="55" fillId="0" borderId="47" xfId="0" applyFont="1" applyBorder="1" applyAlignment="1">
      <alignment horizontal="left" vertical="center" wrapText="1"/>
    </xf>
    <xf numFmtId="0" fontId="55" fillId="0" borderId="47" xfId="0" applyFont="1" applyBorder="1" applyAlignment="1">
      <alignment horizontal="left" vertical="center"/>
    </xf>
    <xf numFmtId="0" fontId="44" fillId="0" borderId="15" xfId="0" applyFont="1" applyFill="1" applyBorder="1" applyAlignment="1">
      <alignment horizontal="center" vertical="center"/>
    </xf>
    <xf numFmtId="0" fontId="44" fillId="0" borderId="15" xfId="0" applyFont="1" applyBorder="1"/>
    <xf numFmtId="0" fontId="44" fillId="0" borderId="15" xfId="0" applyFont="1" applyBorder="1" applyAlignment="1">
      <alignment horizontal="center" vertical="center"/>
    </xf>
    <xf numFmtId="0" fontId="0" fillId="0" borderId="15" xfId="0" applyFont="1" applyBorder="1" applyAlignment="1">
      <alignment horizontal="center" vertical="center" wrapText="1"/>
    </xf>
    <xf numFmtId="0" fontId="44" fillId="0" borderId="15" xfId="0" applyFont="1" applyBorder="1" applyAlignment="1">
      <alignment horizontal="left" vertical="top"/>
    </xf>
    <xf numFmtId="0" fontId="44" fillId="0" borderId="1" xfId="0" applyFont="1" applyBorder="1" applyAlignment="1">
      <alignment horizontal="justify" vertical="top" wrapText="1"/>
    </xf>
    <xf numFmtId="0" fontId="44" fillId="0" borderId="15" xfId="0" applyFont="1" applyBorder="1" applyAlignment="1">
      <alignment horizontal="center" vertical="center" wrapText="1"/>
    </xf>
    <xf numFmtId="0" fontId="44" fillId="0" borderId="15" xfId="0" applyFont="1" applyBorder="1" applyAlignment="1">
      <alignment horizontal="justify" vertical="center" wrapText="1"/>
    </xf>
    <xf numFmtId="0" fontId="44" fillId="0" borderId="15" xfId="0" applyFont="1" applyBorder="1" applyAlignment="1">
      <alignment horizontal="left" vertical="center" wrapText="1"/>
    </xf>
    <xf numFmtId="14" fontId="44" fillId="0" borderId="15" xfId="0" applyNumberFormat="1" applyFont="1" applyBorder="1" applyAlignment="1">
      <alignment horizontal="center" vertical="center" wrapText="1"/>
    </xf>
    <xf numFmtId="1" fontId="45" fillId="16" borderId="48" xfId="0" applyNumberFormat="1" applyFont="1" applyFill="1" applyBorder="1" applyAlignment="1">
      <alignment horizontal="center" vertical="center" wrapText="1"/>
    </xf>
    <xf numFmtId="0" fontId="45" fillId="16" borderId="49" xfId="0" applyFont="1" applyFill="1" applyBorder="1" applyAlignment="1">
      <alignment horizontal="center" vertical="center" wrapText="1"/>
    </xf>
    <xf numFmtId="0" fontId="45" fillId="16" borderId="50" xfId="0" applyFont="1" applyFill="1" applyBorder="1" applyAlignment="1">
      <alignment horizontal="center" vertical="center" wrapText="1"/>
    </xf>
    <xf numFmtId="0" fontId="45" fillId="16" borderId="48" xfId="0" applyFont="1" applyFill="1" applyBorder="1" applyAlignment="1">
      <alignment horizontal="center" vertical="center" wrapText="1"/>
    </xf>
    <xf numFmtId="0" fontId="19" fillId="16" borderId="49" xfId="0" applyFont="1" applyFill="1" applyBorder="1" applyAlignment="1">
      <alignment horizontal="center" vertical="center" wrapText="1"/>
    </xf>
    <xf numFmtId="0" fontId="19" fillId="16" borderId="50" xfId="0" applyFont="1" applyFill="1" applyBorder="1" applyAlignment="1">
      <alignment horizontal="center" vertical="center" wrapText="1"/>
    </xf>
    <xf numFmtId="0" fontId="19" fillId="16" borderId="48" xfId="0" applyFont="1" applyFill="1" applyBorder="1" applyAlignment="1">
      <alignment horizontal="center" vertical="center" wrapText="1"/>
    </xf>
    <xf numFmtId="0" fontId="44" fillId="0" borderId="15" xfId="0" applyFont="1" applyBorder="1" applyAlignment="1">
      <alignment horizontal="left" vertical="center"/>
    </xf>
    <xf numFmtId="0" fontId="44" fillId="0" borderId="15" xfId="0" applyFont="1" applyBorder="1" applyAlignment="1">
      <alignment horizontal="left"/>
    </xf>
    <xf numFmtId="0" fontId="45" fillId="0" borderId="1" xfId="0" applyFont="1" applyBorder="1" applyAlignment="1">
      <alignment horizontal="justify" vertical="center" wrapText="1"/>
    </xf>
    <xf numFmtId="0" fontId="15" fillId="0" borderId="1" xfId="0" applyFont="1" applyBorder="1" applyAlignment="1">
      <alignment horizontal="justify" vertical="top" wrapText="1"/>
    </xf>
    <xf numFmtId="0" fontId="22" fillId="0" borderId="1" xfId="0" applyFont="1" applyBorder="1" applyAlignment="1">
      <alignment horizontal="justify" vertical="center" wrapText="1"/>
    </xf>
    <xf numFmtId="0" fontId="44" fillId="17" borderId="15" xfId="0" applyFont="1" applyFill="1" applyBorder="1" applyAlignment="1">
      <alignment horizontal="justify"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justify" vertical="center" wrapText="1"/>
    </xf>
    <xf numFmtId="0" fontId="15" fillId="17" borderId="1" xfId="0" applyFont="1" applyFill="1" applyBorder="1" applyAlignment="1">
      <alignment horizontal="justify" vertical="center" wrapText="1"/>
    </xf>
    <xf numFmtId="0" fontId="31" fillId="0" borderId="1" xfId="1" applyBorder="1" applyAlignment="1">
      <alignment horizontal="center" vertical="center" wrapText="1"/>
    </xf>
    <xf numFmtId="0" fontId="22" fillId="0" borderId="1" xfId="0" applyFont="1" applyBorder="1" applyAlignment="1">
      <alignment horizontal="center" vertical="center" wrapText="1"/>
    </xf>
    <xf numFmtId="0" fontId="56" fillId="0" borderId="0" xfId="0" applyFont="1" applyAlignment="1">
      <alignment horizontal="center" vertical="center"/>
    </xf>
    <xf numFmtId="0" fontId="45" fillId="0" borderId="0" xfId="0" applyFont="1" applyAlignment="1">
      <alignment horizontal="center" vertical="center"/>
    </xf>
    <xf numFmtId="0" fontId="25" fillId="12" borderId="0" xfId="0" applyFont="1" applyFill="1" applyBorder="1" applyAlignment="1">
      <alignment horizontal="center" vertical="center"/>
    </xf>
    <xf numFmtId="0" fontId="56" fillId="9" borderId="0" xfId="0" applyFont="1" applyFill="1" applyBorder="1" applyAlignment="1">
      <alignment horizontal="center" vertical="center"/>
    </xf>
    <xf numFmtId="0" fontId="45" fillId="0" borderId="15" xfId="0" applyFont="1" applyBorder="1" applyAlignment="1">
      <alignment horizontal="center" vertical="center"/>
    </xf>
    <xf numFmtId="0" fontId="45" fillId="0" borderId="1" xfId="0" applyFont="1" applyBorder="1" applyAlignment="1">
      <alignment horizontal="center" vertical="center"/>
    </xf>
    <xf numFmtId="0" fontId="44" fillId="0" borderId="1" xfId="0" applyFont="1" applyFill="1" applyBorder="1" applyAlignment="1">
      <alignment horizontal="justify" vertical="top" wrapText="1"/>
    </xf>
    <xf numFmtId="0" fontId="9" fillId="12" borderId="0" xfId="0" applyFont="1" applyFill="1" applyBorder="1" applyAlignment="1">
      <alignment horizontal="center" vertical="center"/>
    </xf>
    <xf numFmtId="0" fontId="0" fillId="9" borderId="0" xfId="0" applyFont="1" applyFill="1" applyBorder="1" applyAlignment="1">
      <alignment horizontal="center" vertical="center"/>
    </xf>
    <xf numFmtId="0" fontId="57" fillId="0" borderId="0" xfId="0" applyFont="1"/>
    <xf numFmtId="0" fontId="58" fillId="0" borderId="0" xfId="0" applyFont="1"/>
    <xf numFmtId="0" fontId="57" fillId="0" borderId="0" xfId="0" applyFont="1" applyAlignment="1">
      <alignment horizontal="left" vertical="top"/>
    </xf>
    <xf numFmtId="0" fontId="27" fillId="3" borderId="0" xfId="0" applyFont="1" applyFill="1" applyBorder="1" applyAlignment="1">
      <alignment horizontal="left" vertical="top" wrapText="1"/>
    </xf>
    <xf numFmtId="0" fontId="28" fillId="12" borderId="0" xfId="0" applyFont="1" applyFill="1" applyBorder="1" applyAlignment="1"/>
    <xf numFmtId="0" fontId="57" fillId="12" borderId="0" xfId="0" applyFont="1" applyFill="1" applyBorder="1" applyAlignment="1"/>
    <xf numFmtId="0" fontId="27" fillId="3" borderId="0" xfId="0" applyFont="1" applyFill="1" applyBorder="1" applyAlignment="1">
      <alignment horizontal="center" vertical="center" wrapText="1"/>
    </xf>
    <xf numFmtId="0" fontId="57" fillId="0" borderId="0" xfId="0" applyFont="1" applyAlignment="1"/>
    <xf numFmtId="0" fontId="44" fillId="0" borderId="1" xfId="0" applyFont="1" applyFill="1" applyBorder="1" applyAlignment="1">
      <alignment vertical="center" wrapText="1"/>
    </xf>
    <xf numFmtId="0" fontId="22" fillId="0" borderId="1" xfId="0" applyFont="1" applyFill="1" applyBorder="1" applyAlignment="1">
      <alignment horizontal="justify" vertical="center" wrapText="1"/>
    </xf>
    <xf numFmtId="0" fontId="15" fillId="0" borderId="1" xfId="0" applyFont="1" applyFill="1" applyBorder="1" applyAlignment="1">
      <alignment horizontal="justify" vertical="top" wrapText="1"/>
    </xf>
    <xf numFmtId="0" fontId="19" fillId="0" borderId="1" xfId="0" applyFont="1" applyFill="1" applyBorder="1" applyAlignment="1">
      <alignment horizontal="left" vertical="center" wrapText="1"/>
    </xf>
    <xf numFmtId="0" fontId="45" fillId="0" borderId="1" xfId="0" applyFont="1" applyFill="1" applyBorder="1" applyAlignment="1">
      <alignment horizontal="left" vertical="center" wrapText="1"/>
    </xf>
    <xf numFmtId="14" fontId="44" fillId="0" borderId="1" xfId="0" applyNumberFormat="1" applyFont="1" applyFill="1" applyBorder="1" applyAlignment="1">
      <alignment horizontal="center" vertical="center"/>
    </xf>
    <xf numFmtId="0" fontId="44" fillId="0" borderId="1" xfId="0" applyFont="1" applyFill="1" applyBorder="1" applyAlignment="1">
      <alignment horizontal="left" vertical="top"/>
    </xf>
    <xf numFmtId="0" fontId="0" fillId="0" borderId="0" xfId="0" applyFont="1" applyFill="1"/>
    <xf numFmtId="0" fontId="0" fillId="0" borderId="0" xfId="0" applyFont="1" applyFill="1" applyAlignment="1"/>
    <xf numFmtId="1" fontId="35" fillId="12" borderId="0" xfId="0" applyNumberFormat="1" applyFont="1" applyFill="1" applyBorder="1" applyAlignment="1">
      <alignment horizontal="center" vertical="center"/>
    </xf>
    <xf numFmtId="0" fontId="0" fillId="0" borderId="0" xfId="0" applyFont="1" applyAlignment="1"/>
    <xf numFmtId="0" fontId="15" fillId="0" borderId="1" xfId="0" applyFont="1" applyFill="1" applyBorder="1" applyAlignment="1">
      <alignment horizontal="left" vertical="center" wrapText="1"/>
    </xf>
    <xf numFmtId="14" fontId="15" fillId="0" borderId="1" xfId="0" applyNumberFormat="1" applyFont="1" applyBorder="1" applyAlignment="1">
      <alignment horizontal="center" vertical="center" wrapText="1"/>
    </xf>
    <xf numFmtId="0" fontId="19" fillId="0" borderId="1" xfId="0" applyFont="1" applyBorder="1" applyAlignment="1">
      <alignment horizontal="center" vertical="center"/>
    </xf>
    <xf numFmtId="0" fontId="15" fillId="0" borderId="15" xfId="0" applyFont="1" applyFill="1" applyBorder="1" applyAlignment="1">
      <alignment horizontal="center" vertical="center"/>
    </xf>
    <xf numFmtId="0" fontId="9" fillId="0" borderId="0" xfId="0" applyFont="1" applyAlignment="1">
      <alignment horizontal="left"/>
    </xf>
    <xf numFmtId="0" fontId="9" fillId="0" borderId="0" xfId="0" applyFont="1"/>
    <xf numFmtId="0" fontId="9" fillId="0" borderId="0" xfId="0" applyFont="1" applyAlignment="1"/>
    <xf numFmtId="0" fontId="66" fillId="0" borderId="1" xfId="1" applyFont="1" applyFill="1" applyBorder="1" applyAlignment="1">
      <alignment horizontal="center" vertical="center" wrapText="1"/>
    </xf>
    <xf numFmtId="0" fontId="19" fillId="0" borderId="1"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xf numFmtId="0" fontId="9" fillId="0" borderId="0" xfId="0" applyFont="1" applyFill="1" applyAlignment="1"/>
    <xf numFmtId="0" fontId="19" fillId="0" borderId="1" xfId="0" applyFont="1" applyBorder="1" applyAlignment="1">
      <alignment horizontal="left" vertical="center" wrapText="1"/>
    </xf>
    <xf numFmtId="0" fontId="15" fillId="0" borderId="1" xfId="0" applyFont="1" applyBorder="1" applyAlignment="1">
      <alignment horizontal="left" vertical="top"/>
    </xf>
    <xf numFmtId="0" fontId="15" fillId="17" borderId="1" xfId="0" applyFont="1" applyFill="1" applyBorder="1" applyAlignment="1">
      <alignment horizontal="center" vertical="center" wrapText="1"/>
    </xf>
    <xf numFmtId="14" fontId="15" fillId="17" borderId="1" xfId="0" applyNumberFormat="1" applyFont="1" applyFill="1" applyBorder="1" applyAlignment="1">
      <alignment horizontal="center" vertical="center" wrapText="1"/>
    </xf>
    <xf numFmtId="0" fontId="44" fillId="17" borderId="1" xfId="0" applyFont="1" applyFill="1" applyBorder="1" applyAlignment="1">
      <alignment horizontal="justify" vertical="center" wrapText="1"/>
    </xf>
    <xf numFmtId="0" fontId="15" fillId="0" borderId="15" xfId="0" applyFont="1" applyFill="1" applyBorder="1" applyAlignment="1">
      <alignment horizontal="justify" vertical="top" wrapText="1"/>
    </xf>
    <xf numFmtId="0" fontId="15" fillId="0" borderId="15" xfId="0" applyFont="1" applyBorder="1" applyAlignment="1">
      <alignment horizontal="left" vertical="center" wrapText="1"/>
    </xf>
    <xf numFmtId="0" fontId="15" fillId="0" borderId="15" xfId="0" applyFont="1" applyBorder="1" applyAlignment="1">
      <alignment horizontal="justify" vertical="center" wrapText="1"/>
    </xf>
    <xf numFmtId="0" fontId="15" fillId="0" borderId="15" xfId="0" applyFont="1" applyBorder="1" applyAlignment="1">
      <alignment horizontal="justify" vertical="top" wrapText="1"/>
    </xf>
    <xf numFmtId="0" fontId="19" fillId="0" borderId="1" xfId="0" applyFont="1" applyFill="1" applyBorder="1" applyAlignment="1">
      <alignment horizontal="justify" vertical="center" wrapText="1"/>
    </xf>
    <xf numFmtId="0" fontId="19" fillId="0" borderId="1" xfId="0" applyFont="1" applyFill="1" applyBorder="1" applyAlignment="1">
      <alignment horizontal="justify" vertical="top" wrapText="1"/>
    </xf>
    <xf numFmtId="0" fontId="8" fillId="3" borderId="0" xfId="0" applyFont="1" applyFill="1" applyBorder="1" applyAlignment="1">
      <alignment horizontal="center" vertical="center" wrapText="1"/>
    </xf>
    <xf numFmtId="0" fontId="15" fillId="17" borderId="1" xfId="0" applyFont="1" applyFill="1" applyBorder="1" applyAlignment="1">
      <alignment vertical="center" wrapText="1"/>
    </xf>
    <xf numFmtId="14" fontId="15" fillId="0" borderId="1" xfId="0" applyNumberFormat="1" applyFont="1" applyBorder="1" applyAlignment="1">
      <alignment horizontal="left" vertical="center" wrapText="1"/>
    </xf>
    <xf numFmtId="0" fontId="66" fillId="0" borderId="1" xfId="1" applyFont="1" applyBorder="1" applyAlignment="1">
      <alignment horizontal="left" vertical="center" wrapText="1"/>
    </xf>
    <xf numFmtId="0" fontId="44" fillId="0" borderId="1" xfId="0" applyFont="1" applyBorder="1" applyAlignment="1">
      <alignment horizontal="center" vertical="center" wrapText="1"/>
    </xf>
    <xf numFmtId="14" fontId="44" fillId="0" borderId="1" xfId="0" applyNumberFormat="1" applyFont="1" applyBorder="1" applyAlignment="1">
      <alignment horizontal="center" vertical="center" wrapText="1"/>
    </xf>
    <xf numFmtId="0" fontId="44" fillId="0" borderId="1" xfId="0" applyFont="1" applyBorder="1" applyAlignment="1">
      <alignment horizontal="justify" vertical="center" wrapText="1"/>
    </xf>
    <xf numFmtId="0" fontId="44" fillId="0" borderId="16" xfId="0" applyFont="1" applyFill="1" applyBorder="1" applyAlignment="1">
      <alignment horizontal="justify" vertical="center" wrapText="1"/>
    </xf>
    <xf numFmtId="0" fontId="0" fillId="0" borderId="0" xfId="0" applyFont="1" applyAlignment="1"/>
    <xf numFmtId="1" fontId="60" fillId="0" borderId="0" xfId="0" applyNumberFormat="1" applyFont="1" applyFill="1" applyBorder="1" applyAlignment="1">
      <alignment horizontal="center" vertical="center" wrapText="1"/>
    </xf>
    <xf numFmtId="0" fontId="16" fillId="0" borderId="0" xfId="0" applyNumberFormat="1" applyFont="1" applyBorder="1" applyAlignment="1">
      <alignment horizontal="center" vertical="center" wrapText="1"/>
    </xf>
    <xf numFmtId="1" fontId="53" fillId="23" borderId="51" xfId="0" applyNumberFormat="1" applyFont="1" applyFill="1" applyBorder="1" applyAlignment="1">
      <alignment horizontal="center" vertical="center"/>
    </xf>
    <xf numFmtId="0" fontId="15" fillId="0" borderId="28" xfId="0" applyFont="1" applyBorder="1" applyAlignment="1">
      <alignment horizontal="center" vertical="center" wrapText="1"/>
    </xf>
    <xf numFmtId="0" fontId="15" fillId="17" borderId="21" xfId="0" applyFont="1" applyFill="1" applyBorder="1" applyAlignment="1">
      <alignment horizontal="justify" vertical="top" wrapText="1"/>
    </xf>
    <xf numFmtId="0" fontId="44" fillId="0" borderId="1" xfId="0" applyFont="1" applyBorder="1" applyAlignment="1">
      <alignment vertical="center" wrapText="1"/>
    </xf>
    <xf numFmtId="14" fontId="44" fillId="0" borderId="1" xfId="0" applyNumberFormat="1" applyFont="1" applyBorder="1" applyAlignment="1">
      <alignment vertical="center" wrapText="1"/>
    </xf>
    <xf numFmtId="0" fontId="0" fillId="0" borderId="0" xfId="0" applyFont="1" applyAlignment="1">
      <alignment horizontal="left" wrapText="1"/>
    </xf>
    <xf numFmtId="0" fontId="0" fillId="0" borderId="0" xfId="0" applyFont="1" applyAlignment="1">
      <alignment wrapText="1"/>
    </xf>
    <xf numFmtId="0" fontId="0" fillId="0" borderId="1" xfId="0" applyFont="1" applyBorder="1" applyAlignment="1">
      <alignment vertical="center" wrapText="1"/>
    </xf>
    <xf numFmtId="0" fontId="0" fillId="0" borderId="0" xfId="0" applyFont="1" applyAlignment="1">
      <alignment horizontal="left" vertical="center" wrapText="1"/>
    </xf>
    <xf numFmtId="0" fontId="44" fillId="0" borderId="1"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5" xfId="0" applyFont="1" applyBorder="1" applyAlignment="1">
      <alignment vertical="center" wrapText="1"/>
    </xf>
    <xf numFmtId="0" fontId="0" fillId="0" borderId="15"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xf numFmtId="1" fontId="35" fillId="12" borderId="0" xfId="0" applyNumberFormat="1" applyFont="1" applyFill="1" applyBorder="1" applyAlignment="1">
      <alignment horizontal="center" vertical="center"/>
    </xf>
    <xf numFmtId="0" fontId="44" fillId="0" borderId="1" xfId="0" applyFont="1" applyFill="1" applyBorder="1" applyAlignment="1">
      <alignment horizontal="center" vertical="center"/>
    </xf>
    <xf numFmtId="0" fontId="44" fillId="0" borderId="15"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4" fillId="0" borderId="1" xfId="0"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4" fontId="44" fillId="0" borderId="16" xfId="0" applyNumberFormat="1" applyFont="1" applyFill="1" applyBorder="1" applyAlignment="1">
      <alignment horizontal="center" vertical="center" wrapText="1"/>
    </xf>
    <xf numFmtId="14" fontId="44" fillId="0" borderId="16" xfId="0" applyNumberFormat="1" applyFont="1" applyFill="1" applyBorder="1" applyAlignment="1">
      <alignment horizontal="center" vertical="center"/>
    </xf>
    <xf numFmtId="0" fontId="44" fillId="0" borderId="16" xfId="0" applyFont="1" applyFill="1" applyBorder="1" applyAlignment="1">
      <alignment vertical="center" wrapText="1"/>
    </xf>
    <xf numFmtId="0" fontId="19" fillId="0" borderId="16" xfId="0" applyFont="1" applyFill="1" applyBorder="1" applyAlignment="1">
      <alignment horizontal="justify" vertical="top" wrapText="1"/>
    </xf>
    <xf numFmtId="0" fontId="15" fillId="0" borderId="16" xfId="0" applyFont="1" applyFill="1" applyBorder="1" applyAlignment="1">
      <alignment horizontal="justify" vertical="center" wrapText="1"/>
    </xf>
    <xf numFmtId="14" fontId="44" fillId="0" borderId="1" xfId="0" applyNumberFormat="1" applyFont="1" applyBorder="1" applyAlignment="1">
      <alignment horizontal="left" vertical="center" wrapText="1"/>
    </xf>
    <xf numFmtId="0" fontId="15" fillId="0" borderId="16" xfId="0" applyFont="1" applyFill="1" applyBorder="1" applyAlignment="1">
      <alignment horizontal="justify" vertical="top" wrapText="1"/>
    </xf>
    <xf numFmtId="0" fontId="22" fillId="0" borderId="1" xfId="0" applyFont="1" applyFill="1" applyBorder="1" applyAlignment="1">
      <alignment horizontal="left" vertical="center" wrapText="1"/>
    </xf>
    <xf numFmtId="0" fontId="44"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49" fontId="45" fillId="25" borderId="32" xfId="0" applyNumberFormat="1" applyFont="1" applyFill="1" applyBorder="1" applyAlignment="1">
      <alignment horizontal="center" vertical="center" wrapText="1"/>
    </xf>
    <xf numFmtId="0" fontId="45" fillId="0" borderId="1" xfId="0" applyFont="1" applyFill="1" applyBorder="1" applyAlignment="1">
      <alignment horizontal="center" vertical="center"/>
    </xf>
    <xf numFmtId="0" fontId="51" fillId="0" borderId="5" xfId="0" applyFont="1" applyFill="1" applyBorder="1" applyAlignment="1">
      <alignment horizontal="center" vertical="center" wrapText="1"/>
    </xf>
    <xf numFmtId="0" fontId="48" fillId="0" borderId="1" xfId="0" applyFont="1" applyBorder="1" applyAlignment="1">
      <alignment horizontal="justify" vertical="center" wrapText="1"/>
    </xf>
    <xf numFmtId="0" fontId="48" fillId="0" borderId="1" xfId="0" applyFont="1" applyBorder="1" applyAlignment="1">
      <alignment horizontal="left" vertical="center" wrapText="1"/>
    </xf>
    <xf numFmtId="0" fontId="48" fillId="0" borderId="1" xfId="0" applyFont="1" applyBorder="1" applyAlignment="1">
      <alignment horizontal="left" vertical="top" wrapText="1"/>
    </xf>
    <xf numFmtId="14" fontId="44" fillId="0" borderId="15" xfId="0" applyNumberFormat="1" applyFont="1" applyBorder="1" applyAlignment="1">
      <alignment vertical="center" wrapText="1"/>
    </xf>
    <xf numFmtId="0" fontId="44" fillId="0" borderId="0" xfId="0" applyFont="1" applyAlignment="1">
      <alignment horizontal="left" vertical="top"/>
    </xf>
    <xf numFmtId="17" fontId="73" fillId="5" borderId="43" xfId="1" applyNumberFormat="1" applyFont="1" applyFill="1" applyBorder="1" applyAlignment="1">
      <alignment vertical="center"/>
    </xf>
    <xf numFmtId="0" fontId="73" fillId="5" borderId="40" xfId="1" applyFont="1" applyFill="1" applyBorder="1" applyAlignment="1">
      <alignment vertical="center"/>
    </xf>
    <xf numFmtId="0" fontId="73" fillId="6" borderId="40" xfId="1" applyFont="1" applyFill="1" applyBorder="1" applyAlignment="1">
      <alignment vertical="center"/>
    </xf>
    <xf numFmtId="0" fontId="73" fillId="7" borderId="40" xfId="1" applyFont="1" applyFill="1" applyBorder="1" applyAlignment="1">
      <alignment vertical="center"/>
    </xf>
    <xf numFmtId="0" fontId="73" fillId="8" borderId="40" xfId="1" applyFont="1" applyFill="1" applyBorder="1" applyAlignment="1">
      <alignment vertical="center"/>
    </xf>
    <xf numFmtId="0" fontId="13" fillId="0" borderId="59" xfId="0" applyFont="1" applyBorder="1" applyAlignment="1">
      <alignment horizontal="center" vertical="center"/>
    </xf>
    <xf numFmtId="0" fontId="13" fillId="0" borderId="81" xfId="0" applyFont="1" applyBorder="1" applyAlignment="1">
      <alignment horizontal="center" vertical="center"/>
    </xf>
    <xf numFmtId="0" fontId="45" fillId="0" borderId="15" xfId="0" applyFont="1" applyFill="1" applyBorder="1" applyAlignment="1">
      <alignment horizontal="center" vertical="center"/>
    </xf>
    <xf numFmtId="0" fontId="15" fillId="0" borderId="1" xfId="0" applyFont="1" applyFill="1" applyBorder="1" applyAlignment="1">
      <alignment horizontal="left" vertical="top"/>
    </xf>
    <xf numFmtId="0" fontId="66" fillId="0" borderId="1" xfId="1" applyFont="1" applyFill="1" applyBorder="1" applyAlignment="1">
      <alignment horizontal="left" vertical="center" wrapText="1"/>
    </xf>
    <xf numFmtId="0" fontId="0" fillId="0" borderId="0" xfId="0" applyFont="1" applyAlignment="1"/>
    <xf numFmtId="0" fontId="45" fillId="0" borderId="15" xfId="0" applyFont="1" applyBorder="1" applyAlignment="1">
      <alignment horizontal="center" vertical="center" wrapText="1"/>
    </xf>
    <xf numFmtId="0" fontId="74" fillId="0" borderId="1" xfId="1" applyFont="1" applyBorder="1" applyAlignment="1">
      <alignment horizontal="center" vertical="center" wrapText="1"/>
    </xf>
    <xf numFmtId="0" fontId="45" fillId="0" borderId="1" xfId="0" applyFont="1" applyBorder="1" applyAlignment="1">
      <alignment horizontal="left" vertical="center" wrapText="1"/>
    </xf>
    <xf numFmtId="0" fontId="31" fillId="0" borderId="1" xfId="1" applyBorder="1" applyAlignment="1">
      <alignment horizontal="left" vertical="top" wrapText="1"/>
    </xf>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44" fillId="0" borderId="15" xfId="0" applyFont="1" applyFill="1" applyBorder="1" applyAlignment="1">
      <alignment horizontal="center" vertical="center" wrapText="1"/>
    </xf>
    <xf numFmtId="14" fontId="44" fillId="0" borderId="15" xfId="0" applyNumberFormat="1" applyFont="1" applyFill="1" applyBorder="1" applyAlignment="1">
      <alignment horizontal="center" vertical="center" wrapText="1"/>
    </xf>
    <xf numFmtId="0" fontId="44" fillId="0" borderId="15" xfId="0" applyFont="1" applyFill="1" applyBorder="1" applyAlignment="1">
      <alignment horizontal="justify" vertical="center" wrapText="1"/>
    </xf>
    <xf numFmtId="0" fontId="44" fillId="0" borderId="1" xfId="0" applyFont="1" applyFill="1" applyBorder="1" applyAlignment="1">
      <alignment horizontal="left" vertical="top" wrapText="1"/>
    </xf>
    <xf numFmtId="0" fontId="44" fillId="0" borderId="15"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8" fillId="0" borderId="1" xfId="0" applyFont="1" applyBorder="1" applyAlignment="1">
      <alignment horizontal="center" vertical="center" wrapText="1"/>
    </xf>
    <xf numFmtId="0" fontId="48" fillId="0" borderId="1" xfId="0" applyFont="1" applyFill="1" applyBorder="1" applyAlignment="1">
      <alignment horizontal="left" vertical="center" wrapText="1"/>
    </xf>
    <xf numFmtId="0" fontId="48" fillId="0" borderId="1" xfId="0" applyFont="1" applyBorder="1" applyAlignment="1">
      <alignment horizontal="center" vertical="center"/>
    </xf>
    <xf numFmtId="0" fontId="22" fillId="0" borderId="15" xfId="0" applyFont="1" applyFill="1" applyBorder="1" applyAlignment="1">
      <alignment horizontal="justify" vertical="top" wrapText="1"/>
    </xf>
    <xf numFmtId="0" fontId="45" fillId="0" borderId="1" xfId="0" applyFont="1" applyFill="1" applyBorder="1" applyAlignment="1">
      <alignment horizontal="center" vertical="center" wrapText="1"/>
    </xf>
    <xf numFmtId="0" fontId="23" fillId="0" borderId="1" xfId="0" applyFont="1" applyFill="1" applyBorder="1" applyAlignment="1">
      <alignment horizontal="justify" vertical="top" wrapText="1"/>
    </xf>
    <xf numFmtId="0" fontId="23" fillId="0" borderId="1" xfId="0" applyFont="1" applyFill="1" applyBorder="1" applyAlignment="1">
      <alignment horizontal="justify" vertical="center" wrapText="1"/>
    </xf>
    <xf numFmtId="0" fontId="77" fillId="0" borderId="15" xfId="1" applyFont="1" applyBorder="1" applyAlignment="1">
      <alignment horizontal="left" vertical="center" wrapText="1"/>
    </xf>
    <xf numFmtId="0" fontId="45" fillId="0" borderId="1" xfId="0" applyFont="1" applyBorder="1" applyAlignment="1">
      <alignment horizontal="center" vertical="center" wrapText="1"/>
    </xf>
    <xf numFmtId="0" fontId="48" fillId="0" borderId="1" xfId="0" applyFont="1" applyFill="1" applyBorder="1" applyAlignment="1">
      <alignment horizontal="justify" vertical="center" wrapText="1"/>
    </xf>
    <xf numFmtId="0" fontId="48" fillId="0" borderId="1" xfId="0" applyFont="1" applyFill="1" applyBorder="1" applyAlignment="1">
      <alignment horizontal="left" vertical="top" wrapText="1"/>
    </xf>
    <xf numFmtId="0" fontId="78" fillId="17" borderId="1" xfId="1" applyFont="1" applyFill="1" applyBorder="1" applyAlignment="1">
      <alignment horizontal="justify" vertical="center" wrapText="1"/>
    </xf>
    <xf numFmtId="0" fontId="78" fillId="0" borderId="1" xfId="1" applyFont="1" applyFill="1" applyBorder="1" applyAlignment="1">
      <alignment horizontal="left" vertical="top" wrapText="1"/>
    </xf>
    <xf numFmtId="0" fontId="33" fillId="0" borderId="1" xfId="0" applyFont="1" applyFill="1" applyBorder="1" applyAlignment="1">
      <alignment horizontal="center" vertical="center"/>
    </xf>
    <xf numFmtId="0" fontId="49" fillId="0" borderId="1" xfId="0" applyFont="1" applyFill="1" applyBorder="1" applyAlignment="1">
      <alignment vertical="center" wrapText="1"/>
    </xf>
    <xf numFmtId="0" fontId="33" fillId="0" borderId="1" xfId="0" applyFont="1" applyFill="1" applyBorder="1" applyAlignment="1">
      <alignment vertical="center" wrapText="1"/>
    </xf>
    <xf numFmtId="0" fontId="33" fillId="0" borderId="1" xfId="0" applyFont="1" applyFill="1" applyBorder="1" applyAlignment="1">
      <alignment horizontal="justify" vertical="top" wrapText="1"/>
    </xf>
    <xf numFmtId="0" fontId="49" fillId="0" borderId="1" xfId="0" applyFont="1" applyFill="1" applyBorder="1" applyAlignment="1">
      <alignment horizontal="left" vertical="top" wrapText="1"/>
    </xf>
    <xf numFmtId="0" fontId="13" fillId="4" borderId="52" xfId="0" applyFont="1" applyFill="1" applyBorder="1" applyAlignment="1">
      <alignment vertical="center"/>
    </xf>
    <xf numFmtId="0" fontId="8" fillId="0" borderId="53" xfId="0" applyFont="1" applyBorder="1" applyAlignment="1"/>
    <xf numFmtId="164" fontId="13" fillId="4" borderId="55" xfId="0" applyNumberFormat="1" applyFont="1" applyFill="1" applyBorder="1" applyAlignment="1">
      <alignment horizontal="center" vertical="center"/>
    </xf>
    <xf numFmtId="164" fontId="13" fillId="0" borderId="55" xfId="0" applyNumberFormat="1" applyFont="1" applyBorder="1" applyAlignment="1">
      <alignment horizontal="center" vertical="center"/>
    </xf>
    <xf numFmtId="164" fontId="13" fillId="0" borderId="71" xfId="0" applyNumberFormat="1" applyFont="1" applyBorder="1" applyAlignment="1">
      <alignment horizontal="center" vertical="center"/>
    </xf>
    <xf numFmtId="164" fontId="13" fillId="0" borderId="68" xfId="0" applyNumberFormat="1" applyFont="1" applyBorder="1" applyAlignment="1">
      <alignment horizontal="center" vertical="center"/>
    </xf>
    <xf numFmtId="164" fontId="13" fillId="0" borderId="61" xfId="0" applyNumberFormat="1" applyFont="1" applyBorder="1" applyAlignment="1">
      <alignment horizontal="center" vertical="center"/>
    </xf>
    <xf numFmtId="164" fontId="13" fillId="4" borderId="61" xfId="0" applyNumberFormat="1" applyFont="1" applyFill="1" applyBorder="1" applyAlignment="1">
      <alignment horizontal="center" vertical="center"/>
    </xf>
    <xf numFmtId="164" fontId="13" fillId="0" borderId="55" xfId="0" applyNumberFormat="1" applyFont="1" applyFill="1" applyBorder="1" applyAlignment="1">
      <alignment horizontal="center" vertical="center"/>
    </xf>
    <xf numFmtId="0" fontId="0" fillId="0" borderId="0" xfId="0"/>
    <xf numFmtId="0" fontId="0" fillId="0" borderId="0" xfId="0" applyBorder="1"/>
    <xf numFmtId="0" fontId="80" fillId="0" borderId="2" xfId="0" applyFont="1" applyBorder="1" applyAlignment="1">
      <alignment wrapText="1"/>
    </xf>
    <xf numFmtId="0" fontId="0" fillId="0" borderId="21" xfId="0" applyBorder="1" applyAlignment="1">
      <alignment horizontal="center" vertical="center"/>
    </xf>
    <xf numFmtId="9" fontId="0" fillId="0" borderId="3" xfId="0" applyNumberFormat="1" applyBorder="1" applyAlignment="1">
      <alignment horizontal="center" vertical="center"/>
    </xf>
    <xf numFmtId="0" fontId="80" fillId="0" borderId="4" xfId="0" applyFont="1" applyBorder="1" applyAlignment="1">
      <alignment wrapText="1"/>
    </xf>
    <xf numFmtId="0" fontId="0" fillId="0" borderId="1" xfId="0" applyBorder="1" applyAlignment="1">
      <alignment horizontal="center" vertical="center"/>
    </xf>
    <xf numFmtId="168" fontId="0" fillId="0" borderId="5" xfId="4" applyNumberFormat="1" applyFont="1" applyBorder="1" applyAlignment="1">
      <alignment horizontal="center" vertical="center"/>
    </xf>
    <xf numFmtId="0" fontId="80" fillId="0" borderId="6" xfId="0" applyFont="1" applyBorder="1" applyAlignment="1">
      <alignment wrapText="1"/>
    </xf>
    <xf numFmtId="0" fontId="0" fillId="0" borderId="22" xfId="0" applyBorder="1" applyAlignment="1">
      <alignment horizontal="center" vertical="center"/>
    </xf>
    <xf numFmtId="168" fontId="0" fillId="0" borderId="7" xfId="4" applyNumberFormat="1" applyFont="1" applyBorder="1" applyAlignment="1">
      <alignment horizontal="center" vertical="center"/>
    </xf>
    <xf numFmtId="0" fontId="81" fillId="0" borderId="2" xfId="0" applyFont="1" applyBorder="1" applyAlignment="1">
      <alignment horizontal="center" vertical="center"/>
    </xf>
    <xf numFmtId="0" fontId="81" fillId="0" borderId="21" xfId="0" applyFont="1" applyBorder="1" applyAlignment="1">
      <alignment horizontal="center" vertical="center" wrapText="1"/>
    </xf>
    <xf numFmtId="0" fontId="81" fillId="0" borderId="3" xfId="0" applyFont="1" applyBorder="1" applyAlignment="1">
      <alignment horizontal="center" vertical="center" wrapText="1"/>
    </xf>
    <xf numFmtId="0" fontId="81" fillId="0" borderId="0" xfId="0" applyFont="1" applyBorder="1" applyAlignment="1">
      <alignment horizontal="center" vertical="center" wrapText="1"/>
    </xf>
    <xf numFmtId="0" fontId="81" fillId="0" borderId="1" xfId="0" applyFont="1" applyBorder="1" applyAlignment="1">
      <alignment horizontal="center" vertical="center" wrapText="1"/>
    </xf>
    <xf numFmtId="0" fontId="81" fillId="26" borderId="1" xfId="0" applyFont="1" applyFill="1" applyBorder="1" applyAlignment="1">
      <alignment horizontal="center" vertical="center" wrapText="1"/>
    </xf>
    <xf numFmtId="0" fontId="81" fillId="0" borderId="0" xfId="0" applyFont="1" applyAlignment="1">
      <alignment horizontal="center" vertical="center"/>
    </xf>
    <xf numFmtId="0" fontId="81" fillId="0" borderId="82" xfId="0" applyFont="1" applyBorder="1" applyAlignment="1">
      <alignment horizontal="center" vertical="center" wrapText="1"/>
    </xf>
    <xf numFmtId="0" fontId="80" fillId="0" borderId="1" xfId="0" applyFont="1" applyBorder="1"/>
    <xf numFmtId="0" fontId="0" fillId="0" borderId="4" xfId="0" applyBorder="1"/>
    <xf numFmtId="0" fontId="0" fillId="0" borderId="5" xfId="0" applyBorder="1" applyAlignment="1">
      <alignment horizontal="center" vertical="center"/>
    </xf>
    <xf numFmtId="0" fontId="0" fillId="0" borderId="0" xfId="0" applyBorder="1" applyAlignment="1">
      <alignment horizontal="center" vertical="center"/>
    </xf>
    <xf numFmtId="0" fontId="80" fillId="0" borderId="1" xfId="0" applyFont="1" applyBorder="1" applyAlignment="1">
      <alignment horizontal="left" vertical="center" wrapText="1"/>
    </xf>
    <xf numFmtId="0" fontId="80" fillId="0" borderId="1" xfId="0" applyFont="1" applyBorder="1" applyAlignment="1">
      <alignment horizontal="center" vertical="center"/>
    </xf>
    <xf numFmtId="0" fontId="80" fillId="0" borderId="0" xfId="0" applyFont="1" applyBorder="1" applyAlignment="1">
      <alignment horizontal="center" vertical="center"/>
    </xf>
    <xf numFmtId="0" fontId="0" fillId="0" borderId="1" xfId="0" applyBorder="1"/>
    <xf numFmtId="0" fontId="82" fillId="0" borderId="1" xfId="0" applyFont="1" applyBorder="1" applyAlignment="1">
      <alignment vertical="center" wrapText="1"/>
    </xf>
    <xf numFmtId="0" fontId="0" fillId="0" borderId="1" xfId="0" applyBorder="1" applyAlignment="1"/>
    <xf numFmtId="0" fontId="0" fillId="0" borderId="4" xfId="0" applyBorder="1" applyAlignment="1">
      <alignment wrapText="1"/>
    </xf>
    <xf numFmtId="0" fontId="0" fillId="0" borderId="0" xfId="0" applyAlignment="1">
      <alignment horizontal="center" vertical="center"/>
    </xf>
    <xf numFmtId="0" fontId="80" fillId="0" borderId="6" xfId="0" applyFont="1" applyBorder="1"/>
    <xf numFmtId="0" fontId="80" fillId="0" borderId="22" xfId="0" applyFont="1" applyBorder="1" applyAlignment="1">
      <alignment horizontal="center" vertical="center"/>
    </xf>
    <xf numFmtId="0" fontId="80" fillId="0" borderId="0" xfId="0" applyFont="1"/>
    <xf numFmtId="0" fontId="80" fillId="0" borderId="84" xfId="0" applyFont="1" applyBorder="1" applyAlignment="1">
      <alignment wrapText="1"/>
    </xf>
    <xf numFmtId="0" fontId="80" fillId="0" borderId="30" xfId="0" applyFont="1" applyBorder="1" applyAlignment="1">
      <alignment wrapText="1"/>
    </xf>
    <xf numFmtId="0" fontId="80" fillId="0" borderId="85" xfId="0" applyFont="1" applyBorder="1" applyAlignment="1">
      <alignment wrapText="1"/>
    </xf>
    <xf numFmtId="0" fontId="80" fillId="0" borderId="85" xfId="0" applyFont="1" applyBorder="1" applyAlignment="1">
      <alignment horizontal="center"/>
    </xf>
    <xf numFmtId="0" fontId="70" fillId="24" borderId="9" xfId="0" applyFont="1" applyFill="1" applyBorder="1" applyAlignment="1">
      <alignment horizontal="center" vertical="center" wrapText="1"/>
    </xf>
    <xf numFmtId="17" fontId="73" fillId="5" borderId="86" xfId="1" applyNumberFormat="1" applyFont="1" applyFill="1" applyBorder="1" applyAlignment="1">
      <alignment vertical="center"/>
    </xf>
    <xf numFmtId="164" fontId="13" fillId="0" borderId="87" xfId="0" applyNumberFormat="1" applyFont="1" applyBorder="1" applyAlignment="1">
      <alignment horizontal="center" vertical="center"/>
    </xf>
    <xf numFmtId="0" fontId="73" fillId="5" borderId="44" xfId="1" applyFont="1" applyFill="1" applyBorder="1" applyAlignment="1">
      <alignment vertical="center"/>
    </xf>
    <xf numFmtId="164" fontId="13" fillId="0" borderId="47" xfId="0" applyNumberFormat="1" applyFont="1" applyBorder="1" applyAlignment="1">
      <alignment horizontal="center" vertical="center"/>
    </xf>
    <xf numFmtId="164" fontId="13" fillId="4" borderId="47" xfId="0" applyNumberFormat="1" applyFont="1" applyFill="1" applyBorder="1" applyAlignment="1">
      <alignment horizontal="center" vertical="center"/>
    </xf>
    <xf numFmtId="0" fontId="73" fillId="6" borderId="44" xfId="1" applyFont="1" applyFill="1" applyBorder="1" applyAlignment="1">
      <alignment vertical="center"/>
    </xf>
    <xf numFmtId="0" fontId="73" fillId="7" borderId="44" xfId="1" applyFont="1" applyFill="1" applyBorder="1" applyAlignment="1">
      <alignment vertical="center"/>
    </xf>
    <xf numFmtId="0" fontId="73" fillId="8" borderId="44" xfId="1" applyFont="1" applyFill="1" applyBorder="1" applyAlignment="1">
      <alignment vertical="center"/>
    </xf>
    <xf numFmtId="0" fontId="73" fillId="8" borderId="88" xfId="1" applyFont="1" applyFill="1" applyBorder="1" applyAlignment="1">
      <alignment vertical="center"/>
    </xf>
    <xf numFmtId="164" fontId="13" fillId="4" borderId="58" xfId="0" applyNumberFormat="1" applyFont="1" applyFill="1" applyBorder="1" applyAlignment="1">
      <alignment horizontal="center" vertical="center"/>
    </xf>
    <xf numFmtId="164" fontId="13" fillId="4" borderId="83" xfId="0" applyNumberFormat="1" applyFont="1" applyFill="1" applyBorder="1" applyAlignment="1">
      <alignment horizontal="center" vertical="center"/>
    </xf>
    <xf numFmtId="164" fontId="13" fillId="4" borderId="89" xfId="0" applyNumberFormat="1" applyFont="1" applyFill="1" applyBorder="1" applyAlignment="1">
      <alignment horizontal="center" vertical="center"/>
    </xf>
    <xf numFmtId="0" fontId="83" fillId="4" borderId="1" xfId="0" applyFont="1" applyFill="1" applyBorder="1" applyAlignment="1">
      <alignment vertical="center"/>
    </xf>
    <xf numFmtId="0" fontId="83" fillId="0" borderId="1" xfId="0" applyFont="1" applyBorder="1" applyAlignment="1">
      <alignment horizontal="center" vertical="center"/>
    </xf>
    <xf numFmtId="0" fontId="0" fillId="0" borderId="1" xfId="0" applyFont="1" applyBorder="1" applyAlignment="1">
      <alignment vertical="center"/>
    </xf>
    <xf numFmtId="14" fontId="0" fillId="0" borderId="1" xfId="0" applyNumberFormat="1" applyFont="1" applyFill="1" applyBorder="1" applyAlignment="1">
      <alignment horizontal="center" vertical="center"/>
    </xf>
    <xf numFmtId="14" fontId="9" fillId="0" borderId="1" xfId="0" applyNumberFormat="1" applyFont="1" applyBorder="1" applyAlignment="1">
      <alignment horizontal="center" vertical="center"/>
    </xf>
    <xf numFmtId="0" fontId="9" fillId="0" borderId="1" xfId="0" applyFont="1" applyFill="1" applyBorder="1" applyAlignment="1">
      <alignment horizontal="left" vertical="center" wrapText="1"/>
    </xf>
    <xf numFmtId="0" fontId="0" fillId="0" borderId="1" xfId="0" applyNumberFormat="1" applyFont="1" applyBorder="1" applyAlignment="1">
      <alignment horizontal="left" vertical="center" wrapText="1"/>
    </xf>
    <xf numFmtId="14" fontId="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0" xfId="0" applyFont="1" applyAlignment="1"/>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8" xfId="0" applyFont="1" applyFill="1" applyBorder="1" applyAlignment="1">
      <alignment horizontal="center" vertical="center"/>
    </xf>
    <xf numFmtId="0" fontId="0" fillId="0" borderId="1"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44" fillId="0" borderId="1" xfId="0" applyFont="1" applyBorder="1" applyAlignment="1">
      <alignment horizontal="left" vertical="top" wrapText="1"/>
    </xf>
    <xf numFmtId="0" fontId="44" fillId="17" borderId="1" xfId="0" applyFont="1" applyFill="1" applyBorder="1" applyAlignment="1">
      <alignment horizontal="center" vertical="center" wrapText="1"/>
    </xf>
    <xf numFmtId="0" fontId="44" fillId="17" borderId="1" xfId="0" applyFont="1" applyFill="1" applyBorder="1" applyAlignment="1">
      <alignment vertical="center" wrapText="1"/>
    </xf>
    <xf numFmtId="0" fontId="44" fillId="17" borderId="1" xfId="0" applyFont="1" applyFill="1" applyBorder="1" applyAlignment="1">
      <alignment horizontal="left" vertical="center" wrapText="1"/>
    </xf>
    <xf numFmtId="14" fontId="44" fillId="17" borderId="1" xfId="0" applyNumberFormat="1" applyFont="1" applyFill="1" applyBorder="1" applyAlignment="1">
      <alignment horizontal="center" vertical="center" wrapText="1"/>
    </xf>
    <xf numFmtId="0" fontId="0" fillId="17" borderId="0" xfId="0" applyFont="1" applyFill="1"/>
    <xf numFmtId="0" fontId="0" fillId="17" borderId="0" xfId="0" applyFont="1" applyFill="1" applyAlignment="1"/>
    <xf numFmtId="0" fontId="74" fillId="17" borderId="1" xfId="1"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44" fillId="0" borderId="32" xfId="8" applyFont="1" applyFill="1" applyBorder="1" applyAlignment="1">
      <alignment horizontal="center" vertical="center" wrapText="1"/>
    </xf>
    <xf numFmtId="0" fontId="44" fillId="0" borderId="1" xfId="8" applyFont="1" applyFill="1" applyBorder="1" applyAlignment="1">
      <alignment horizontal="center" vertical="center" wrapText="1"/>
    </xf>
    <xf numFmtId="0" fontId="15" fillId="0" borderId="1" xfId="8" applyFont="1" applyFill="1" applyBorder="1" applyAlignment="1">
      <alignment horizontal="center" vertical="center" wrapText="1"/>
    </xf>
    <xf numFmtId="14"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6" xfId="0" applyFont="1" applyFill="1" applyBorder="1" applyAlignment="1">
      <alignment horizontal="center" vertical="center" wrapText="1"/>
    </xf>
    <xf numFmtId="0" fontId="15" fillId="0" borderId="1" xfId="0" applyFont="1" applyFill="1" applyBorder="1"/>
    <xf numFmtId="0" fontId="44" fillId="0" borderId="16" xfId="8" applyFont="1" applyFill="1" applyBorder="1" applyAlignment="1">
      <alignment horizontal="center" vertical="center" wrapText="1"/>
    </xf>
    <xf numFmtId="0" fontId="0" fillId="17" borderId="1" xfId="0" applyFont="1" applyFill="1" applyBorder="1" applyAlignment="1">
      <alignment vertical="center" wrapText="1"/>
    </xf>
    <xf numFmtId="0" fontId="9" fillId="0" borderId="1" xfId="0" applyFont="1" applyFill="1" applyBorder="1" applyAlignment="1">
      <alignment vertical="center" wrapText="1"/>
    </xf>
    <xf numFmtId="0" fontId="0" fillId="17" borderId="0" xfId="0" applyFont="1" applyFill="1" applyAlignment="1">
      <alignment wrapText="1"/>
    </xf>
    <xf numFmtId="14" fontId="44" fillId="17" borderId="1" xfId="0" applyNumberFormat="1" applyFont="1" applyFill="1" applyBorder="1" applyAlignment="1">
      <alignment horizontal="center" vertical="center"/>
    </xf>
    <xf numFmtId="0" fontId="44" fillId="17" borderId="1" xfId="0" applyFont="1" applyFill="1" applyBorder="1" applyAlignment="1">
      <alignment horizontal="center" vertical="center"/>
    </xf>
    <xf numFmtId="0" fontId="0" fillId="17" borderId="0" xfId="0" applyFont="1" applyFill="1" applyAlignment="1">
      <alignment horizontal="left"/>
    </xf>
    <xf numFmtId="0" fontId="56" fillId="0" borderId="1" xfId="0" applyFont="1" applyBorder="1" applyAlignment="1">
      <alignment vertical="center" wrapText="1"/>
    </xf>
    <xf numFmtId="0" fontId="31" fillId="0" borderId="1" xfId="1" applyBorder="1" applyAlignment="1">
      <alignment vertical="center" wrapText="1"/>
    </xf>
    <xf numFmtId="0" fontId="31" fillId="0" borderId="28" xfId="1" applyBorder="1" applyAlignment="1">
      <alignment horizontal="center" vertical="center" wrapText="1"/>
    </xf>
    <xf numFmtId="0" fontId="45" fillId="17" borderId="15" xfId="0" applyFont="1" applyFill="1" applyBorder="1" applyAlignment="1">
      <alignment horizontal="center" vertical="center" wrapText="1"/>
    </xf>
    <xf numFmtId="0" fontId="44" fillId="17" borderId="15" xfId="0" applyFont="1" applyFill="1" applyBorder="1" applyAlignment="1">
      <alignment vertical="center" wrapText="1"/>
    </xf>
    <xf numFmtId="14" fontId="44" fillId="17" borderId="15" xfId="0" applyNumberFormat="1" applyFont="1" applyFill="1" applyBorder="1" applyAlignment="1">
      <alignment vertical="center" wrapText="1"/>
    </xf>
    <xf numFmtId="0" fontId="44" fillId="17" borderId="15" xfId="0" applyFont="1" applyFill="1" applyBorder="1" applyAlignment="1">
      <alignment horizontal="center" vertical="center" wrapText="1"/>
    </xf>
    <xf numFmtId="0" fontId="44" fillId="17" borderId="15" xfId="0" applyFont="1" applyFill="1" applyBorder="1" applyAlignment="1">
      <alignment horizontal="left" vertical="center" wrapText="1"/>
    </xf>
    <xf numFmtId="14" fontId="44" fillId="17" borderId="15" xfId="0" applyNumberFormat="1" applyFont="1" applyFill="1" applyBorder="1" applyAlignment="1">
      <alignment horizontal="center" vertical="center" wrapText="1"/>
    </xf>
    <xf numFmtId="0" fontId="74" fillId="17" borderId="15" xfId="1" applyFont="1" applyFill="1" applyBorder="1" applyAlignment="1">
      <alignment vertical="center" wrapText="1"/>
    </xf>
    <xf numFmtId="0" fontId="45" fillId="17" borderId="15" xfId="0" applyFont="1" applyFill="1" applyBorder="1" applyAlignment="1">
      <alignment horizontal="left" vertical="center" wrapText="1"/>
    </xf>
    <xf numFmtId="0" fontId="74" fillId="17" borderId="15" xfId="1" applyFont="1" applyFill="1" applyBorder="1" applyAlignment="1">
      <alignment horizontal="left" vertical="center" wrapText="1"/>
    </xf>
    <xf numFmtId="0" fontId="0" fillId="17" borderId="0" xfId="0" applyFont="1" applyFill="1" applyAlignment="1">
      <alignment horizontal="left" vertical="center" wrapText="1"/>
    </xf>
    <xf numFmtId="0" fontId="0" fillId="17" borderId="0" xfId="0" applyFont="1" applyFill="1" applyAlignment="1">
      <alignment vertical="center" wrapText="1"/>
    </xf>
    <xf numFmtId="0" fontId="0" fillId="0" borderId="28" xfId="0" applyFont="1" applyBorder="1" applyAlignment="1">
      <alignment horizontal="center" vertical="center" wrapText="1"/>
    </xf>
    <xf numFmtId="0" fontId="44" fillId="0" borderId="1" xfId="0" applyFont="1" applyBorder="1" applyAlignment="1">
      <alignment horizontal="left" vertical="top" wrapText="1"/>
    </xf>
    <xf numFmtId="0" fontId="56" fillId="17" borderId="1" xfId="0" applyFont="1" applyFill="1" applyBorder="1" applyAlignment="1">
      <alignment vertical="center" wrapText="1"/>
    </xf>
    <xf numFmtId="0" fontId="31" fillId="0" borderId="15" xfId="1" applyBorder="1" applyAlignment="1">
      <alignment horizontal="left" vertical="center" wrapText="1"/>
    </xf>
    <xf numFmtId="0" fontId="0" fillId="0" borderId="0" xfId="0" applyFont="1" applyAlignment="1"/>
    <xf numFmtId="0" fontId="44" fillId="0" borderId="15" xfId="0" applyFont="1" applyFill="1" applyBorder="1" applyAlignment="1">
      <alignment horizontal="center" vertical="center"/>
    </xf>
    <xf numFmtId="0" fontId="33" fillId="0" borderId="16" xfId="0" applyFont="1" applyFill="1" applyBorder="1" applyAlignment="1">
      <alignment vertical="center"/>
    </xf>
    <xf numFmtId="0" fontId="33" fillId="0" borderId="31" xfId="0" applyFont="1" applyFill="1" applyBorder="1" applyAlignment="1">
      <alignment vertical="center"/>
    </xf>
    <xf numFmtId="0" fontId="33" fillId="0" borderId="15" xfId="0" applyFont="1" applyFill="1" applyBorder="1" applyAlignment="1">
      <alignment vertical="center"/>
    </xf>
    <xf numFmtId="0" fontId="49" fillId="0" borderId="1" xfId="0" applyFont="1" applyFill="1" applyBorder="1" applyAlignment="1" applyProtection="1">
      <alignment vertical="center" wrapText="1"/>
      <protection locked="0"/>
    </xf>
    <xf numFmtId="0" fontId="19" fillId="16" borderId="23" xfId="0" applyFont="1" applyFill="1" applyBorder="1" applyAlignment="1">
      <alignment horizontal="center" vertical="center" wrapText="1"/>
    </xf>
    <xf numFmtId="0" fontId="0" fillId="0" borderId="0" xfId="0" applyFont="1" applyAlignment="1"/>
    <xf numFmtId="0" fontId="44" fillId="0" borderId="1" xfId="0" applyFont="1" applyFill="1" applyBorder="1" applyAlignment="1">
      <alignment horizontal="justify" vertical="center" wrapText="1"/>
    </xf>
    <xf numFmtId="0" fontId="45"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0" fillId="0" borderId="28" xfId="0" applyFont="1" applyBorder="1" applyAlignment="1">
      <alignment horizontal="center" vertical="center"/>
    </xf>
    <xf numFmtId="0" fontId="44" fillId="0" borderId="16" xfId="0" applyFont="1" applyFill="1" applyBorder="1" applyAlignment="1">
      <alignment horizontal="center" vertical="center" wrapText="1"/>
    </xf>
    <xf numFmtId="14" fontId="49" fillId="0" borderId="1" xfId="0" applyNumberFormat="1" applyFont="1" applyFill="1" applyBorder="1" applyAlignment="1">
      <alignment horizontal="center" vertical="center"/>
    </xf>
    <xf numFmtId="0" fontId="44" fillId="0" borderId="1"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31" xfId="0" applyNumberFormat="1" applyFont="1" applyFill="1" applyBorder="1" applyAlignment="1" applyProtection="1">
      <alignment horizontal="center" vertical="center" wrapText="1"/>
      <protection locked="0"/>
    </xf>
    <xf numFmtId="0" fontId="44" fillId="0" borderId="3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33" fillId="0" borderId="16" xfId="0" applyFont="1" applyFill="1" applyBorder="1" applyAlignment="1">
      <alignment horizontal="center" vertical="center"/>
    </xf>
    <xf numFmtId="0" fontId="33" fillId="0" borderId="15"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4" fillId="0" borderId="15" xfId="0" applyFont="1" applyFill="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6" xfId="0" applyFont="1" applyBorder="1" applyAlignment="1">
      <alignment horizontal="center" vertical="center" wrapText="1"/>
    </xf>
    <xf numFmtId="0" fontId="0" fillId="17" borderId="1"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0" fillId="0" borderId="1" xfId="0" applyFont="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14" fontId="15" fillId="0" borderId="1" xfId="0" applyNumberFormat="1" applyFont="1" applyFill="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Border="1" applyAlignment="1">
      <alignment horizontal="justify" vertical="center" wrapText="1"/>
    </xf>
    <xf numFmtId="14" fontId="44" fillId="0" borderId="0" xfId="0" applyNumberFormat="1" applyFont="1" applyBorder="1" applyAlignment="1">
      <alignment horizontal="center" vertical="center" wrapText="1"/>
    </xf>
    <xf numFmtId="0" fontId="0" fillId="17" borderId="15" xfId="0" applyFont="1" applyFill="1" applyBorder="1" applyAlignment="1">
      <alignment horizontal="left" vertical="center" wrapText="1"/>
    </xf>
    <xf numFmtId="0" fontId="33"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4" fillId="17" borderId="28" xfId="0" applyFont="1" applyFill="1" applyBorder="1" applyAlignment="1">
      <alignment vertical="top" wrapText="1"/>
    </xf>
    <xf numFmtId="0" fontId="44" fillId="0" borderId="15" xfId="0" applyFont="1" applyBorder="1" applyAlignment="1">
      <alignment vertical="top" wrapText="1"/>
    </xf>
    <xf numFmtId="0" fontId="44" fillId="0" borderId="15" xfId="0" applyFont="1" applyFill="1" applyBorder="1" applyAlignment="1">
      <alignment vertical="top" wrapText="1"/>
    </xf>
    <xf numFmtId="0" fontId="44" fillId="0" borderId="1" xfId="0" applyFont="1" applyFill="1" applyBorder="1" applyAlignment="1">
      <alignment vertical="top" wrapText="1"/>
    </xf>
    <xf numFmtId="0" fontId="22" fillId="0" borderId="1" xfId="0" applyFont="1" applyFill="1" applyBorder="1" applyAlignment="1">
      <alignment vertical="top" wrapText="1"/>
    </xf>
    <xf numFmtId="0" fontId="44" fillId="17" borderId="15" xfId="0" applyFont="1" applyFill="1" applyBorder="1" applyAlignment="1">
      <alignment vertical="top" wrapText="1"/>
    </xf>
    <xf numFmtId="0" fontId="44" fillId="17" borderId="28" xfId="0" applyFont="1" applyFill="1" applyBorder="1" applyAlignment="1">
      <alignment vertical="center" wrapText="1"/>
    </xf>
    <xf numFmtId="0" fontId="15" fillId="0" borderId="28" xfId="0" applyFont="1" applyFill="1" applyBorder="1" applyAlignment="1">
      <alignment vertical="center" wrapText="1"/>
    </xf>
    <xf numFmtId="0" fontId="44" fillId="0" borderId="28" xfId="0" applyFont="1" applyFill="1" applyBorder="1" applyAlignment="1">
      <alignment vertical="center"/>
    </xf>
    <xf numFmtId="0" fontId="44" fillId="0" borderId="28" xfId="0" applyFont="1" applyFill="1" applyBorder="1" applyAlignment="1">
      <alignment vertical="center" wrapText="1"/>
    </xf>
    <xf numFmtId="0" fontId="15" fillId="0" borderId="28" xfId="0" applyFont="1" applyFill="1" applyBorder="1" applyAlignment="1">
      <alignment vertical="center"/>
    </xf>
    <xf numFmtId="0" fontId="44" fillId="0" borderId="1" xfId="0" applyFont="1" applyFill="1" applyBorder="1" applyAlignment="1">
      <alignment vertical="center"/>
    </xf>
    <xf numFmtId="0" fontId="44" fillId="0" borderId="16" xfId="0" applyFont="1" applyFill="1" applyBorder="1" applyAlignment="1">
      <alignment vertical="center"/>
    </xf>
    <xf numFmtId="14" fontId="49" fillId="0" borderId="1" xfId="0" applyNumberFormat="1" applyFont="1" applyFill="1" applyBorder="1" applyAlignment="1">
      <alignment vertical="center" wrapText="1"/>
    </xf>
    <xf numFmtId="0" fontId="44" fillId="26" borderId="1" xfId="0" applyFont="1" applyFill="1" applyBorder="1" applyAlignment="1">
      <alignment horizontal="justify" vertical="center" wrapText="1"/>
    </xf>
    <xf numFmtId="0" fontId="44" fillId="26" borderId="1" xfId="0" applyFont="1" applyFill="1" applyBorder="1" applyAlignment="1">
      <alignment horizontal="center" vertical="center" wrapText="1"/>
    </xf>
    <xf numFmtId="0" fontId="44" fillId="26" borderId="32" xfId="8" applyFont="1" applyFill="1" applyBorder="1" applyAlignment="1">
      <alignment horizontal="center" vertical="center" wrapText="1"/>
    </xf>
    <xf numFmtId="14" fontId="44" fillId="26" borderId="1" xfId="0" applyNumberFormat="1" applyFont="1" applyFill="1" applyBorder="1" applyAlignment="1">
      <alignment horizontal="center" vertical="center"/>
    </xf>
    <xf numFmtId="0" fontId="44" fillId="26" borderId="1" xfId="0" applyFont="1" applyFill="1" applyBorder="1" applyAlignment="1">
      <alignment vertical="center"/>
    </xf>
    <xf numFmtId="0" fontId="44" fillId="26" borderId="1" xfId="0" applyFont="1" applyFill="1" applyBorder="1" applyAlignment="1">
      <alignment horizontal="center" vertical="center"/>
    </xf>
    <xf numFmtId="0" fontId="15" fillId="26" borderId="1" xfId="0" applyFont="1" applyFill="1" applyBorder="1" applyAlignment="1">
      <alignment horizontal="justify" vertical="center" wrapText="1"/>
    </xf>
    <xf numFmtId="0" fontId="15" fillId="26" borderId="1" xfId="0" applyFont="1" applyFill="1" applyBorder="1" applyAlignment="1">
      <alignment horizontal="left" vertical="center" wrapText="1"/>
    </xf>
    <xf numFmtId="0" fontId="45" fillId="26" borderId="1" xfId="0" applyFont="1" applyFill="1" applyBorder="1" applyAlignment="1">
      <alignment horizontal="center" vertical="center"/>
    </xf>
    <xf numFmtId="0" fontId="45" fillId="0" borderId="31" xfId="0" applyFont="1" applyFill="1" applyBorder="1" applyAlignment="1">
      <alignment horizontal="center" vertical="center" wrapText="1"/>
    </xf>
    <xf numFmtId="14" fontId="49" fillId="0" borderId="31" xfId="0" applyNumberFormat="1" applyFont="1" applyFill="1" applyBorder="1" applyAlignment="1">
      <alignment horizontal="center" vertical="center"/>
    </xf>
    <xf numFmtId="0" fontId="0" fillId="0" borderId="0" xfId="0" applyFont="1" applyAlignment="1"/>
    <xf numFmtId="0" fontId="21" fillId="0" borderId="0" xfId="0" applyFont="1" applyBorder="1" applyAlignment="1">
      <alignment horizontal="center" vertical="center" wrapText="1"/>
    </xf>
    <xf numFmtId="0" fontId="8" fillId="4" borderId="0" xfId="0" applyFont="1" applyFill="1" applyBorder="1" applyAlignment="1">
      <alignment horizontal="center" vertical="center"/>
    </xf>
    <xf numFmtId="0" fontId="9" fillId="0" borderId="0" xfId="0" applyFont="1" applyBorder="1"/>
    <xf numFmtId="0" fontId="15" fillId="0" borderId="1" xfId="0" applyFont="1" applyFill="1" applyBorder="1" applyAlignment="1">
      <alignment vertical="top" wrapText="1"/>
    </xf>
    <xf numFmtId="0" fontId="44" fillId="0" borderId="1" xfId="0" applyFont="1" applyBorder="1" applyAlignment="1">
      <alignment vertical="top" wrapText="1"/>
    </xf>
    <xf numFmtId="0" fontId="15" fillId="0" borderId="1" xfId="0" applyFont="1" applyFill="1" applyBorder="1" applyAlignment="1">
      <alignment horizontal="center" vertical="top" wrapText="1"/>
    </xf>
    <xf numFmtId="0" fontId="56" fillId="0" borderId="28" xfId="0" applyFont="1" applyBorder="1" applyAlignment="1">
      <alignment vertical="top" wrapText="1"/>
    </xf>
    <xf numFmtId="0" fontId="11" fillId="0" borderId="12" xfId="0" applyFont="1" applyBorder="1" applyAlignment="1">
      <alignment horizontal="left" vertical="center" wrapText="1"/>
    </xf>
    <xf numFmtId="0" fontId="86" fillId="0" borderId="0" xfId="0" applyFont="1" applyBorder="1" applyAlignment="1">
      <alignment vertical="center"/>
    </xf>
    <xf numFmtId="0" fontId="11" fillId="0" borderId="17" xfId="0" applyFont="1" applyBorder="1" applyAlignment="1">
      <alignment horizontal="left" vertical="center" wrapText="1"/>
    </xf>
    <xf numFmtId="0" fontId="51" fillId="0" borderId="1" xfId="0" applyFont="1" applyBorder="1" applyAlignment="1">
      <alignment horizontal="center" vertical="center" wrapText="1"/>
    </xf>
    <xf numFmtId="0" fontId="51" fillId="0" borderId="1" xfId="0" applyFont="1" applyFill="1" applyBorder="1" applyAlignment="1">
      <alignment horizontal="center" vertical="center" wrapText="1"/>
    </xf>
    <xf numFmtId="0" fontId="16" fillId="0" borderId="1" xfId="0" applyNumberFormat="1" applyFont="1" applyBorder="1" applyAlignment="1">
      <alignment horizontal="center" vertical="center" wrapText="1"/>
    </xf>
    <xf numFmtId="0" fontId="19" fillId="0" borderId="1" xfId="0" applyFont="1" applyFill="1" applyBorder="1" applyAlignment="1">
      <alignment horizontal="center" vertical="center" wrapText="1"/>
    </xf>
    <xf numFmtId="0" fontId="0" fillId="0" borderId="0" xfId="0" applyFont="1" applyAlignment="1"/>
    <xf numFmtId="0" fontId="0" fillId="0" borderId="0" xfId="0" applyFont="1" applyAlignment="1">
      <alignment vertical="center"/>
    </xf>
    <xf numFmtId="0" fontId="44" fillId="0" borderId="0" xfId="0" applyFont="1" applyAlignment="1">
      <alignment vertical="center"/>
    </xf>
    <xf numFmtId="0" fontId="13" fillId="3" borderId="0" xfId="0" applyFont="1" applyFill="1" applyBorder="1" applyAlignment="1">
      <alignment vertical="center" wrapText="1"/>
    </xf>
    <xf numFmtId="0" fontId="0" fillId="3" borderId="0" xfId="0" applyFont="1" applyFill="1" applyBorder="1" applyAlignment="1">
      <alignment vertical="center"/>
    </xf>
    <xf numFmtId="0" fontId="19" fillId="16" borderId="94" xfId="0" applyFont="1" applyFill="1" applyBorder="1" applyAlignment="1">
      <alignment horizontal="center" vertical="center" wrapText="1"/>
    </xf>
    <xf numFmtId="0" fontId="44" fillId="0" borderId="15" xfId="0" applyFont="1" applyFill="1" applyBorder="1" applyAlignment="1">
      <alignment horizontal="center" vertical="center"/>
    </xf>
    <xf numFmtId="0" fontId="45" fillId="17" borderId="1" xfId="0" applyFont="1" applyFill="1" applyBorder="1" applyAlignment="1">
      <alignment horizontal="center" vertical="center"/>
    </xf>
    <xf numFmtId="0" fontId="56" fillId="0" borderId="0" xfId="0" applyFont="1" applyAlignment="1"/>
    <xf numFmtId="0" fontId="44" fillId="0" borderId="1" xfId="0" applyFont="1" applyFill="1" applyBorder="1" applyAlignment="1">
      <alignment horizontal="center" vertical="center" wrapText="1"/>
    </xf>
    <xf numFmtId="0" fontId="45" fillId="17" borderId="92" xfId="0" applyFont="1" applyFill="1" applyBorder="1" applyAlignment="1">
      <alignment horizontal="left" vertical="center" wrapText="1"/>
    </xf>
    <xf numFmtId="0" fontId="45" fillId="17" borderId="91" xfId="0" applyFont="1" applyFill="1" applyBorder="1" applyAlignment="1">
      <alignment horizontal="left" vertical="center" wrapText="1"/>
    </xf>
    <xf numFmtId="0" fontId="45" fillId="17" borderId="84"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13" fillId="0" borderId="56" xfId="0" applyFont="1" applyBorder="1" applyAlignment="1">
      <alignment horizontal="center" vertical="center"/>
    </xf>
    <xf numFmtId="0" fontId="13" fillId="0" borderId="70" xfId="0" applyFont="1" applyBorder="1" applyAlignment="1">
      <alignment horizontal="center" vertical="center"/>
    </xf>
    <xf numFmtId="0" fontId="0" fillId="0" borderId="0" xfId="0" applyFont="1" applyAlignment="1"/>
    <xf numFmtId="14" fontId="44" fillId="0" borderId="1" xfId="0" applyNumberFormat="1" applyFont="1" applyBorder="1" applyAlignment="1">
      <alignment horizontal="center" vertical="center"/>
    </xf>
    <xf numFmtId="0" fontId="44" fillId="17" borderId="1" xfId="0" applyFont="1" applyFill="1" applyBorder="1" applyAlignment="1">
      <alignment horizontal="left" vertical="top"/>
    </xf>
    <xf numFmtId="0" fontId="44" fillId="0" borderId="0" xfId="0" applyFont="1" applyAlignment="1">
      <alignment horizontal="center"/>
    </xf>
    <xf numFmtId="0" fontId="15" fillId="17" borderId="1" xfId="0" applyFont="1" applyFill="1" applyBorder="1" applyAlignment="1">
      <alignment vertical="center"/>
    </xf>
    <xf numFmtId="14" fontId="15" fillId="0" borderId="1" xfId="0" applyNumberFormat="1" applyFont="1" applyBorder="1" applyAlignment="1">
      <alignment horizontal="center" vertical="center"/>
    </xf>
    <xf numFmtId="0" fontId="15" fillId="17" borderId="1" xfId="0" applyFont="1" applyFill="1" applyBorder="1" applyAlignment="1">
      <alignment horizontal="left" vertical="center" wrapText="1"/>
    </xf>
    <xf numFmtId="14" fontId="15" fillId="0" borderId="1" xfId="0" applyNumberFormat="1" applyFont="1" applyBorder="1" applyAlignment="1">
      <alignment vertical="center"/>
    </xf>
    <xf numFmtId="0" fontId="15" fillId="0" borderId="1" xfId="0" applyFont="1" applyBorder="1" applyAlignment="1">
      <alignment horizontal="left" vertical="center"/>
    </xf>
    <xf numFmtId="0" fontId="19" fillId="17" borderId="1" xfId="0" applyFont="1" applyFill="1" applyBorder="1" applyAlignment="1">
      <alignment horizontal="center" vertical="center"/>
    </xf>
    <xf numFmtId="0" fontId="15" fillId="17" borderId="1" xfId="0" applyFont="1" applyFill="1" applyBorder="1" applyAlignment="1">
      <alignment horizontal="center" vertical="center"/>
    </xf>
    <xf numFmtId="0" fontId="44" fillId="0" borderId="1" xfId="0" applyFont="1" applyBorder="1" applyAlignment="1"/>
    <xf numFmtId="1" fontId="35" fillId="12" borderId="0" xfId="0" applyNumberFormat="1" applyFont="1" applyFill="1" applyBorder="1" applyAlignment="1">
      <alignment horizontal="center" vertical="center"/>
    </xf>
    <xf numFmtId="0" fontId="51" fillId="0" borderId="0" xfId="0" applyFont="1" applyBorder="1" applyAlignment="1">
      <alignment horizontal="center" vertical="center" wrapText="1"/>
    </xf>
    <xf numFmtId="1" fontId="17" fillId="4" borderId="0" xfId="0" applyNumberFormat="1" applyFont="1" applyFill="1" applyBorder="1" applyAlignment="1">
      <alignment horizontal="center" vertical="center"/>
    </xf>
    <xf numFmtId="165" fontId="0" fillId="4" borderId="96" xfId="0" applyNumberFormat="1" applyFont="1" applyFill="1" applyBorder="1"/>
    <xf numFmtId="165" fontId="0" fillId="4" borderId="73" xfId="0" applyNumberFormat="1" applyFont="1" applyFill="1" applyBorder="1"/>
    <xf numFmtId="165" fontId="0" fillId="4" borderId="11" xfId="0" applyNumberFormat="1" applyFont="1" applyFill="1" applyBorder="1"/>
    <xf numFmtId="165" fontId="43" fillId="4" borderId="12" xfId="0" applyNumberFormat="1" applyFont="1" applyFill="1" applyBorder="1" applyAlignment="1">
      <alignment vertical="center"/>
    </xf>
    <xf numFmtId="165" fontId="0" fillId="4" borderId="12" xfId="0" applyNumberFormat="1" applyFont="1" applyFill="1" applyBorder="1"/>
    <xf numFmtId="0" fontId="0" fillId="0" borderId="0" xfId="0" applyFont="1" applyBorder="1" applyAlignment="1"/>
    <xf numFmtId="165" fontId="0" fillId="4" borderId="13" xfId="0" applyNumberFormat="1" applyFont="1" applyFill="1" applyBorder="1"/>
    <xf numFmtId="0" fontId="9" fillId="0" borderId="14" xfId="0" applyFont="1" applyBorder="1"/>
    <xf numFmtId="165" fontId="20" fillId="4" borderId="14" xfId="0" applyNumberFormat="1" applyFont="1" applyFill="1" applyBorder="1"/>
    <xf numFmtId="165" fontId="0" fillId="4" borderId="14" xfId="0" applyNumberFormat="1" applyFont="1" applyFill="1" applyBorder="1"/>
    <xf numFmtId="0" fontId="44" fillId="0" borderId="1" xfId="0" applyFont="1" applyBorder="1" applyAlignment="1">
      <alignment horizontal="center" vertical="center" wrapText="1"/>
    </xf>
    <xf numFmtId="0" fontId="87" fillId="4" borderId="45" xfId="0" applyFont="1" applyFill="1" applyBorder="1" applyAlignment="1">
      <alignment horizontal="left" vertical="center" wrapText="1"/>
    </xf>
    <xf numFmtId="0" fontId="88" fillId="0" borderId="47" xfId="0" applyFont="1" applyBorder="1" applyAlignment="1">
      <alignment horizontal="left" vertical="center" wrapText="1"/>
    </xf>
    <xf numFmtId="0" fontId="87" fillId="0" borderId="46" xfId="0" applyFont="1" applyBorder="1" applyAlignment="1">
      <alignment horizontal="left" vertical="center" wrapText="1"/>
    </xf>
    <xf numFmtId="0" fontId="8" fillId="0" borderId="46" xfId="0" applyFont="1" applyBorder="1" applyAlignment="1">
      <alignment horizontal="left" vertical="center" wrapText="1"/>
    </xf>
    <xf numFmtId="0" fontId="8" fillId="4" borderId="45" xfId="0" applyFont="1" applyFill="1" applyBorder="1" applyAlignment="1">
      <alignment horizontal="left" vertical="center" wrapText="1"/>
    </xf>
    <xf numFmtId="0" fontId="89" fillId="17" borderId="47" xfId="0" applyFont="1" applyFill="1" applyBorder="1" applyAlignment="1">
      <alignment horizontal="left" vertical="center" wrapText="1"/>
    </xf>
    <xf numFmtId="0" fontId="89" fillId="0" borderId="47" xfId="0" applyFont="1" applyBorder="1" applyAlignment="1">
      <alignment horizontal="left" vertical="center" wrapText="1"/>
    </xf>
    <xf numFmtId="0" fontId="88" fillId="0" borderId="47" xfId="0" applyFont="1" applyBorder="1" applyAlignment="1">
      <alignment horizontal="left" vertical="center"/>
    </xf>
    <xf numFmtId="0" fontId="89" fillId="0" borderId="47" xfId="0" applyFont="1" applyBorder="1" applyAlignment="1">
      <alignment horizontal="left" vertical="center"/>
    </xf>
    <xf numFmtId="1" fontId="45" fillId="16" borderId="97" xfId="0" applyNumberFormat="1" applyFont="1" applyFill="1" applyBorder="1" applyAlignment="1">
      <alignment horizontal="center" vertical="center" wrapText="1"/>
    </xf>
    <xf numFmtId="0" fontId="45" fillId="16" borderId="98" xfId="0" applyFont="1" applyFill="1" applyBorder="1" applyAlignment="1">
      <alignment horizontal="center" vertical="center" wrapText="1"/>
    </xf>
    <xf numFmtId="0" fontId="45" fillId="16" borderId="94" xfId="0" applyFont="1" applyFill="1" applyBorder="1" applyAlignment="1">
      <alignment horizontal="center" vertical="center" wrapText="1"/>
    </xf>
    <xf numFmtId="0" fontId="45" fillId="16" borderId="97" xfId="0" applyFont="1" applyFill="1" applyBorder="1" applyAlignment="1">
      <alignment horizontal="center" vertical="center" wrapText="1"/>
    </xf>
    <xf numFmtId="0" fontId="19" fillId="16" borderId="98"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44" fillId="0" borderId="1" xfId="0" applyFont="1" applyFill="1" applyBorder="1" applyAlignment="1">
      <alignment horizontal="left" vertical="center" wrapText="1"/>
    </xf>
    <xf numFmtId="0" fontId="44" fillId="0" borderId="1" xfId="0" applyFont="1" applyBorder="1" applyAlignment="1">
      <alignment horizontal="center" vertical="center" wrapText="1"/>
    </xf>
    <xf numFmtId="0" fontId="0" fillId="0" borderId="1" xfId="0" applyFont="1" applyBorder="1" applyAlignment="1"/>
    <xf numFmtId="0" fontId="44" fillId="0" borderId="1" xfId="8" applyFont="1" applyBorder="1" applyAlignment="1">
      <alignment horizontal="center" vertical="center" wrapText="1"/>
    </xf>
    <xf numFmtId="0" fontId="44" fillId="0" borderId="1" xfId="0" applyFont="1" applyFill="1" applyBorder="1" applyAlignment="1">
      <alignment horizontal="center" vertical="center" wrapText="1"/>
    </xf>
    <xf numFmtId="0" fontId="44" fillId="0" borderId="1" xfId="0" applyFont="1" applyBorder="1" applyAlignment="1">
      <alignment horizontal="center" vertical="center"/>
    </xf>
    <xf numFmtId="0" fontId="44" fillId="0" borderId="1" xfId="0" applyFont="1" applyBorder="1" applyAlignment="1">
      <alignment horizontal="left" vertical="center" wrapText="1"/>
    </xf>
    <xf numFmtId="0" fontId="45" fillId="0" borderId="1" xfId="0" applyFont="1" applyBorder="1" applyAlignment="1">
      <alignment horizontal="center" vertical="center"/>
    </xf>
    <xf numFmtId="0" fontId="44" fillId="0" borderId="1" xfId="0" applyFont="1" applyBorder="1" applyAlignment="1">
      <alignment horizontal="center" vertical="center" wrapText="1"/>
    </xf>
    <xf numFmtId="0" fontId="27" fillId="16" borderId="97" xfId="0" applyFont="1" applyFill="1" applyBorder="1" applyAlignment="1">
      <alignment horizontal="center" vertical="center" wrapText="1"/>
    </xf>
    <xf numFmtId="14" fontId="19" fillId="0" borderId="1" xfId="0" applyNumberFormat="1" applyFont="1" applyBorder="1" applyAlignment="1">
      <alignment vertical="center"/>
    </xf>
    <xf numFmtId="0" fontId="44" fillId="13" borderId="1" xfId="0" applyFont="1" applyFill="1" applyBorder="1" applyAlignment="1">
      <alignment horizontal="center" vertical="center"/>
    </xf>
    <xf numFmtId="0" fontId="19" fillId="16" borderId="97" xfId="0" applyFont="1" applyFill="1" applyBorder="1" applyAlignment="1">
      <alignment horizontal="center" vertical="center" wrapText="1"/>
    </xf>
    <xf numFmtId="0" fontId="19" fillId="0" borderId="1" xfId="0" applyFont="1" applyBorder="1" applyAlignment="1">
      <alignment horizontal="justify" vertical="center" wrapText="1"/>
    </xf>
    <xf numFmtId="0" fontId="44" fillId="0" borderId="1" xfId="0" applyFont="1" applyFill="1" applyBorder="1" applyAlignment="1">
      <alignment horizontal="center" vertical="center" wrapText="1"/>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0" fontId="44" fillId="0" borderId="1" xfId="0" applyFont="1" applyBorder="1" applyAlignment="1">
      <alignment horizontal="left" vertical="top" wrapText="1"/>
    </xf>
    <xf numFmtId="0" fontId="44" fillId="0" borderId="1" xfId="0" applyFont="1" applyBorder="1" applyAlignment="1">
      <alignment horizontal="center" vertical="center" wrapText="1"/>
    </xf>
    <xf numFmtId="0" fontId="44" fillId="17" borderId="1" xfId="0" applyFont="1" applyFill="1" applyBorder="1" applyAlignment="1">
      <alignment horizontal="left" vertical="top" wrapText="1"/>
    </xf>
    <xf numFmtId="0" fontId="44" fillId="0" borderId="1" xfId="0" applyFont="1" applyBorder="1" applyAlignment="1">
      <alignment vertical="center"/>
    </xf>
    <xf numFmtId="0" fontId="44" fillId="0" borderId="1" xfId="0" applyFont="1" applyBorder="1" applyAlignment="1">
      <alignment horizontal="justify" vertical="center" wrapText="1"/>
    </xf>
    <xf numFmtId="0" fontId="44" fillId="0" borderId="30" xfId="0" applyFont="1" applyBorder="1" applyAlignment="1">
      <alignment horizontal="center" vertical="center" wrapText="1"/>
    </xf>
    <xf numFmtId="0" fontId="73" fillId="8" borderId="99" xfId="1" applyFont="1" applyFill="1" applyBorder="1" applyAlignment="1">
      <alignment vertical="center"/>
    </xf>
    <xf numFmtId="0" fontId="44" fillId="28" borderId="100" xfId="0" applyFont="1" applyFill="1" applyBorder="1" applyAlignment="1">
      <alignment horizontal="left" vertical="center" wrapText="1"/>
    </xf>
    <xf numFmtId="0" fontId="90" fillId="28" borderId="100" xfId="0" applyFont="1" applyFill="1" applyBorder="1" applyAlignment="1">
      <alignment horizontal="left" vertical="center" wrapText="1"/>
    </xf>
    <xf numFmtId="0" fontId="44" fillId="0" borderId="100" xfId="0" applyFont="1" applyBorder="1" applyAlignment="1">
      <alignment horizontal="center" vertical="center" wrapText="1"/>
    </xf>
    <xf numFmtId="0" fontId="44" fillId="0" borderId="100" xfId="0" applyFont="1" applyBorder="1" applyAlignment="1">
      <alignment vertical="center" wrapText="1"/>
    </xf>
    <xf numFmtId="0" fontId="44" fillId="0" borderId="100" xfId="0" applyFont="1" applyBorder="1"/>
    <xf numFmtId="169" fontId="44" fillId="0" borderId="101" xfId="0" applyNumberFormat="1" applyFont="1" applyBorder="1" applyAlignment="1">
      <alignment horizontal="center" vertical="center" wrapText="1"/>
    </xf>
    <xf numFmtId="0" fontId="91" fillId="0" borderId="100" xfId="0" applyFont="1" applyBorder="1" applyAlignment="1">
      <alignment horizontal="justify" vertical="center" wrapText="1"/>
    </xf>
    <xf numFmtId="0" fontId="31" fillId="0" borderId="1" xfId="1" applyBorder="1" applyAlignment="1">
      <alignment horizontal="justify" vertical="center" wrapText="1"/>
    </xf>
    <xf numFmtId="0" fontId="90" fillId="0" borderId="100" xfId="0" applyFont="1" applyBorder="1" applyAlignment="1">
      <alignment horizontal="justify" vertical="center" wrapText="1"/>
    </xf>
    <xf numFmtId="0" fontId="44" fillId="0" borderId="100" xfId="0" applyFont="1" applyBorder="1" applyAlignment="1">
      <alignment horizontal="justify" vertical="center" wrapText="1"/>
    </xf>
    <xf numFmtId="0" fontId="15" fillId="17" borderId="1" xfId="0" applyFont="1" applyFill="1" applyBorder="1" applyAlignment="1">
      <alignment horizontal="left" vertical="top" wrapText="1"/>
    </xf>
    <xf numFmtId="0" fontId="44" fillId="0" borderId="1" xfId="0" applyFont="1" applyBorder="1" applyAlignment="1">
      <alignment horizontal="center" vertical="center"/>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14" fontId="44" fillId="0" borderId="1" xfId="0" applyNumberFormat="1" applyFont="1" applyBorder="1" applyAlignment="1">
      <alignment horizontal="center" vertical="center"/>
    </xf>
    <xf numFmtId="0" fontId="44" fillId="0" borderId="100" xfId="0" applyFont="1" applyBorder="1" applyAlignment="1">
      <alignment horizontal="justify" vertical="center"/>
    </xf>
    <xf numFmtId="0" fontId="45" fillId="17" borderId="1" xfId="0" applyFont="1" applyFill="1" applyBorder="1" applyAlignment="1"/>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44" fillId="0" borderId="1" xfId="0" applyFont="1" applyFill="1" applyBorder="1" applyAlignment="1">
      <alignment horizontal="justify" vertical="center" wrapText="1"/>
    </xf>
    <xf numFmtId="0" fontId="45" fillId="0" borderId="1"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4" fillId="0" borderId="1" xfId="0" applyFont="1" applyBorder="1" applyAlignment="1">
      <alignment horizontal="center" vertical="center"/>
    </xf>
    <xf numFmtId="0" fontId="44" fillId="0" borderId="1"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6" xfId="0" applyFont="1" applyBorder="1" applyAlignment="1">
      <alignment horizontal="center" vertical="center"/>
    </xf>
    <xf numFmtId="14" fontId="44" fillId="0" borderId="16" xfId="0" applyNumberFormat="1" applyFont="1" applyBorder="1" applyAlignment="1">
      <alignment horizontal="center" vertical="center"/>
    </xf>
    <xf numFmtId="14" fontId="44" fillId="0" borderId="1" xfId="0" applyNumberFormat="1" applyFont="1" applyBorder="1" applyAlignment="1">
      <alignment horizontal="center" vertical="center"/>
    </xf>
    <xf numFmtId="0" fontId="45" fillId="0" borderId="1" xfId="0" applyFont="1" applyBorder="1" applyAlignment="1">
      <alignment horizontal="justify" vertical="center" wrapText="1"/>
    </xf>
    <xf numFmtId="0" fontId="44" fillId="0" borderId="1" xfId="0" applyFont="1" applyBorder="1" applyAlignment="1">
      <alignment horizontal="justify" vertical="center" wrapText="1"/>
    </xf>
    <xf numFmtId="0" fontId="44" fillId="0" borderId="100" xfId="0" applyFont="1" applyBorder="1" applyAlignment="1">
      <alignment horizontal="left" vertical="center" wrapText="1"/>
    </xf>
    <xf numFmtId="169" fontId="44" fillId="0" borderId="100" xfId="0" applyNumberFormat="1" applyFont="1" applyBorder="1" applyAlignment="1">
      <alignment horizontal="center" vertical="center"/>
    </xf>
    <xf numFmtId="169" fontId="44" fillId="0" borderId="100" xfId="0" applyNumberFormat="1" applyFont="1" applyBorder="1" applyAlignment="1">
      <alignment horizontal="center" vertical="center" wrapText="1"/>
    </xf>
    <xf numFmtId="0" fontId="44" fillId="0" borderId="100" xfId="0" applyFont="1" applyBorder="1" applyAlignment="1">
      <alignment horizontal="left" vertical="top" wrapText="1"/>
    </xf>
    <xf numFmtId="0" fontId="45" fillId="0" borderId="100" xfId="0" applyFont="1" applyBorder="1" applyAlignment="1">
      <alignment horizontal="center" vertical="center"/>
    </xf>
    <xf numFmtId="0" fontId="44" fillId="30" borderId="100" xfId="0" applyFont="1" applyFill="1" applyBorder="1" applyAlignment="1">
      <alignment horizontal="center" vertical="center"/>
    </xf>
    <xf numFmtId="0" fontId="45" fillId="0" borderId="100" xfId="0" applyFont="1" applyBorder="1" applyAlignment="1">
      <alignment horizontal="left" vertical="center" wrapText="1"/>
    </xf>
    <xf numFmtId="0" fontId="45" fillId="0" borderId="16" xfId="0" applyFont="1" applyFill="1" applyBorder="1" applyAlignment="1">
      <alignment vertical="center" wrapText="1"/>
    </xf>
    <xf numFmtId="0" fontId="44" fillId="0" borderId="16" xfId="0" applyFont="1" applyBorder="1" applyAlignment="1">
      <alignment vertical="center" wrapText="1"/>
    </xf>
    <xf numFmtId="14" fontId="44" fillId="0" borderId="16" xfId="0" applyNumberFormat="1" applyFont="1" applyBorder="1" applyAlignment="1">
      <alignment vertical="center"/>
    </xf>
    <xf numFmtId="0" fontId="44" fillId="0" borderId="16" xfId="0" applyFont="1" applyBorder="1" applyAlignment="1">
      <alignment vertical="center"/>
    </xf>
    <xf numFmtId="0" fontId="56" fillId="31" borderId="0" xfId="0" applyFont="1" applyFill="1" applyAlignment="1">
      <alignment horizontal="left" vertical="center"/>
    </xf>
    <xf numFmtId="0" fontId="0" fillId="31" borderId="0" xfId="0" applyFont="1" applyFill="1" applyAlignment="1"/>
    <xf numFmtId="0" fontId="0" fillId="31" borderId="0" xfId="0" applyFont="1" applyFill="1" applyAlignment="1">
      <alignment horizontal="center"/>
    </xf>
    <xf numFmtId="0" fontId="44" fillId="0" borderId="16" xfId="0" applyFont="1" applyBorder="1" applyAlignment="1">
      <alignment horizontal="left" vertical="center" wrapText="1"/>
    </xf>
    <xf numFmtId="14" fontId="44" fillId="0" borderId="1" xfId="0" applyNumberFormat="1" applyFont="1" applyBorder="1" applyAlignment="1">
      <alignment vertical="center"/>
    </xf>
    <xf numFmtId="0" fontId="44" fillId="0" borderId="1" xfId="0" applyFont="1" applyBorder="1" applyAlignment="1">
      <alignment horizontal="center" vertical="center" wrapText="1"/>
    </xf>
    <xf numFmtId="0" fontId="0" fillId="0" borderId="0" xfId="0" applyFont="1" applyAlignment="1"/>
    <xf numFmtId="0" fontId="82" fillId="0" borderId="1" xfId="0" applyFont="1" applyBorder="1" applyAlignment="1">
      <alignment horizontal="center" vertical="center" wrapText="1"/>
    </xf>
    <xf numFmtId="0" fontId="82" fillId="0" borderId="100" xfId="0" applyFont="1" applyBorder="1" applyAlignment="1">
      <alignment vertical="center" wrapText="1"/>
    </xf>
    <xf numFmtId="0" fontId="44" fillId="0" borderId="111" xfId="0" applyFont="1" applyBorder="1" applyAlignment="1">
      <alignment vertical="center" wrapText="1"/>
    </xf>
    <xf numFmtId="169" fontId="44" fillId="0" borderId="111" xfId="0" applyNumberFormat="1" applyFont="1" applyBorder="1" applyAlignment="1">
      <alignment vertical="center" wrapText="1"/>
    </xf>
    <xf numFmtId="0" fontId="44" fillId="0" borderId="103" xfId="0" applyFont="1" applyBorder="1" applyAlignment="1">
      <alignment vertical="center" wrapText="1"/>
    </xf>
    <xf numFmtId="0" fontId="15" fillId="28" borderId="111" xfId="0" applyFont="1" applyFill="1" applyBorder="1" applyAlignment="1">
      <alignment vertical="center" wrapText="1"/>
    </xf>
    <xf numFmtId="0" fontId="15" fillId="28" borderId="100" xfId="0" applyFont="1" applyFill="1" applyBorder="1" applyAlignment="1">
      <alignment horizontal="left" vertical="center" wrapText="1"/>
    </xf>
    <xf numFmtId="0" fontId="15" fillId="0" borderId="100" xfId="0" applyFont="1" applyBorder="1" applyAlignment="1">
      <alignment horizontal="left" vertical="center" wrapText="1"/>
    </xf>
    <xf numFmtId="0" fontId="90" fillId="0" borderId="100" xfId="0" applyFont="1" applyBorder="1" applyAlignment="1">
      <alignment horizontal="left" vertical="center" wrapText="1"/>
    </xf>
    <xf numFmtId="0" fontId="90" fillId="17" borderId="100" xfId="0" applyFont="1" applyFill="1" applyBorder="1" applyAlignment="1">
      <alignment horizontal="left" vertical="center" wrapText="1"/>
    </xf>
    <xf numFmtId="0" fontId="44" fillId="17" borderId="100" xfId="0" applyFont="1" applyFill="1" applyBorder="1" applyAlignment="1">
      <alignment horizontal="left" vertical="top" wrapText="1"/>
    </xf>
    <xf numFmtId="0" fontId="44" fillId="17" borderId="100" xfId="0" applyFont="1" applyFill="1" applyBorder="1" applyAlignment="1">
      <alignment vertical="center" wrapText="1"/>
    </xf>
    <xf numFmtId="0" fontId="44" fillId="17" borderId="100" xfId="0" applyFont="1" applyFill="1" applyBorder="1" applyAlignment="1">
      <alignment horizontal="left" vertical="center" wrapText="1"/>
    </xf>
    <xf numFmtId="0" fontId="44" fillId="0" borderId="15" xfId="0" applyFont="1" applyBorder="1" applyAlignment="1">
      <alignment horizontal="center" vertical="center"/>
    </xf>
    <xf numFmtId="14" fontId="44" fillId="0" borderId="28" xfId="0" applyNumberFormat="1" applyFont="1" applyBorder="1" applyAlignment="1">
      <alignment horizontal="center" vertical="center"/>
    </xf>
    <xf numFmtId="0" fontId="44" fillId="0" borderId="1" xfId="0" applyFont="1" applyBorder="1" applyAlignment="1">
      <alignment horizontal="right" vertical="center" wrapText="1"/>
    </xf>
    <xf numFmtId="0" fontId="44" fillId="0" borderId="1" xfId="0" applyFont="1" applyBorder="1" applyAlignment="1">
      <alignment horizontal="left"/>
    </xf>
    <xf numFmtId="14" fontId="44" fillId="0" borderId="28" xfId="0" applyNumberFormat="1" applyFont="1" applyFill="1" applyBorder="1" applyAlignment="1">
      <alignment horizontal="center" vertical="center"/>
    </xf>
    <xf numFmtId="0" fontId="91" fillId="16" borderId="119" xfId="0" applyFont="1" applyFill="1" applyBorder="1" applyAlignment="1">
      <alignment horizontal="center" vertical="center" wrapText="1"/>
    </xf>
    <xf numFmtId="0" fontId="97" fillId="2" borderId="33" xfId="0" applyFont="1" applyFill="1" applyBorder="1" applyAlignment="1">
      <alignment horizontal="center" vertical="center" wrapText="1"/>
    </xf>
    <xf numFmtId="49" fontId="19" fillId="0" borderId="32" xfId="0" applyNumberFormat="1" applyFont="1" applyBorder="1" applyAlignment="1">
      <alignment horizontal="left" vertical="center" wrapText="1"/>
    </xf>
    <xf numFmtId="49" fontId="19" fillId="0" borderId="0" xfId="0" applyNumberFormat="1" applyFont="1" applyAlignment="1">
      <alignment horizontal="left" vertical="center" wrapText="1"/>
    </xf>
    <xf numFmtId="0" fontId="9" fillId="0" borderId="0" xfId="0" applyFont="1" applyAlignment="1">
      <alignment horizontal="left" vertical="center"/>
    </xf>
    <xf numFmtId="0" fontId="98" fillId="3" borderId="0" xfId="0" applyFont="1" applyFill="1" applyBorder="1" applyAlignment="1">
      <alignment horizontal="left" vertical="center" wrapText="1"/>
    </xf>
    <xf numFmtId="14" fontId="44" fillId="0" borderId="25" xfId="0"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44"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14" fontId="44" fillId="0" borderId="28" xfId="0" applyNumberFormat="1" applyFont="1" applyFill="1" applyBorder="1" applyAlignment="1">
      <alignment horizontal="center" vertical="center" wrapText="1"/>
    </xf>
    <xf numFmtId="0" fontId="44" fillId="0" borderId="1" xfId="0" applyFont="1" applyFill="1" applyBorder="1" applyAlignment="1">
      <alignment vertical="center" wrapText="1"/>
    </xf>
    <xf numFmtId="0" fontId="44" fillId="0" borderId="111" xfId="0" applyFont="1" applyFill="1" applyBorder="1" applyAlignment="1">
      <alignment vertical="center" wrapText="1"/>
    </xf>
    <xf numFmtId="0" fontId="44" fillId="0" borderId="100" xfId="0" applyFont="1" applyFill="1" applyBorder="1" applyAlignment="1">
      <alignment horizontal="center" vertical="center" wrapText="1"/>
    </xf>
    <xf numFmtId="169" fontId="44" fillId="0" borderId="101" xfId="0" applyNumberFormat="1" applyFont="1" applyFill="1" applyBorder="1" applyAlignment="1">
      <alignment horizontal="center" vertical="center" wrapText="1"/>
    </xf>
    <xf numFmtId="0" fontId="15" fillId="0" borderId="100" xfId="0" applyFont="1" applyFill="1" applyBorder="1" applyAlignment="1">
      <alignment horizontal="left" vertical="center" wrapText="1"/>
    </xf>
    <xf numFmtId="0" fontId="15" fillId="0" borderId="1" xfId="0" quotePrefix="1" applyFont="1" applyFill="1" applyBorder="1" applyAlignment="1">
      <alignment horizontal="center" vertical="center" wrapText="1"/>
    </xf>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0" fillId="0" borderId="0" xfId="0" applyFont="1" applyFill="1" applyAlignment="1">
      <alignment wrapText="1"/>
    </xf>
    <xf numFmtId="0" fontId="44" fillId="0" borderId="100" xfId="0" applyFont="1" applyFill="1" applyBorder="1" applyAlignment="1">
      <alignment horizontal="left" vertical="center" wrapText="1"/>
    </xf>
    <xf numFmtId="0" fontId="90" fillId="0" borderId="100" xfId="0" applyFont="1" applyFill="1" applyBorder="1" applyAlignment="1">
      <alignment horizontal="left" vertical="center" wrapText="1"/>
    </xf>
    <xf numFmtId="14" fontId="19" fillId="0" borderId="1" xfId="0" applyNumberFormat="1" applyFont="1" applyFill="1" applyBorder="1" applyAlignment="1">
      <alignment horizontal="center" vertical="center"/>
    </xf>
    <xf numFmtId="0" fontId="74" fillId="0" borderId="1" xfId="1" applyFont="1" applyFill="1" applyBorder="1" applyAlignment="1">
      <alignment vertical="center" wrapText="1"/>
    </xf>
    <xf numFmtId="14" fontId="44" fillId="0" borderId="76" xfId="0" applyNumberFormat="1" applyFont="1" applyFill="1" applyBorder="1" applyAlignment="1">
      <alignment horizontal="center" vertical="center"/>
    </xf>
    <xf numFmtId="0" fontId="74" fillId="0" borderId="16" xfId="1" applyFont="1" applyFill="1" applyBorder="1" applyAlignment="1">
      <alignment horizontal="left" vertical="top" wrapText="1"/>
    </xf>
    <xf numFmtId="0" fontId="74" fillId="0" borderId="1" xfId="1" applyFont="1" applyFill="1" applyBorder="1" applyAlignment="1">
      <alignment horizontal="left" vertical="top" wrapText="1"/>
    </xf>
    <xf numFmtId="0" fontId="70" fillId="25" borderId="35"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1" xfId="0" applyFont="1" applyFill="1" applyBorder="1" applyAlignment="1">
      <alignment vertical="center" wrapText="1"/>
    </xf>
    <xf numFmtId="14" fontId="15" fillId="0" borderId="28" xfId="0" applyNumberFormat="1" applyFont="1" applyFill="1" applyBorder="1" applyAlignment="1">
      <alignment horizontal="center" vertical="center" wrapText="1"/>
    </xf>
    <xf numFmtId="14" fontId="48" fillId="0" borderId="1" xfId="0" applyNumberFormat="1" applyFont="1" applyFill="1" applyBorder="1" applyAlignment="1">
      <alignment horizontal="center" vertical="center" wrapText="1"/>
    </xf>
    <xf numFmtId="0" fontId="99" fillId="0" borderId="1" xfId="0" applyFont="1" applyFill="1" applyBorder="1" applyAlignment="1">
      <alignment horizontal="left" vertical="center" wrapText="1"/>
    </xf>
    <xf numFmtId="0" fontId="82" fillId="0" borderId="102" xfId="0" applyFont="1" applyFill="1" applyBorder="1" applyAlignment="1">
      <alignment horizontal="left" vertical="center" wrapText="1"/>
    </xf>
    <xf numFmtId="0" fontId="82" fillId="0" borderId="100" xfId="0" applyFont="1" applyFill="1" applyBorder="1" applyAlignment="1">
      <alignment horizontal="left" vertical="center" wrapText="1"/>
    </xf>
    <xf numFmtId="0" fontId="82" fillId="0" borderId="109" xfId="0" applyFont="1" applyFill="1" applyBorder="1" applyAlignment="1">
      <alignment vertical="center" wrapText="1"/>
    </xf>
    <xf numFmtId="169" fontId="90" fillId="0" borderId="105" xfId="0" applyNumberFormat="1" applyFont="1" applyFill="1" applyBorder="1" applyAlignment="1">
      <alignment vertical="center" wrapText="1"/>
    </xf>
    <xf numFmtId="0" fontId="0" fillId="0" borderId="1" xfId="0" applyFont="1" applyFill="1" applyBorder="1" applyAlignment="1">
      <alignment horizontal="justify" vertical="center" wrapText="1"/>
    </xf>
    <xf numFmtId="0" fontId="44" fillId="0" borderId="30" xfId="0" applyFont="1" applyFill="1" applyBorder="1" applyAlignment="1">
      <alignment horizontal="center" vertical="center" wrapText="1"/>
    </xf>
    <xf numFmtId="169" fontId="82" fillId="0" borderId="1" xfId="0" applyNumberFormat="1" applyFont="1" applyFill="1" applyBorder="1" applyAlignment="1">
      <alignment vertical="center" wrapText="1"/>
    </xf>
    <xf numFmtId="0" fontId="82" fillId="0" borderId="1" xfId="0" applyFont="1" applyFill="1" applyBorder="1" applyAlignment="1">
      <alignment horizontal="left" vertical="center" wrapText="1"/>
    </xf>
    <xf numFmtId="0" fontId="82" fillId="0" borderId="1" xfId="0" applyFont="1" applyFill="1" applyBorder="1" applyAlignment="1">
      <alignment vertical="center" wrapText="1"/>
    </xf>
    <xf numFmtId="169" fontId="82" fillId="0" borderId="1" xfId="0" applyNumberFormat="1" applyFont="1" applyFill="1" applyBorder="1" applyAlignment="1">
      <alignment horizontal="center" vertical="center" wrapText="1"/>
    </xf>
    <xf numFmtId="0" fontId="82" fillId="0" borderId="1" xfId="0" applyFont="1" applyFill="1" applyBorder="1" applyAlignment="1">
      <alignment horizontal="center" vertical="center" wrapText="1"/>
    </xf>
    <xf numFmtId="169" fontId="82" fillId="0" borderId="100" xfId="0" applyNumberFormat="1" applyFont="1" applyFill="1" applyBorder="1" applyAlignment="1">
      <alignment horizontal="center" vertical="center" wrapText="1"/>
    </xf>
    <xf numFmtId="0" fontId="82" fillId="0" borderId="100" xfId="0" applyFont="1" applyFill="1" applyBorder="1" applyAlignment="1">
      <alignment vertical="center" wrapText="1"/>
    </xf>
    <xf numFmtId="0" fontId="99" fillId="0" borderId="100" xfId="0" applyFont="1" applyFill="1" applyBorder="1" applyAlignment="1">
      <alignment horizontal="left" vertical="center" wrapText="1"/>
    </xf>
    <xf numFmtId="0" fontId="82" fillId="0" borderId="100" xfId="0" applyFont="1" applyFill="1" applyBorder="1" applyAlignment="1">
      <alignment horizontal="center" vertical="center" wrapText="1"/>
    </xf>
    <xf numFmtId="169" fontId="82" fillId="0" borderId="101" xfId="0" applyNumberFormat="1" applyFont="1" applyFill="1" applyBorder="1" applyAlignment="1">
      <alignment horizontal="center" vertical="center" wrapText="1"/>
    </xf>
    <xf numFmtId="14" fontId="96" fillId="0" borderId="1" xfId="0" applyNumberFormat="1" applyFont="1" applyFill="1" applyBorder="1" applyAlignment="1">
      <alignment horizontal="center" vertical="center" wrapText="1"/>
    </xf>
    <xf numFmtId="0" fontId="82" fillId="0" borderId="100" xfId="0" applyFont="1" applyFill="1" applyBorder="1" applyAlignment="1">
      <alignment horizontal="left" vertical="top" wrapText="1"/>
    </xf>
    <xf numFmtId="0" fontId="0" fillId="0" borderId="0" xfId="0" applyFont="1" applyFill="1" applyAlignment="1">
      <alignment horizontal="left"/>
    </xf>
    <xf numFmtId="0" fontId="0" fillId="0" borderId="0" xfId="0" applyFont="1" applyFill="1" applyAlignment="1">
      <alignment horizontal="left" vertical="top"/>
    </xf>
    <xf numFmtId="0" fontId="56" fillId="0" borderId="0" xfId="0" applyFont="1" applyFill="1" applyAlignment="1">
      <alignment horizontal="center" vertical="center"/>
    </xf>
    <xf numFmtId="0" fontId="44" fillId="0" borderId="1" xfId="0" applyFont="1" applyFill="1" applyBorder="1" applyAlignment="1">
      <alignment horizontal="left" vertical="center" wrapText="1"/>
    </xf>
    <xf numFmtId="0" fontId="45"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44" fillId="0" borderId="15"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15" fillId="0" borderId="1" xfId="0" applyFont="1" applyFill="1" applyBorder="1" applyAlignment="1">
      <alignment horizontal="justify" vertical="center" wrapText="1"/>
    </xf>
    <xf numFmtId="14" fontId="15" fillId="0" borderId="1" xfId="0" applyNumberFormat="1" applyFont="1" applyFill="1" applyBorder="1" applyAlignment="1">
      <alignment horizontal="center" vertical="center" wrapText="1"/>
    </xf>
    <xf numFmtId="0" fontId="44" fillId="0" borderId="16" xfId="0" applyFont="1" applyBorder="1" applyAlignment="1">
      <alignment horizontal="center" vertical="center" wrapText="1"/>
    </xf>
    <xf numFmtId="0" fontId="44" fillId="0" borderId="16" xfId="0" applyNumberFormat="1" applyFont="1" applyFill="1" applyBorder="1" applyAlignment="1" applyProtection="1">
      <alignment horizontal="center" vertical="center" wrapText="1"/>
      <protection locked="0"/>
    </xf>
    <xf numFmtId="0" fontId="44" fillId="0" borderId="1" xfId="0" applyFont="1" applyBorder="1" applyAlignment="1">
      <alignment horizontal="center" vertical="center" wrapText="1"/>
    </xf>
    <xf numFmtId="0" fontId="15" fillId="17" borderId="1" xfId="0" applyFont="1" applyFill="1" applyBorder="1" applyAlignment="1">
      <alignment horizontal="center" vertical="center" wrapText="1"/>
    </xf>
    <xf numFmtId="14" fontId="15" fillId="17" borderId="1" xfId="0"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44" fillId="0" borderId="16" xfId="0" applyFont="1" applyBorder="1" applyAlignment="1">
      <alignment horizontal="center" vertical="center" wrapText="1"/>
    </xf>
    <xf numFmtId="0" fontId="44" fillId="0" borderId="16" xfId="0" applyFont="1" applyFill="1" applyBorder="1" applyAlignment="1">
      <alignment horizontal="center" vertical="center" wrapText="1"/>
    </xf>
    <xf numFmtId="14" fontId="44" fillId="0" borderId="16" xfId="0" applyNumberFormat="1" applyFont="1" applyFill="1" applyBorder="1" applyAlignment="1">
      <alignment horizontal="center" vertical="center"/>
    </xf>
    <xf numFmtId="0" fontId="44" fillId="0" borderId="21" xfId="0" applyFont="1" applyBorder="1" applyAlignment="1">
      <alignment vertical="center" wrapText="1"/>
    </xf>
    <xf numFmtId="0" fontId="44" fillId="0" borderId="21" xfId="0" applyFont="1" applyFill="1" applyBorder="1" applyAlignment="1">
      <alignment vertical="center" wrapText="1"/>
    </xf>
    <xf numFmtId="14" fontId="44" fillId="0" borderId="21" xfId="0" applyNumberFormat="1" applyFont="1" applyFill="1" applyBorder="1" applyAlignment="1">
      <alignment vertical="center" wrapText="1"/>
    </xf>
    <xf numFmtId="0" fontId="15" fillId="0" borderId="21" xfId="0" applyFont="1" applyFill="1" applyBorder="1" applyAlignment="1">
      <alignment horizontal="justify" vertical="center" wrapText="1"/>
    </xf>
    <xf numFmtId="0" fontId="45" fillId="0" borderId="0" xfId="0" applyFont="1" applyFill="1" applyBorder="1" applyAlignment="1">
      <alignment horizontal="center" vertical="center" wrapText="1"/>
    </xf>
    <xf numFmtId="0" fontId="45" fillId="2" borderId="33" xfId="0" applyFont="1" applyFill="1" applyBorder="1" applyAlignment="1">
      <alignment horizontal="center" vertical="center" wrapText="1"/>
    </xf>
    <xf numFmtId="0" fontId="48" fillId="0" borderId="0" xfId="0" applyFont="1" applyAlignment="1">
      <alignment horizontal="center" vertical="center" wrapText="1"/>
    </xf>
    <xf numFmtId="0" fontId="44" fillId="0" borderId="0" xfId="0" applyFont="1" applyFill="1" applyBorder="1" applyAlignment="1">
      <alignment horizontal="center" vertical="center" wrapText="1"/>
    </xf>
    <xf numFmtId="49" fontId="45" fillId="0" borderId="0" xfId="0" applyNumberFormat="1" applyFont="1" applyAlignment="1">
      <alignment horizontal="center" vertical="center" wrapText="1"/>
    </xf>
    <xf numFmtId="49" fontId="44" fillId="0" borderId="0" xfId="0" applyNumberFormat="1" applyFont="1" applyAlignment="1">
      <alignment horizontal="center" vertical="center" wrapText="1"/>
    </xf>
    <xf numFmtId="49" fontId="45" fillId="0" borderId="32" xfId="0" applyNumberFormat="1" applyFont="1" applyBorder="1" applyAlignment="1">
      <alignment horizontal="center" vertical="center" wrapText="1"/>
    </xf>
    <xf numFmtId="0" fontId="44" fillId="0" borderId="0" xfId="0" applyFont="1" applyAlignment="1">
      <alignment horizontal="center" vertical="center" wrapText="1"/>
    </xf>
    <xf numFmtId="49" fontId="46" fillId="0" borderId="32" xfId="0" applyNumberFormat="1" applyFont="1" applyBorder="1" applyAlignment="1">
      <alignment horizontal="center" vertical="center" wrapText="1"/>
    </xf>
    <xf numFmtId="0" fontId="45" fillId="2" borderId="1" xfId="0" applyFont="1" applyFill="1" applyBorder="1" applyAlignment="1">
      <alignment horizontal="center" vertical="center" wrapText="1"/>
    </xf>
    <xf numFmtId="0" fontId="45" fillId="0" borderId="0" xfId="0" applyFont="1" applyAlignment="1">
      <alignment horizontal="center" vertical="center" wrapText="1"/>
    </xf>
    <xf numFmtId="0" fontId="15" fillId="3" borderId="0" xfId="0" applyFont="1" applyFill="1" applyBorder="1" applyAlignment="1">
      <alignment horizontal="center" vertical="center" wrapText="1"/>
    </xf>
    <xf numFmtId="1" fontId="43" fillId="12" borderId="0" xfId="0" applyNumberFormat="1" applyFont="1" applyFill="1" applyBorder="1" applyAlignment="1">
      <alignment horizontal="center" vertical="center" wrapText="1"/>
    </xf>
    <xf numFmtId="1" fontId="35" fillId="12" borderId="0" xfId="0" applyNumberFormat="1" applyFont="1" applyFill="1" applyBorder="1" applyAlignment="1">
      <alignment horizontal="center" vertical="center" wrapText="1"/>
    </xf>
    <xf numFmtId="0" fontId="35" fillId="10" borderId="0" xfId="0" applyFont="1" applyFill="1" applyBorder="1" applyAlignment="1">
      <alignment horizontal="center" vertical="center" wrapText="1"/>
    </xf>
    <xf numFmtId="0" fontId="52" fillId="10" borderId="0" xfId="0" applyFont="1" applyFill="1" applyBorder="1" applyAlignment="1">
      <alignment horizontal="center" vertical="center" wrapText="1"/>
    </xf>
    <xf numFmtId="0" fontId="48" fillId="3" borderId="0" xfId="0" applyFont="1" applyFill="1" applyBorder="1" applyAlignment="1">
      <alignment horizontal="center" vertical="center" wrapText="1"/>
    </xf>
    <xf numFmtId="49" fontId="44" fillId="0" borderId="1" xfId="0" applyNumberFormat="1" applyFont="1" applyBorder="1" applyAlignment="1">
      <alignment horizontal="center" vertical="center" wrapText="1"/>
    </xf>
    <xf numFmtId="49" fontId="44" fillId="0" borderId="1" xfId="0" applyNumberFormat="1" applyFont="1" applyFill="1" applyBorder="1" applyAlignment="1">
      <alignment horizontal="center" vertical="center" wrapText="1"/>
    </xf>
    <xf numFmtId="49" fontId="44" fillId="0" borderId="32" xfId="0" applyNumberFormat="1" applyFont="1" applyBorder="1" applyAlignment="1">
      <alignment horizontal="center" vertical="center" wrapText="1"/>
    </xf>
    <xf numFmtId="49" fontId="15" fillId="0" borderId="32" xfId="0" applyNumberFormat="1" applyFont="1" applyBorder="1" applyAlignment="1">
      <alignment horizontal="center" vertical="center" wrapText="1"/>
    </xf>
    <xf numFmtId="49" fontId="47" fillId="0" borderId="1" xfId="0" applyNumberFormat="1" applyFont="1" applyFill="1" applyBorder="1" applyAlignment="1">
      <alignment horizontal="center" vertical="center" wrapText="1"/>
    </xf>
    <xf numFmtId="0" fontId="8" fillId="4" borderId="45" xfId="0" applyFont="1" applyFill="1" applyBorder="1" applyAlignment="1">
      <alignment horizontal="center" vertical="center" wrapText="1"/>
    </xf>
    <xf numFmtId="0" fontId="89" fillId="0" borderId="47" xfId="0" applyFont="1" applyBorder="1" applyAlignment="1">
      <alignment horizontal="center" vertical="center" wrapText="1"/>
    </xf>
    <xf numFmtId="0" fontId="8" fillId="0" borderId="46" xfId="0" applyFont="1" applyBorder="1" applyAlignment="1">
      <alignment horizontal="center" vertical="center" wrapText="1"/>
    </xf>
    <xf numFmtId="0" fontId="17" fillId="12" borderId="0" xfId="0" applyFont="1" applyFill="1" applyBorder="1" applyAlignment="1">
      <alignment horizontal="center" vertical="center" wrapText="1"/>
    </xf>
    <xf numFmtId="0" fontId="48" fillId="9" borderId="0" xfId="0" applyFont="1" applyFill="1" applyBorder="1" applyAlignment="1">
      <alignment horizontal="center" vertical="center" wrapText="1"/>
    </xf>
    <xf numFmtId="0" fontId="48" fillId="12" borderId="0" xfId="0" applyFont="1" applyFill="1" applyBorder="1" applyAlignment="1">
      <alignment horizontal="center" vertical="center" wrapText="1"/>
    </xf>
    <xf numFmtId="0" fontId="44" fillId="3" borderId="0"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9" fillId="3" borderId="0" xfId="0" applyFont="1" applyFill="1" applyBorder="1" applyAlignment="1">
      <alignment horizontal="center" vertical="center" wrapText="1"/>
    </xf>
    <xf numFmtId="1" fontId="35" fillId="3" borderId="0" xfId="0" applyNumberFormat="1" applyFont="1" applyFill="1" applyBorder="1" applyAlignment="1">
      <alignment horizontal="center" vertical="center" wrapText="1"/>
    </xf>
    <xf numFmtId="0" fontId="35" fillId="3" borderId="0"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4" fillId="0" borderId="0" xfId="0" applyFont="1" applyFill="1" applyAlignment="1">
      <alignment horizontal="center" vertical="center" wrapText="1"/>
    </xf>
    <xf numFmtId="0" fontId="48" fillId="0" borderId="0" xfId="0" applyFont="1" applyFill="1" applyAlignment="1">
      <alignment horizontal="center" vertical="center" wrapText="1"/>
    </xf>
    <xf numFmtId="0" fontId="44" fillId="0" borderId="0" xfId="0" applyFont="1" applyAlignment="1">
      <alignment horizontal="center" vertical="center" wrapText="1"/>
    </xf>
    <xf numFmtId="0" fontId="44" fillId="0" borderId="100" xfId="0" applyFont="1" applyBorder="1" applyAlignment="1">
      <alignment horizontal="center" vertical="center" wrapText="1"/>
    </xf>
    <xf numFmtId="0" fontId="44" fillId="0" borderId="100" xfId="0" applyFont="1" applyBorder="1" applyAlignment="1">
      <alignment vertical="center" wrapText="1"/>
    </xf>
    <xf numFmtId="0" fontId="45" fillId="0" borderId="16" xfId="0" applyFont="1" applyBorder="1" applyAlignment="1">
      <alignment vertical="center"/>
    </xf>
    <xf numFmtId="0" fontId="0" fillId="0" borderId="100" xfId="0" applyBorder="1" applyAlignment="1">
      <alignment horizontal="center" vertical="center" wrapText="1"/>
    </xf>
    <xf numFmtId="0" fontId="0" fillId="0" borderId="100" xfId="0" applyBorder="1" applyAlignment="1">
      <alignment horizontal="left" vertical="center" wrapText="1"/>
    </xf>
    <xf numFmtId="0" fontId="0" fillId="0" borderId="100" xfId="0" applyBorder="1" applyAlignment="1">
      <alignment vertical="center" wrapText="1"/>
    </xf>
    <xf numFmtId="0" fontId="44" fillId="0" borderId="1" xfId="0" applyFont="1" applyBorder="1" applyAlignment="1">
      <alignment horizontal="center" vertical="center" wrapText="1"/>
    </xf>
    <xf numFmtId="0" fontId="0" fillId="0" borderId="100" xfId="0" applyBorder="1" applyAlignment="1">
      <alignment horizontal="left" vertical="top" wrapText="1"/>
    </xf>
    <xf numFmtId="0" fontId="44" fillId="0" borderId="15" xfId="0" applyFont="1" applyBorder="1" applyAlignment="1">
      <alignment horizontal="center" vertical="center"/>
    </xf>
    <xf numFmtId="0" fontId="15" fillId="0" borderId="1" xfId="0" applyFont="1" applyBorder="1" applyAlignment="1">
      <alignment horizontal="left" vertical="top" wrapText="1"/>
    </xf>
    <xf numFmtId="0" fontId="44" fillId="0" borderId="1" xfId="0" applyFont="1" applyBorder="1" applyAlignment="1">
      <alignment horizontal="center" vertical="center" wrapText="1"/>
    </xf>
    <xf numFmtId="0" fontId="44" fillId="32" borderId="1" xfId="0" applyFont="1" applyFill="1" applyBorder="1" applyAlignment="1">
      <alignment horizontal="center" vertical="center" wrapText="1"/>
    </xf>
    <xf numFmtId="0" fontId="44" fillId="0" borderId="1" xfId="0" applyFont="1" applyBorder="1" applyAlignment="1">
      <alignment vertical="center" wrapText="1"/>
    </xf>
    <xf numFmtId="0" fontId="45" fillId="17" borderId="1" xfId="0" applyFont="1" applyFill="1" applyBorder="1" applyAlignment="1">
      <alignment horizontal="left" vertical="center" wrapText="1"/>
    </xf>
    <xf numFmtId="0" fontId="44" fillId="17" borderId="28" xfId="0" applyFont="1" applyFill="1" applyBorder="1" applyAlignment="1">
      <alignment horizontal="left" vertical="center" wrapText="1"/>
    </xf>
    <xf numFmtId="0" fontId="44" fillId="17" borderId="29" xfId="0" applyFont="1" applyFill="1" applyBorder="1" applyAlignment="1">
      <alignment horizontal="left" vertical="center" wrapText="1"/>
    </xf>
    <xf numFmtId="0" fontId="44" fillId="17" borderId="30" xfId="0" applyFont="1" applyFill="1" applyBorder="1" applyAlignment="1">
      <alignment horizontal="left" vertical="center" wrapText="1"/>
    </xf>
    <xf numFmtId="0" fontId="45" fillId="0" borderId="103" xfId="0" applyFont="1" applyBorder="1" applyAlignment="1">
      <alignment horizontal="center" vertical="center"/>
    </xf>
    <xf numFmtId="0" fontId="9" fillId="0" borderId="104" xfId="0" applyFont="1" applyBorder="1"/>
    <xf numFmtId="0" fontId="44" fillId="0" borderId="103" xfId="0" applyFont="1" applyBorder="1" applyAlignment="1">
      <alignment horizontal="center" vertical="center" wrapText="1"/>
    </xf>
    <xf numFmtId="169" fontId="91" fillId="0" borderId="103" xfId="0" applyNumberFormat="1" applyFont="1" applyBorder="1" applyAlignment="1">
      <alignment horizontal="center" vertical="center"/>
    </xf>
    <xf numFmtId="0" fontId="44" fillId="0" borderId="103" xfId="0" applyFont="1" applyBorder="1" applyAlignment="1">
      <alignment horizontal="center" vertical="center"/>
    </xf>
    <xf numFmtId="0" fontId="44" fillId="0" borderId="103" xfId="0" applyFont="1" applyBorder="1" applyAlignment="1">
      <alignment horizontal="left" vertical="center" wrapText="1"/>
    </xf>
    <xf numFmtId="0" fontId="45" fillId="0" borderId="101" xfId="0" applyFont="1" applyBorder="1" applyAlignment="1">
      <alignment horizontal="left" vertical="top" wrapText="1"/>
    </xf>
    <xf numFmtId="0" fontId="9" fillId="0" borderId="56" xfId="0" applyFont="1" applyBorder="1"/>
    <xf numFmtId="0" fontId="9" fillId="0" borderId="102" xfId="0" applyFont="1" applyBorder="1"/>
    <xf numFmtId="0" fontId="44" fillId="0" borderId="28" xfId="0" applyFont="1" applyFill="1" applyBorder="1" applyAlignment="1">
      <alignment horizontal="justify" vertical="center" wrapText="1"/>
    </xf>
    <xf numFmtId="0" fontId="44" fillId="0" borderId="29" xfId="0" applyFont="1" applyFill="1" applyBorder="1" applyAlignment="1">
      <alignment horizontal="justify" vertical="center" wrapText="1"/>
    </xf>
    <xf numFmtId="0" fontId="44" fillId="0" borderId="30" xfId="0" applyFont="1" applyFill="1" applyBorder="1" applyAlignment="1">
      <alignment horizontal="justify" vertical="center" wrapText="1"/>
    </xf>
    <xf numFmtId="0" fontId="44" fillId="0" borderId="28" xfId="0" applyFont="1" applyBorder="1" applyAlignment="1">
      <alignment horizontal="justify" vertical="center" wrapText="1"/>
    </xf>
    <xf numFmtId="0" fontId="44" fillId="0" borderId="29" xfId="0" applyFont="1" applyBorder="1" applyAlignment="1">
      <alignment horizontal="justify" vertical="center" wrapText="1"/>
    </xf>
    <xf numFmtId="0" fontId="44" fillId="0" borderId="30" xfId="0" applyFont="1" applyBorder="1" applyAlignment="1">
      <alignment horizontal="justify" vertical="center" wrapText="1"/>
    </xf>
    <xf numFmtId="0" fontId="56" fillId="0" borderId="25" xfId="0" applyFont="1" applyBorder="1" applyAlignment="1">
      <alignment horizontal="left" vertical="top" wrapText="1"/>
    </xf>
    <xf numFmtId="0" fontId="56" fillId="0" borderId="26" xfId="0" applyFont="1" applyBorder="1" applyAlignment="1">
      <alignment horizontal="left" vertical="top" wrapText="1"/>
    </xf>
    <xf numFmtId="0" fontId="56" fillId="0" borderId="27" xfId="0" applyFont="1" applyBorder="1" applyAlignment="1">
      <alignment horizontal="left" vertical="top" wrapText="1"/>
    </xf>
    <xf numFmtId="0" fontId="44" fillId="26" borderId="79" xfId="0" applyFont="1" applyFill="1" applyBorder="1" applyAlignment="1">
      <alignment horizontal="center" vertical="center" wrapText="1"/>
    </xf>
    <xf numFmtId="0" fontId="44" fillId="26" borderId="0" xfId="0" applyFont="1" applyFill="1" applyBorder="1" applyAlignment="1">
      <alignment horizontal="center" vertical="center" wrapText="1"/>
    </xf>
    <xf numFmtId="0" fontId="44" fillId="26" borderId="80" xfId="0" applyFont="1" applyFill="1" applyBorder="1" applyAlignment="1">
      <alignment horizontal="center" vertical="center" wrapText="1"/>
    </xf>
    <xf numFmtId="0" fontId="45" fillId="17" borderId="28" xfId="0" applyFont="1" applyFill="1" applyBorder="1" applyAlignment="1">
      <alignment horizontal="left" vertical="center" wrapText="1"/>
    </xf>
    <xf numFmtId="0" fontId="44" fillId="0" borderId="1" xfId="0" applyFont="1" applyFill="1" applyBorder="1" applyAlignment="1">
      <alignment horizontal="left" vertical="top" wrapText="1"/>
    </xf>
    <xf numFmtId="0" fontId="45" fillId="0" borderId="1" xfId="0" applyFont="1" applyFill="1" applyBorder="1" applyAlignment="1">
      <alignment horizontal="left" vertical="top" wrapText="1"/>
    </xf>
    <xf numFmtId="0" fontId="44" fillId="17" borderId="29" xfId="0" applyFont="1" applyFill="1" applyBorder="1" applyAlignment="1">
      <alignment horizontal="left" vertical="center"/>
    </xf>
    <xf numFmtId="0" fontId="44" fillId="17" borderId="30" xfId="0" applyFont="1" applyFill="1" applyBorder="1" applyAlignment="1">
      <alignment horizontal="left" vertical="center"/>
    </xf>
    <xf numFmtId="0" fontId="33" fillId="0" borderId="16"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6" xfId="0" applyNumberFormat="1" applyFont="1" applyFill="1" applyBorder="1" applyAlignment="1">
      <alignment horizontal="center" vertical="center" wrapText="1"/>
    </xf>
    <xf numFmtId="14" fontId="0" fillId="0" borderId="31" xfId="0" applyNumberFormat="1"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1"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17" borderId="16"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16" xfId="0" applyFont="1" applyFill="1" applyBorder="1" applyAlignment="1">
      <alignment horizontal="left" vertical="center" wrapText="1"/>
    </xf>
    <xf numFmtId="0" fontId="43" fillId="2" borderId="8" xfId="0" applyFont="1" applyFill="1" applyBorder="1" applyAlignment="1">
      <alignment horizontal="center" vertical="center" wrapText="1"/>
    </xf>
    <xf numFmtId="0" fontId="17" fillId="0" borderId="9" xfId="0" applyFont="1" applyBorder="1"/>
    <xf numFmtId="0" fontId="17" fillId="0" borderId="10" xfId="0" applyFont="1" applyBorder="1"/>
    <xf numFmtId="0" fontId="44" fillId="0" borderId="1" xfId="0" applyFont="1" applyFill="1" applyBorder="1" applyAlignment="1">
      <alignment horizontal="justify" vertical="center" wrapText="1"/>
    </xf>
    <xf numFmtId="0" fontId="45"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14" fillId="22" borderId="8" xfId="0" applyFont="1" applyFill="1" applyBorder="1" applyAlignment="1">
      <alignment horizontal="center" vertical="center" wrapText="1"/>
    </xf>
    <xf numFmtId="0" fontId="14" fillId="22" borderId="9" xfId="0" applyFont="1" applyFill="1" applyBorder="1" applyAlignment="1">
      <alignment horizontal="center" vertical="center" wrapText="1"/>
    </xf>
    <xf numFmtId="0" fontId="14" fillId="22" borderId="10" xfId="0" applyFont="1" applyFill="1" applyBorder="1" applyAlignment="1">
      <alignment horizontal="center" vertical="center" wrapText="1"/>
    </xf>
    <xf numFmtId="0" fontId="8" fillId="4" borderId="34" xfId="0" applyFont="1" applyFill="1" applyBorder="1" applyAlignment="1">
      <alignment horizontal="center" vertical="center"/>
    </xf>
    <xf numFmtId="0" fontId="9" fillId="0" borderId="35" xfId="0" applyFont="1" applyBorder="1"/>
    <xf numFmtId="0" fontId="9" fillId="0" borderId="42" xfId="0" applyFont="1" applyBorder="1"/>
    <xf numFmtId="0" fontId="9" fillId="0" borderId="36" xfId="0" applyFont="1" applyBorder="1"/>
    <xf numFmtId="0" fontId="0" fillId="0" borderId="0" xfId="0" applyFont="1" applyAlignment="1"/>
    <xf numFmtId="0" fontId="9" fillId="0" borderId="37" xfId="0" applyFont="1" applyBorder="1"/>
    <xf numFmtId="0" fontId="9" fillId="0" borderId="38" xfId="0" applyFont="1" applyBorder="1"/>
    <xf numFmtId="0" fontId="9" fillId="0" borderId="39" xfId="0" applyFont="1" applyBorder="1"/>
    <xf numFmtId="0" fontId="9" fillId="0" borderId="41" xfId="0" applyFont="1" applyBorder="1"/>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73"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74" xfId="0" applyFont="1" applyBorder="1" applyAlignment="1">
      <alignment horizontal="center" vertical="center" wrapText="1"/>
    </xf>
    <xf numFmtId="0" fontId="65" fillId="20" borderId="8" xfId="0" applyFont="1" applyFill="1" applyBorder="1" applyAlignment="1">
      <alignment horizontal="center" vertical="center" wrapText="1"/>
    </xf>
    <xf numFmtId="0" fontId="65" fillId="20" borderId="10" xfId="0" applyFont="1" applyFill="1" applyBorder="1" applyAlignment="1">
      <alignment horizontal="center" vertical="center" wrapText="1"/>
    </xf>
    <xf numFmtId="0" fontId="14" fillId="21" borderId="8" xfId="0" applyFont="1" applyFill="1" applyBorder="1" applyAlignment="1">
      <alignment horizontal="center" vertical="center" wrapText="1"/>
    </xf>
    <xf numFmtId="0" fontId="14" fillId="21" borderId="9" xfId="0" applyFont="1" applyFill="1" applyBorder="1" applyAlignment="1">
      <alignment horizontal="center" vertical="center" wrapText="1"/>
    </xf>
    <xf numFmtId="0" fontId="14" fillId="21" borderId="10" xfId="0" applyFont="1" applyFill="1" applyBorder="1" applyAlignment="1">
      <alignment horizontal="center" vertical="center" wrapText="1"/>
    </xf>
    <xf numFmtId="0" fontId="44" fillId="0" borderId="15" xfId="0" applyFont="1" applyFill="1" applyBorder="1" applyAlignment="1">
      <alignment horizontal="justify" vertical="center" wrapText="1"/>
    </xf>
    <xf numFmtId="0" fontId="44" fillId="0" borderId="15" xfId="0" applyFont="1" applyFill="1" applyBorder="1" applyAlignment="1">
      <alignment horizontal="center" vertical="center" wrapText="1"/>
    </xf>
    <xf numFmtId="0" fontId="45" fillId="0" borderId="15" xfId="0" applyFont="1" applyFill="1" applyBorder="1" applyAlignment="1">
      <alignment horizontal="center" vertical="center" wrapText="1"/>
    </xf>
    <xf numFmtId="14" fontId="44" fillId="0" borderId="15" xfId="0" applyNumberFormat="1" applyFont="1" applyFill="1" applyBorder="1" applyAlignment="1">
      <alignment horizontal="center" vertical="center" wrapText="1"/>
    </xf>
    <xf numFmtId="0" fontId="44" fillId="0" borderId="1" xfId="0" applyFont="1" applyBorder="1" applyAlignment="1">
      <alignment horizontal="left" vertical="top" wrapText="1"/>
    </xf>
    <xf numFmtId="14" fontId="49" fillId="0" borderId="1" xfId="0" applyNumberFormat="1" applyFont="1" applyFill="1" applyBorder="1" applyAlignment="1">
      <alignment horizontal="center" vertical="center"/>
    </xf>
    <xf numFmtId="0" fontId="44" fillId="0" borderId="19" xfId="0" applyNumberFormat="1" applyFont="1" applyFill="1" applyBorder="1" applyAlignment="1" applyProtection="1">
      <alignment horizontal="center" vertical="center" wrapText="1"/>
      <protection locked="0"/>
    </xf>
    <xf numFmtId="0" fontId="44" fillId="0" borderId="31" xfId="0" applyNumberFormat="1" applyFont="1" applyFill="1" applyBorder="1" applyAlignment="1" applyProtection="1">
      <alignment horizontal="center" vertical="center" wrapText="1"/>
      <protection locked="0"/>
    </xf>
    <xf numFmtId="0" fontId="44" fillId="0" borderId="15" xfId="0" applyNumberFormat="1" applyFont="1" applyFill="1" applyBorder="1" applyAlignment="1" applyProtection="1">
      <alignment horizontal="center" vertical="center" wrapText="1"/>
      <protection locked="0"/>
    </xf>
    <xf numFmtId="0" fontId="44" fillId="0" borderId="19" xfId="0" applyFont="1" applyFill="1" applyBorder="1" applyAlignment="1">
      <alignment horizontal="center" vertical="center" wrapText="1"/>
    </xf>
    <xf numFmtId="0" fontId="44" fillId="0" borderId="31"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5" fillId="0" borderId="16" xfId="0" applyFont="1" applyFill="1" applyBorder="1" applyAlignment="1">
      <alignment horizontal="center" vertical="center" wrapText="1"/>
    </xf>
    <xf numFmtId="14" fontId="49" fillId="0" borderId="16" xfId="0" applyNumberFormat="1" applyFont="1" applyFill="1" applyBorder="1" applyAlignment="1">
      <alignment horizontal="center" vertical="center"/>
    </xf>
    <xf numFmtId="0" fontId="15" fillId="0" borderId="1" xfId="0" applyFont="1" applyFill="1" applyBorder="1" applyAlignment="1">
      <alignment horizontal="left" vertical="top" wrapText="1"/>
    </xf>
    <xf numFmtId="0" fontId="15"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0" fontId="43" fillId="0" borderId="1" xfId="0" applyFont="1" applyFill="1" applyBorder="1" applyAlignment="1">
      <alignment vertical="center" wrapText="1"/>
    </xf>
    <xf numFmtId="0" fontId="14" fillId="0" borderId="1" xfId="0"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22" fillId="0" borderId="1" xfId="0" applyFont="1" applyBorder="1" applyAlignment="1">
      <alignment horizontal="left" vertical="top" wrapText="1"/>
    </xf>
    <xf numFmtId="0" fontId="15" fillId="0" borderId="76" xfId="0" applyFont="1" applyFill="1" applyBorder="1" applyAlignment="1">
      <alignment horizontal="center" vertical="top" wrapText="1"/>
    </xf>
    <xf numFmtId="0" fontId="15" fillId="0" borderId="77" xfId="0" applyFont="1" applyFill="1" applyBorder="1" applyAlignment="1">
      <alignment horizontal="center" vertical="top" wrapText="1"/>
    </xf>
    <xf numFmtId="0" fontId="15" fillId="0" borderId="78" xfId="0" applyFont="1" applyFill="1" applyBorder="1" applyAlignment="1">
      <alignment horizontal="center" vertical="top" wrapText="1"/>
    </xf>
    <xf numFmtId="0" fontId="15" fillId="0" borderId="79"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80" xfId="0" applyFont="1" applyFill="1" applyBorder="1" applyAlignment="1">
      <alignment horizontal="center" vertical="top" wrapText="1"/>
    </xf>
    <xf numFmtId="0" fontId="15" fillId="0" borderId="25" xfId="0" applyFont="1" applyFill="1" applyBorder="1" applyAlignment="1">
      <alignment horizontal="center" vertical="top" wrapText="1"/>
    </xf>
    <xf numFmtId="0" fontId="15" fillId="0" borderId="26" xfId="0" applyFont="1" applyFill="1" applyBorder="1" applyAlignment="1">
      <alignment horizontal="center" vertical="top" wrapText="1"/>
    </xf>
    <xf numFmtId="0" fontId="15" fillId="0" borderId="27" xfId="0" applyFont="1" applyFill="1" applyBorder="1" applyAlignment="1">
      <alignment horizontal="center" vertical="top" wrapText="1"/>
    </xf>
    <xf numFmtId="0" fontId="15" fillId="17" borderId="1" xfId="0" applyFont="1" applyFill="1" applyBorder="1" applyAlignment="1">
      <alignment horizontal="left" vertical="top" wrapText="1"/>
    </xf>
    <xf numFmtId="0" fontId="15" fillId="0" borderId="1" xfId="0" applyFont="1" applyBorder="1" applyAlignment="1">
      <alignment horizontal="left" vertical="top" wrapText="1"/>
    </xf>
    <xf numFmtId="0" fontId="44" fillId="0" borderId="16"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16" xfId="0" applyFont="1" applyBorder="1" applyAlignment="1">
      <alignment horizontal="center" vertical="center"/>
    </xf>
    <xf numFmtId="0" fontId="44" fillId="0" borderId="15" xfId="0" applyFont="1" applyBorder="1" applyAlignment="1">
      <alignment horizontal="center" vertical="center"/>
    </xf>
    <xf numFmtId="0" fontId="44" fillId="0" borderId="1" xfId="0" applyFont="1" applyBorder="1" applyAlignment="1">
      <alignment horizontal="justify" vertical="center" wrapText="1"/>
    </xf>
    <xf numFmtId="0" fontId="9" fillId="0" borderId="1" xfId="0" applyFont="1" applyBorder="1" applyAlignment="1">
      <alignment horizontal="justify" vertical="center"/>
    </xf>
    <xf numFmtId="0" fontId="44" fillId="0" borderId="15" xfId="0" applyFont="1" applyBorder="1" applyAlignment="1">
      <alignment horizontal="center" vertical="center" wrapText="1"/>
    </xf>
    <xf numFmtId="14" fontId="44" fillId="0" borderId="16" xfId="0" applyNumberFormat="1" applyFont="1" applyFill="1" applyBorder="1" applyAlignment="1">
      <alignment horizontal="center" vertical="center"/>
    </xf>
    <xf numFmtId="14" fontId="44" fillId="0" borderId="15" xfId="0" applyNumberFormat="1" applyFont="1" applyFill="1" applyBorder="1" applyAlignment="1">
      <alignment horizontal="center" vertical="center"/>
    </xf>
    <xf numFmtId="0" fontId="44" fillId="0" borderId="16" xfId="0" applyNumberFormat="1" applyFont="1" applyFill="1" applyBorder="1" applyAlignment="1" applyProtection="1">
      <alignment horizontal="center" vertical="center" wrapText="1"/>
      <protection locked="0"/>
    </xf>
    <xf numFmtId="0" fontId="90" fillId="0" borderId="76" xfId="0" applyFont="1" applyBorder="1" applyAlignment="1">
      <alignment horizontal="center" vertical="center" wrapText="1"/>
    </xf>
    <xf numFmtId="0" fontId="90" fillId="0" borderId="77" xfId="0" applyFont="1" applyBorder="1" applyAlignment="1">
      <alignment horizontal="center" vertical="center" wrapText="1"/>
    </xf>
    <xf numFmtId="0" fontId="90" fillId="0" borderId="106" xfId="0" applyFont="1" applyBorder="1" applyAlignment="1">
      <alignment horizontal="center" vertical="center" wrapText="1"/>
    </xf>
    <xf numFmtId="0" fontId="44" fillId="4" borderId="79"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44" fillId="4" borderId="107" xfId="0" applyFont="1" applyFill="1" applyBorder="1" applyAlignment="1">
      <alignment horizontal="center" vertical="center" wrapText="1"/>
    </xf>
    <xf numFmtId="0" fontId="91" fillId="0" borderId="101" xfId="0" applyFont="1" applyBorder="1" applyAlignment="1">
      <alignment horizontal="justify" vertical="center" wrapText="1"/>
    </xf>
    <xf numFmtId="0" fontId="9" fillId="0" borderId="56" xfId="0" applyFont="1" applyBorder="1" applyAlignment="1">
      <alignment horizontal="justify" vertical="center"/>
    </xf>
    <xf numFmtId="0" fontId="9" fillId="0" borderId="102" xfId="0" applyFont="1" applyBorder="1" applyAlignment="1">
      <alignment horizontal="justify" vertical="center"/>
    </xf>
    <xf numFmtId="0" fontId="44" fillId="0" borderId="79"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107" xfId="0" applyFont="1" applyBorder="1" applyAlignment="1">
      <alignment horizontal="center" vertical="center" wrapText="1"/>
    </xf>
    <xf numFmtId="0" fontId="44" fillId="4" borderId="25" xfId="0" applyFont="1" applyFill="1" applyBorder="1" applyAlignment="1">
      <alignment horizontal="center" vertical="center" wrapText="1"/>
    </xf>
    <xf numFmtId="0" fontId="44" fillId="4" borderId="26" xfId="0" applyFont="1" applyFill="1" applyBorder="1" applyAlignment="1">
      <alignment horizontal="center" vertical="center" wrapText="1"/>
    </xf>
    <xf numFmtId="0" fontId="44" fillId="4" borderId="108" xfId="0" applyFont="1" applyFill="1" applyBorder="1" applyAlignment="1">
      <alignment horizontal="center" vertical="center" wrapText="1"/>
    </xf>
    <xf numFmtId="0" fontId="44" fillId="0" borderId="16" xfId="0" applyFont="1" applyBorder="1" applyAlignment="1" applyProtection="1">
      <alignment horizontal="center" vertical="center" wrapText="1"/>
      <protection locked="0"/>
    </xf>
    <xf numFmtId="0" fontId="44" fillId="0" borderId="15" xfId="0" applyFont="1" applyBorder="1" applyAlignment="1" applyProtection="1">
      <alignment horizontal="center" vertical="center" wrapText="1"/>
      <protection locked="0"/>
    </xf>
    <xf numFmtId="14" fontId="44" fillId="0" borderId="16" xfId="0" applyNumberFormat="1" applyFont="1" applyBorder="1" applyAlignment="1">
      <alignment horizontal="center" vertical="center"/>
    </xf>
    <xf numFmtId="14" fontId="44" fillId="0" borderId="15" xfId="0" applyNumberFormat="1" applyFont="1" applyBorder="1" applyAlignment="1">
      <alignment horizontal="center" vertical="center"/>
    </xf>
    <xf numFmtId="0" fontId="19" fillId="16" borderId="23" xfId="0" applyFont="1" applyFill="1" applyBorder="1" applyAlignment="1">
      <alignment horizontal="center" vertical="center" wrapText="1"/>
    </xf>
    <xf numFmtId="0" fontId="19" fillId="16" borderId="24" xfId="0" applyFont="1" applyFill="1" applyBorder="1" applyAlignment="1">
      <alignment horizontal="center" vertical="center" wrapText="1"/>
    </xf>
    <xf numFmtId="0" fontId="19" fillId="16" borderId="75" xfId="0" applyFont="1" applyFill="1" applyBorder="1" applyAlignment="1">
      <alignment horizontal="center" vertical="center" wrapText="1"/>
    </xf>
    <xf numFmtId="0" fontId="43" fillId="2" borderId="23" xfId="0" applyFont="1" applyFill="1" applyBorder="1" applyAlignment="1">
      <alignment horizontal="center" vertical="center" wrapText="1"/>
    </xf>
    <xf numFmtId="0" fontId="43" fillId="2" borderId="24" xfId="0" applyFont="1" applyFill="1" applyBorder="1" applyAlignment="1">
      <alignment horizontal="center" vertical="center" wrapText="1"/>
    </xf>
    <xf numFmtId="0" fontId="43" fillId="2" borderId="90" xfId="0" applyFont="1" applyFill="1" applyBorder="1" applyAlignment="1">
      <alignment horizontal="center" vertical="center" wrapText="1"/>
    </xf>
    <xf numFmtId="0" fontId="14" fillId="22" borderId="23" xfId="0" applyFont="1" applyFill="1" applyBorder="1" applyAlignment="1">
      <alignment horizontal="center" vertical="center" wrapText="1"/>
    </xf>
    <xf numFmtId="0" fontId="14" fillId="22" borderId="24" xfId="0" applyFont="1" applyFill="1" applyBorder="1" applyAlignment="1">
      <alignment horizontal="center" vertical="center" wrapText="1"/>
    </xf>
    <xf numFmtId="0" fontId="14" fillId="22" borderId="90" xfId="0" applyFont="1" applyFill="1" applyBorder="1" applyAlignment="1">
      <alignment horizontal="center" vertical="center" wrapText="1"/>
    </xf>
    <xf numFmtId="0" fontId="65" fillId="20" borderId="23" xfId="0" applyFont="1" applyFill="1" applyBorder="1" applyAlignment="1">
      <alignment horizontal="center" vertical="center" wrapText="1"/>
    </xf>
    <xf numFmtId="0" fontId="65" fillId="20" borderId="24" xfId="0" applyFont="1" applyFill="1" applyBorder="1" applyAlignment="1">
      <alignment horizontal="center" vertical="center" wrapText="1"/>
    </xf>
    <xf numFmtId="0" fontId="65" fillId="20" borderId="90" xfId="0" applyFont="1" applyFill="1" applyBorder="1" applyAlignment="1">
      <alignment horizontal="center" vertical="center" wrapText="1"/>
    </xf>
    <xf numFmtId="0" fontId="8" fillId="4" borderId="35" xfId="0" applyFont="1" applyFill="1" applyBorder="1" applyAlignment="1">
      <alignment horizontal="center" vertical="center"/>
    </xf>
    <xf numFmtId="0" fontId="8" fillId="4" borderId="42" xfId="0" applyFont="1" applyFill="1" applyBorder="1" applyAlignment="1">
      <alignment horizontal="center" vertical="center"/>
    </xf>
    <xf numFmtId="0" fontId="8" fillId="4" borderId="36"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41" xfId="0" applyFont="1" applyFill="1" applyBorder="1" applyAlignment="1">
      <alignment horizontal="center" vertical="center"/>
    </xf>
    <xf numFmtId="0" fontId="14" fillId="21" borderId="23" xfId="0" applyFont="1" applyFill="1" applyBorder="1" applyAlignment="1">
      <alignment horizontal="center" vertical="center" wrapText="1"/>
    </xf>
    <xf numFmtId="0" fontId="14" fillId="21" borderId="24" xfId="0" applyFont="1" applyFill="1" applyBorder="1" applyAlignment="1">
      <alignment horizontal="center" vertical="center" wrapText="1"/>
    </xf>
    <xf numFmtId="0" fontId="14" fillId="21" borderId="90" xfId="0" applyFont="1" applyFill="1" applyBorder="1" applyAlignment="1">
      <alignment horizontal="center" vertical="center" wrapText="1"/>
    </xf>
    <xf numFmtId="0" fontId="80" fillId="0" borderId="26" xfId="0" applyFont="1" applyBorder="1" applyAlignment="1">
      <alignment horizontal="center"/>
    </xf>
    <xf numFmtId="0" fontId="59" fillId="0" borderId="52" xfId="0" applyFont="1" applyBorder="1" applyAlignment="1">
      <alignment horizontal="center" vertical="center"/>
    </xf>
    <xf numFmtId="0" fontId="9" fillId="0" borderId="53" xfId="0" applyFont="1" applyBorder="1"/>
    <xf numFmtId="0" fontId="9" fillId="0" borderId="54" xfId="0" applyFont="1" applyBorder="1"/>
    <xf numFmtId="1" fontId="16" fillId="0" borderId="0" xfId="0" applyNumberFormat="1" applyFont="1" applyFill="1" applyBorder="1" applyAlignment="1">
      <alignment horizontal="left" vertical="center" wrapText="1"/>
    </xf>
    <xf numFmtId="0" fontId="9" fillId="0" borderId="0" xfId="0" applyFont="1" applyFill="1" applyBorder="1" applyAlignment="1">
      <alignment vertical="center"/>
    </xf>
    <xf numFmtId="1" fontId="16" fillId="0" borderId="1" xfId="0" applyNumberFormat="1" applyFont="1" applyFill="1" applyBorder="1" applyAlignment="1">
      <alignment horizontal="left" vertical="center" wrapText="1"/>
    </xf>
    <xf numFmtId="0" fontId="9" fillId="0" borderId="1" xfId="0" applyFont="1" applyFill="1" applyBorder="1"/>
    <xf numFmtId="164" fontId="13" fillId="4" borderId="55" xfId="0" applyNumberFormat="1" applyFont="1" applyFill="1" applyBorder="1" applyAlignment="1">
      <alignment horizontal="center" vertical="center"/>
    </xf>
    <xf numFmtId="0" fontId="13" fillId="0" borderId="56" xfId="0" applyFont="1" applyBorder="1" applyAlignment="1">
      <alignment horizontal="center" vertical="center"/>
    </xf>
    <xf numFmtId="164" fontId="13" fillId="0" borderId="55" xfId="0" applyNumberFormat="1" applyFont="1" applyBorder="1" applyAlignment="1">
      <alignment horizontal="center" vertical="center"/>
    </xf>
    <xf numFmtId="0" fontId="13" fillId="0" borderId="57" xfId="0" applyFont="1" applyBorder="1" applyAlignment="1">
      <alignment horizontal="center" vertical="center"/>
    </xf>
    <xf numFmtId="1" fontId="53" fillId="33" borderId="8" xfId="0" applyNumberFormat="1" applyFont="1" applyFill="1" applyBorder="1" applyAlignment="1">
      <alignment horizontal="center" vertical="center" wrapText="1"/>
    </xf>
    <xf numFmtId="0" fontId="9" fillId="25" borderId="10" xfId="0" applyFont="1" applyFill="1" applyBorder="1"/>
    <xf numFmtId="164" fontId="13" fillId="0" borderId="71" xfId="0" applyNumberFormat="1" applyFont="1" applyBorder="1" applyAlignment="1">
      <alignment horizontal="center" vertical="center"/>
    </xf>
    <xf numFmtId="0" fontId="13" fillId="0" borderId="72" xfId="0" applyFont="1" applyBorder="1" applyAlignment="1">
      <alignment horizontal="center" vertical="center"/>
    </xf>
    <xf numFmtId="164" fontId="13" fillId="0" borderId="68" xfId="0" applyNumberFormat="1" applyFont="1" applyBorder="1" applyAlignment="1">
      <alignment horizontal="center" vertical="center"/>
    </xf>
    <xf numFmtId="0" fontId="13" fillId="0" borderId="70" xfId="0" applyFont="1" applyBorder="1" applyAlignment="1">
      <alignment horizontal="center" vertical="center"/>
    </xf>
    <xf numFmtId="164" fontId="13" fillId="0" borderId="61" xfId="0" applyNumberFormat="1" applyFont="1" applyBorder="1" applyAlignment="1">
      <alignment horizontal="center" vertical="center"/>
    </xf>
    <xf numFmtId="0" fontId="13" fillId="0" borderId="62" xfId="0" applyFont="1" applyBorder="1" applyAlignment="1">
      <alignment horizontal="center" vertical="center"/>
    </xf>
    <xf numFmtId="164" fontId="13" fillId="4" borderId="61" xfId="0" applyNumberFormat="1" applyFont="1" applyFill="1" applyBorder="1" applyAlignment="1">
      <alignment horizontal="center" vertical="center"/>
    </xf>
    <xf numFmtId="0" fontId="50" fillId="17" borderId="55" xfId="0" applyFont="1" applyFill="1" applyBorder="1" applyAlignment="1">
      <alignment horizontal="left" vertical="center" wrapText="1"/>
    </xf>
    <xf numFmtId="0" fontId="8" fillId="17" borderId="56" xfId="0" applyFont="1" applyFill="1" applyBorder="1" applyAlignment="1">
      <alignment horizontal="left"/>
    </xf>
    <xf numFmtId="0" fontId="8" fillId="17" borderId="57" xfId="0" applyFont="1" applyFill="1" applyBorder="1" applyAlignment="1">
      <alignment horizontal="left"/>
    </xf>
    <xf numFmtId="0" fontId="50" fillId="29" borderId="55" xfId="0" applyFont="1" applyFill="1" applyBorder="1" applyAlignment="1">
      <alignment horizontal="left" vertical="center"/>
    </xf>
    <xf numFmtId="164" fontId="13" fillId="0" borderId="55" xfId="0" applyNumberFormat="1" applyFont="1" applyFill="1" applyBorder="1" applyAlignment="1">
      <alignment horizontal="center" vertical="center"/>
    </xf>
    <xf numFmtId="0" fontId="13" fillId="0" borderId="56" xfId="0" applyFont="1" applyFill="1" applyBorder="1" applyAlignment="1">
      <alignment horizontal="center" vertical="center"/>
    </xf>
    <xf numFmtId="1" fontId="53" fillId="34" borderId="34" xfId="0" applyNumberFormat="1" applyFont="1" applyFill="1" applyBorder="1" applyAlignment="1">
      <alignment horizontal="center" vertical="center"/>
    </xf>
    <xf numFmtId="0" fontId="9" fillId="25" borderId="42" xfId="0" applyFont="1" applyFill="1" applyBorder="1"/>
    <xf numFmtId="0" fontId="13" fillId="0" borderId="69" xfId="0" applyFont="1" applyBorder="1" applyAlignment="1">
      <alignment horizontal="center" vertical="center"/>
    </xf>
    <xf numFmtId="0" fontId="50" fillId="29" borderId="55" xfId="0" applyFont="1" applyFill="1" applyBorder="1" applyAlignment="1">
      <alignment horizontal="left" vertical="center" wrapText="1"/>
    </xf>
    <xf numFmtId="0" fontId="60" fillId="18" borderId="34" xfId="0" applyFont="1" applyFill="1" applyBorder="1" applyAlignment="1">
      <alignment horizontal="center" vertical="center" wrapText="1"/>
    </xf>
    <xf numFmtId="0" fontId="61" fillId="4" borderId="8" xfId="1" applyFont="1" applyFill="1" applyBorder="1" applyAlignment="1">
      <alignment horizontal="center" vertical="center" wrapText="1"/>
    </xf>
    <xf numFmtId="0" fontId="61" fillId="0" borderId="9" xfId="1" applyFont="1" applyBorder="1"/>
    <xf numFmtId="0" fontId="61" fillId="0" borderId="10" xfId="1" applyFont="1" applyBorder="1"/>
    <xf numFmtId="0" fontId="61" fillId="4" borderId="13" xfId="1" applyFont="1" applyFill="1" applyBorder="1" applyAlignment="1">
      <alignment horizontal="center" vertical="center" wrapText="1"/>
    </xf>
    <xf numFmtId="0" fontId="61" fillId="0" borderId="14" xfId="1" applyFont="1" applyBorder="1"/>
    <xf numFmtId="0" fontId="61" fillId="0" borderId="17" xfId="1" applyFont="1" applyBorder="1"/>
    <xf numFmtId="1" fontId="53" fillId="35" borderId="34" xfId="0" applyNumberFormat="1" applyFont="1" applyFill="1" applyBorder="1" applyAlignment="1">
      <alignment horizontal="center" vertical="center" wrapText="1"/>
    </xf>
    <xf numFmtId="0" fontId="9" fillId="25" borderId="35" xfId="0" applyFont="1" applyFill="1" applyBorder="1"/>
    <xf numFmtId="0" fontId="50" fillId="17" borderId="55" xfId="0" applyFont="1" applyFill="1" applyBorder="1" applyAlignment="1">
      <alignment horizontal="left" vertical="center"/>
    </xf>
    <xf numFmtId="1" fontId="42" fillId="4" borderId="14" xfId="0" applyNumberFormat="1" applyFont="1" applyFill="1" applyBorder="1" applyAlignment="1">
      <alignment horizontal="center" vertical="center"/>
    </xf>
    <xf numFmtId="0" fontId="9" fillId="0" borderId="14" xfId="0" applyFont="1" applyBorder="1"/>
    <xf numFmtId="1" fontId="16" fillId="4" borderId="14" xfId="0" applyNumberFormat="1" applyFont="1" applyFill="1" applyBorder="1" applyAlignment="1">
      <alignment horizontal="center" vertical="center"/>
    </xf>
    <xf numFmtId="164" fontId="13" fillId="4" borderId="63" xfId="0" applyNumberFormat="1" applyFont="1" applyFill="1" applyBorder="1" applyAlignment="1">
      <alignment horizontal="center" vertical="center"/>
    </xf>
    <xf numFmtId="0" fontId="8" fillId="0" borderId="64" xfId="0" applyFont="1" applyBorder="1" applyAlignment="1">
      <alignment horizontal="center" vertical="center"/>
    </xf>
    <xf numFmtId="164" fontId="13" fillId="4" borderId="65" xfId="0" applyNumberFormat="1" applyFont="1" applyFill="1" applyBorder="1" applyAlignment="1">
      <alignment horizontal="center" vertical="center"/>
    </xf>
    <xf numFmtId="0" fontId="13" fillId="0" borderId="64" xfId="0" applyFont="1" applyBorder="1" applyAlignment="1">
      <alignment horizontal="center" vertical="center"/>
    </xf>
    <xf numFmtId="0" fontId="50" fillId="4" borderId="58" xfId="0" applyFont="1" applyFill="1" applyBorder="1" applyAlignment="1">
      <alignment horizontal="left" vertical="center" wrapText="1"/>
    </xf>
    <xf numFmtId="0" fontId="8" fillId="0" borderId="59" xfId="0" applyFont="1" applyBorder="1" applyAlignment="1">
      <alignment horizontal="left"/>
    </xf>
    <xf numFmtId="0" fontId="8" fillId="0" borderId="60" xfId="0" applyFont="1" applyBorder="1" applyAlignment="1">
      <alignment horizontal="left"/>
    </xf>
    <xf numFmtId="0" fontId="0" fillId="0" borderId="14" xfId="0" applyBorder="1"/>
    <xf numFmtId="0" fontId="0" fillId="0" borderId="17" xfId="0" applyBorder="1"/>
    <xf numFmtId="0" fontId="13" fillId="0" borderId="63" xfId="0" applyFont="1" applyBorder="1" applyAlignment="1">
      <alignment horizontal="center" vertical="center"/>
    </xf>
    <xf numFmtId="164" fontId="13" fillId="4" borderId="66" xfId="0" applyNumberFormat="1" applyFont="1" applyFill="1" applyBorder="1" applyAlignment="1">
      <alignment horizontal="center" vertical="center"/>
    </xf>
    <xf numFmtId="0" fontId="13" fillId="0" borderId="67" xfId="0" applyFont="1" applyBorder="1" applyAlignment="1">
      <alignment horizontal="center" vertical="center"/>
    </xf>
    <xf numFmtId="0" fontId="8" fillId="29" borderId="56" xfId="0" applyFont="1" applyFill="1" applyBorder="1" applyAlignment="1">
      <alignment horizontal="left"/>
    </xf>
    <xf numFmtId="0" fontId="8" fillId="29" borderId="57" xfId="0" applyFont="1" applyFill="1" applyBorder="1" applyAlignment="1">
      <alignment horizontal="left"/>
    </xf>
    <xf numFmtId="1" fontId="16" fillId="4" borderId="1" xfId="0" applyNumberFormat="1" applyFont="1" applyFill="1" applyBorder="1" applyAlignment="1">
      <alignment horizontal="left" vertical="center" wrapText="1"/>
    </xf>
    <xf numFmtId="0" fontId="9" fillId="0" borderId="1" xfId="0" applyFont="1" applyBorder="1"/>
    <xf numFmtId="0" fontId="10" fillId="19" borderId="95" xfId="0" applyFont="1" applyFill="1" applyBorder="1" applyAlignment="1">
      <alignment horizontal="center" vertical="center" wrapText="1"/>
    </xf>
    <xf numFmtId="0" fontId="9" fillId="0" borderId="74" xfId="0" applyFont="1" applyBorder="1"/>
    <xf numFmtId="165" fontId="63" fillId="4" borderId="14" xfId="0" applyNumberFormat="1" applyFont="1" applyFill="1" applyBorder="1" applyAlignment="1">
      <alignment horizontal="center"/>
    </xf>
    <xf numFmtId="0" fontId="9" fillId="0" borderId="17" xfId="0" applyFont="1" applyBorder="1"/>
    <xf numFmtId="39" fontId="64" fillId="27" borderId="52" xfId="0" applyNumberFormat="1" applyFont="1" applyFill="1" applyBorder="1" applyAlignment="1">
      <alignment horizontal="center" vertical="center" wrapText="1"/>
    </xf>
    <xf numFmtId="0" fontId="9" fillId="17" borderId="53" xfId="0" applyFont="1" applyFill="1" applyBorder="1"/>
    <xf numFmtId="0" fontId="9" fillId="17" borderId="54" xfId="0" applyFont="1" applyFill="1" applyBorder="1"/>
    <xf numFmtId="166" fontId="64" fillId="27" borderId="52" xfId="0" applyNumberFormat="1" applyFont="1" applyFill="1" applyBorder="1" applyAlignment="1">
      <alignment horizontal="center" vertical="center" wrapText="1"/>
    </xf>
    <xf numFmtId="1" fontId="60" fillId="18" borderId="1" xfId="0" applyNumberFormat="1" applyFont="1" applyFill="1" applyBorder="1" applyAlignment="1">
      <alignment horizontal="center" vertical="center" wrapText="1"/>
    </xf>
    <xf numFmtId="0" fontId="10" fillId="19" borderId="8" xfId="0" applyFont="1" applyFill="1" applyBorder="1" applyAlignment="1">
      <alignment horizontal="center" vertical="center" wrapText="1"/>
    </xf>
    <xf numFmtId="0" fontId="9" fillId="0" borderId="9" xfId="0" applyFont="1" applyBorder="1"/>
    <xf numFmtId="0" fontId="9" fillId="0" borderId="10" xfId="0" applyFont="1" applyBorder="1"/>
    <xf numFmtId="0" fontId="50" fillId="17" borderId="68" xfId="0" applyFont="1" applyFill="1" applyBorder="1" applyAlignment="1">
      <alignment horizontal="left" vertical="center" wrapText="1"/>
    </xf>
    <xf numFmtId="0" fontId="8" fillId="17" borderId="70" xfId="0" applyFont="1" applyFill="1" applyBorder="1" applyAlignment="1">
      <alignment horizontal="left"/>
    </xf>
    <xf numFmtId="0" fontId="8" fillId="17" borderId="69" xfId="0" applyFont="1" applyFill="1" applyBorder="1" applyAlignment="1">
      <alignment horizontal="left"/>
    </xf>
    <xf numFmtId="1" fontId="62" fillId="33" borderId="34" xfId="0" applyNumberFormat="1" applyFont="1" applyFill="1" applyBorder="1" applyAlignment="1">
      <alignment horizontal="center" vertical="center"/>
    </xf>
    <xf numFmtId="1" fontId="69" fillId="33" borderId="52" xfId="0" applyNumberFormat="1" applyFont="1" applyFill="1" applyBorder="1" applyAlignment="1">
      <alignment horizontal="center" vertical="center" wrapText="1"/>
    </xf>
    <xf numFmtId="1" fontId="69" fillId="33" borderId="54" xfId="0" applyNumberFormat="1" applyFont="1" applyFill="1" applyBorder="1" applyAlignment="1">
      <alignment horizontal="center" vertical="center" wrapText="1"/>
    </xf>
    <xf numFmtId="0" fontId="45" fillId="0" borderId="28" xfId="0" applyFont="1" applyFill="1" applyBorder="1" applyAlignment="1">
      <alignment horizontal="left" vertical="center" wrapText="1"/>
    </xf>
    <xf numFmtId="0" fontId="45" fillId="0" borderId="29" xfId="0" applyFont="1" applyFill="1" applyBorder="1" applyAlignment="1">
      <alignment horizontal="left" vertical="center" wrapText="1"/>
    </xf>
    <xf numFmtId="0" fontId="45" fillId="0" borderId="30" xfId="0" applyFont="1" applyFill="1" applyBorder="1" applyAlignment="1">
      <alignment horizontal="left" vertical="center" wrapText="1"/>
    </xf>
    <xf numFmtId="0" fontId="43" fillId="22" borderId="52" xfId="0" applyFont="1" applyFill="1" applyBorder="1" applyAlignment="1">
      <alignment horizontal="center" vertical="center" wrapText="1"/>
    </xf>
    <xf numFmtId="0" fontId="17" fillId="0" borderId="53" xfId="0" applyFont="1" applyBorder="1"/>
    <xf numFmtId="0" fontId="17" fillId="0" borderId="54" xfId="0" applyFont="1" applyBorder="1"/>
    <xf numFmtId="0" fontId="43" fillId="0" borderId="52" xfId="0" applyFont="1" applyFill="1" applyBorder="1" applyAlignment="1">
      <alignment horizontal="center" vertical="center" wrapText="1"/>
    </xf>
    <xf numFmtId="0" fontId="17" fillId="0" borderId="53" xfId="0" applyFont="1" applyFill="1" applyBorder="1"/>
    <xf numFmtId="0" fontId="17" fillId="0" borderId="54" xfId="0" applyFont="1" applyFill="1" applyBorder="1"/>
    <xf numFmtId="1" fontId="42" fillId="18" borderId="18" xfId="0" applyNumberFormat="1" applyFont="1" applyFill="1" applyBorder="1" applyAlignment="1">
      <alignment horizontal="center" vertical="center" wrapText="1"/>
    </xf>
    <xf numFmtId="1" fontId="42" fillId="18" borderId="19" xfId="0" applyNumberFormat="1" applyFont="1" applyFill="1" applyBorder="1" applyAlignment="1">
      <alignment horizontal="center" vertical="center" wrapText="1"/>
    </xf>
    <xf numFmtId="1" fontId="42" fillId="18" borderId="20" xfId="0" applyNumberFormat="1" applyFont="1" applyFill="1" applyBorder="1" applyAlignment="1">
      <alignment horizontal="center" vertical="center" wrapText="1"/>
    </xf>
    <xf numFmtId="1" fontId="35" fillId="0" borderId="2" xfId="0" applyNumberFormat="1" applyFont="1" applyBorder="1" applyAlignment="1">
      <alignment horizontal="center" vertical="center"/>
    </xf>
    <xf numFmtId="1" fontId="35" fillId="0" borderId="21" xfId="0" applyNumberFormat="1" applyFont="1" applyBorder="1" applyAlignment="1">
      <alignment horizontal="center" vertical="center"/>
    </xf>
    <xf numFmtId="1" fontId="35" fillId="0" borderId="6" xfId="0" applyNumberFormat="1" applyFont="1" applyBorder="1" applyAlignment="1">
      <alignment horizontal="center" vertical="center" wrapText="1"/>
    </xf>
    <xf numFmtId="1" fontId="35" fillId="0" borderId="22" xfId="0" applyNumberFormat="1" applyFont="1" applyBorder="1" applyAlignment="1">
      <alignment horizontal="center" vertical="center" wrapText="1"/>
    </xf>
    <xf numFmtId="1" fontId="35" fillId="12" borderId="0" xfId="0" applyNumberFormat="1" applyFont="1" applyFill="1" applyBorder="1" applyAlignment="1">
      <alignment horizontal="center" vertical="center"/>
    </xf>
    <xf numFmtId="0" fontId="42" fillId="18" borderId="8" xfId="0" applyFont="1" applyFill="1" applyBorder="1" applyAlignment="1">
      <alignment horizontal="center" vertical="center" wrapText="1"/>
    </xf>
    <xf numFmtId="0" fontId="42" fillId="18" borderId="10" xfId="0" applyFont="1" applyFill="1" applyBorder="1" applyAlignment="1">
      <alignment horizontal="center" vertical="center" wrapText="1"/>
    </xf>
    <xf numFmtId="0" fontId="65" fillId="20" borderId="9" xfId="0" applyFont="1" applyFill="1" applyBorder="1" applyAlignment="1">
      <alignment horizontal="center" vertical="center" wrapText="1"/>
    </xf>
    <xf numFmtId="0" fontId="19" fillId="16" borderId="8" xfId="0" applyFont="1" applyFill="1" applyBorder="1" applyAlignment="1">
      <alignment horizontal="center" vertical="center" wrapText="1"/>
    </xf>
    <xf numFmtId="0" fontId="19" fillId="16" borderId="9" xfId="0" applyFont="1" applyFill="1" applyBorder="1" applyAlignment="1">
      <alignment horizontal="center" vertical="center" wrapText="1"/>
    </xf>
    <xf numFmtId="0" fontId="19" fillId="16" borderId="93" xfId="0" applyFont="1" applyFill="1" applyBorder="1" applyAlignment="1">
      <alignment horizontal="center" vertical="center" wrapText="1"/>
    </xf>
    <xf numFmtId="0" fontId="54" fillId="0" borderId="52" xfId="0" applyFont="1" applyFill="1" applyBorder="1" applyAlignment="1">
      <alignment horizontal="center" vertical="center" wrapText="1"/>
    </xf>
    <xf numFmtId="0" fontId="24" fillId="0" borderId="53" xfId="0" applyFont="1" applyFill="1" applyBorder="1"/>
    <xf numFmtId="0" fontId="24" fillId="0" borderId="54" xfId="0" applyFont="1" applyFill="1" applyBorder="1"/>
    <xf numFmtId="1" fontId="35" fillId="0" borderId="4" xfId="0" applyNumberFormat="1" applyFont="1" applyBorder="1" applyAlignment="1">
      <alignment horizontal="center" vertical="center"/>
    </xf>
    <xf numFmtId="1" fontId="35" fillId="0" borderId="1" xfId="0" applyNumberFormat="1" applyFont="1" applyBorder="1" applyAlignment="1">
      <alignment horizontal="center" vertical="center"/>
    </xf>
    <xf numFmtId="0" fontId="44" fillId="0" borderId="1" xfId="0" applyFont="1" applyBorder="1" applyAlignment="1">
      <alignment horizontal="center" vertical="center" wrapText="1"/>
    </xf>
    <xf numFmtId="0" fontId="44" fillId="0" borderId="25" xfId="0" applyFont="1" applyBorder="1" applyAlignment="1">
      <alignment horizontal="center"/>
    </xf>
    <xf numFmtId="0" fontId="44" fillId="0" borderId="26" xfId="0" applyFont="1" applyBorder="1" applyAlignment="1">
      <alignment horizontal="center"/>
    </xf>
    <xf numFmtId="0" fontId="44" fillId="0" borderId="27" xfId="0" applyFont="1" applyBorder="1" applyAlignment="1">
      <alignment horizontal="center"/>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44" fillId="0" borderId="1" xfId="0" applyFont="1" applyBorder="1" applyAlignment="1">
      <alignment vertical="center" wrapText="1"/>
    </xf>
    <xf numFmtId="0" fontId="44" fillId="0" borderId="80" xfId="0" applyFont="1" applyBorder="1" applyAlignment="1">
      <alignment horizontal="center" vertical="center" wrapText="1"/>
    </xf>
    <xf numFmtId="0" fontId="44" fillId="0" borderId="76" xfId="0" applyFont="1" applyFill="1" applyBorder="1" applyAlignment="1">
      <alignment horizontal="center" vertical="center" wrapText="1"/>
    </xf>
    <xf numFmtId="0" fontId="44" fillId="0" borderId="78"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4" fillId="0" borderId="16" xfId="0" applyFont="1" applyBorder="1" applyAlignment="1">
      <alignment horizontal="center" wrapText="1"/>
    </xf>
    <xf numFmtId="0" fontId="44" fillId="0" borderId="31" xfId="0" applyFont="1" applyBorder="1" applyAlignment="1">
      <alignment horizontal="center" wrapText="1"/>
    </xf>
    <xf numFmtId="0" fontId="44" fillId="0" borderId="15" xfId="0" applyFont="1" applyBorder="1" applyAlignment="1">
      <alignment horizontal="center" wrapText="1"/>
    </xf>
    <xf numFmtId="0" fontId="44" fillId="4" borderId="101" xfId="0" applyFont="1" applyFill="1" applyBorder="1" applyAlignment="1">
      <alignment horizontal="center" vertical="center" wrapText="1"/>
    </xf>
    <xf numFmtId="0" fontId="15" fillId="0" borderId="102" xfId="0" applyFont="1" applyBorder="1" applyAlignment="1">
      <alignment horizontal="center" vertical="center" wrapText="1"/>
    </xf>
    <xf numFmtId="0" fontId="44" fillId="0" borderId="101" xfId="0" applyFont="1" applyBorder="1" applyAlignment="1">
      <alignment horizontal="center" vertical="center" wrapText="1"/>
    </xf>
    <xf numFmtId="0" fontId="44" fillId="0" borderId="101" xfId="0" applyFont="1" applyBorder="1" applyAlignment="1">
      <alignment wrapText="1"/>
    </xf>
    <xf numFmtId="0" fontId="15" fillId="0" borderId="102" xfId="0" applyFont="1" applyBorder="1"/>
    <xf numFmtId="0" fontId="44" fillId="0" borderId="101" xfId="0" applyFont="1" applyBorder="1" applyAlignment="1">
      <alignment vertical="center" wrapText="1"/>
    </xf>
    <xf numFmtId="0" fontId="15" fillId="0" borderId="102" xfId="0" applyFont="1" applyBorder="1" applyAlignment="1">
      <alignment vertical="center"/>
    </xf>
    <xf numFmtId="0" fontId="45" fillId="0" borderId="31"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74" fillId="0" borderId="15" xfId="1" applyFont="1" applyFill="1" applyBorder="1" applyAlignment="1">
      <alignment horizontal="center" vertical="center" wrapText="1"/>
    </xf>
    <xf numFmtId="0" fontId="74" fillId="0" borderId="1" xfId="1" applyFont="1" applyFill="1" applyBorder="1" applyAlignment="1">
      <alignment horizontal="center" vertical="center" wrapText="1"/>
    </xf>
    <xf numFmtId="0" fontId="15" fillId="17" borderId="16" xfId="0" applyFont="1" applyFill="1" applyBorder="1" applyAlignment="1">
      <alignment horizontal="center" vertical="center" wrapText="1"/>
    </xf>
    <xf numFmtId="0" fontId="15" fillId="17" borderId="31" xfId="0" applyFont="1" applyFill="1" applyBorder="1" applyAlignment="1">
      <alignment horizontal="center" vertical="center" wrapText="1"/>
    </xf>
    <xf numFmtId="0" fontId="15" fillId="17" borderId="15" xfId="0" applyFont="1" applyFill="1" applyBorder="1" applyAlignment="1">
      <alignment horizontal="center" vertical="center" wrapText="1"/>
    </xf>
    <xf numFmtId="14" fontId="15" fillId="17" borderId="16" xfId="0" applyNumberFormat="1" applyFont="1" applyFill="1" applyBorder="1" applyAlignment="1">
      <alignment horizontal="center" vertical="center" wrapText="1"/>
    </xf>
    <xf numFmtId="14" fontId="15" fillId="17" borderId="31" xfId="0" applyNumberFormat="1" applyFont="1" applyFill="1" applyBorder="1" applyAlignment="1">
      <alignment horizontal="center" vertical="center" wrapText="1"/>
    </xf>
    <xf numFmtId="14" fontId="15" fillId="17" borderId="15" xfId="0" applyNumberFormat="1" applyFont="1" applyFill="1" applyBorder="1" applyAlignment="1">
      <alignment horizontal="center" vertical="center" wrapText="1"/>
    </xf>
    <xf numFmtId="14" fontId="15" fillId="17" borderId="1" xfId="0" applyNumberFormat="1" applyFont="1" applyFill="1" applyBorder="1" applyAlignment="1">
      <alignment horizontal="center" vertical="center" wrapText="1"/>
    </xf>
    <xf numFmtId="14" fontId="15" fillId="0" borderId="28" xfId="0" applyNumberFormat="1"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1" xfId="0" quotePrefix="1" applyFont="1" applyFill="1" applyBorder="1" applyAlignment="1">
      <alignment horizontal="center" vertical="center" wrapText="1"/>
    </xf>
    <xf numFmtId="0" fontId="19" fillId="22" borderId="8" xfId="0" applyFont="1" applyFill="1" applyBorder="1" applyAlignment="1">
      <alignment horizontal="center" vertical="center" wrapText="1"/>
    </xf>
    <xf numFmtId="0" fontId="19" fillId="22" borderId="9" xfId="0" applyFont="1" applyFill="1" applyBorder="1" applyAlignment="1">
      <alignment horizontal="center" vertical="center" wrapText="1"/>
    </xf>
    <xf numFmtId="0" fontId="19" fillId="22" borderId="1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17" fillId="0" borderId="35"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36" xfId="0" applyFont="1" applyBorder="1" applyAlignment="1">
      <alignment horizontal="center" vertical="center" wrapText="1"/>
    </xf>
    <xf numFmtId="0" fontId="48" fillId="0" borderId="0" xfId="0" applyFont="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4" xfId="0" applyFont="1" applyBorder="1" applyAlignment="1">
      <alignment horizontal="center" vertical="center" wrapText="1"/>
    </xf>
    <xf numFmtId="0" fontId="24" fillId="0" borderId="53" xfId="0" applyFont="1" applyFill="1" applyBorder="1" applyAlignment="1">
      <alignment horizontal="center" vertical="center" wrapText="1"/>
    </xf>
    <xf numFmtId="0" fontId="24" fillId="0" borderId="54" xfId="0" applyFont="1" applyFill="1" applyBorder="1" applyAlignment="1">
      <alignment horizontal="center" vertical="center" wrapText="1"/>
    </xf>
    <xf numFmtId="1" fontId="35" fillId="0" borderId="2" xfId="0" applyNumberFormat="1" applyFont="1" applyBorder="1" applyAlignment="1">
      <alignment horizontal="center" vertical="center" wrapText="1"/>
    </xf>
    <xf numFmtId="1" fontId="35" fillId="0" borderId="21" xfId="0" applyNumberFormat="1" applyFont="1" applyBorder="1" applyAlignment="1">
      <alignment horizontal="center" vertical="center" wrapText="1"/>
    </xf>
    <xf numFmtId="1" fontId="35" fillId="12" borderId="0" xfId="0" applyNumberFormat="1" applyFont="1" applyFill="1" applyBorder="1" applyAlignment="1">
      <alignment horizontal="center" vertical="center" wrapText="1"/>
    </xf>
    <xf numFmtId="0" fontId="92" fillId="20" borderId="8" xfId="0" applyFont="1" applyFill="1" applyBorder="1" applyAlignment="1">
      <alignment horizontal="center" vertical="center" wrapText="1"/>
    </xf>
    <xf numFmtId="0" fontId="92" fillId="20" borderId="9" xfId="0" applyFont="1" applyFill="1" applyBorder="1" applyAlignment="1">
      <alignment horizontal="center" vertical="center" wrapText="1"/>
    </xf>
    <xf numFmtId="0" fontId="92" fillId="20" borderId="10" xfId="0" applyFont="1" applyFill="1" applyBorder="1" applyAlignment="1">
      <alignment horizontal="center" vertical="center" wrapText="1"/>
    </xf>
    <xf numFmtId="0" fontId="19" fillId="21" borderId="8" xfId="0" applyFont="1" applyFill="1" applyBorder="1" applyAlignment="1">
      <alignment horizontal="center" vertical="center" wrapText="1"/>
    </xf>
    <xf numFmtId="0" fontId="19" fillId="21" borderId="9" xfId="0" applyFont="1" applyFill="1" applyBorder="1" applyAlignment="1">
      <alignment horizontal="center" vertical="center" wrapText="1"/>
    </xf>
    <xf numFmtId="0" fontId="19" fillId="21" borderId="10"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0" fillId="0" borderId="1" xfId="0" applyFont="1" applyBorder="1" applyAlignment="1">
      <alignment vertical="center" wrapText="1"/>
    </xf>
    <xf numFmtId="0" fontId="0" fillId="0" borderId="101" xfId="0" applyBorder="1" applyAlignment="1">
      <alignment horizontal="center" vertical="center" wrapText="1"/>
    </xf>
    <xf numFmtId="0" fontId="0" fillId="0" borderId="56" xfId="0" applyBorder="1" applyAlignment="1">
      <alignment horizontal="center" vertical="center" wrapText="1"/>
    </xf>
    <xf numFmtId="0" fontId="0" fillId="0" borderId="102" xfId="0" applyBorder="1" applyAlignment="1">
      <alignment horizontal="center" vertical="center" wrapText="1"/>
    </xf>
    <xf numFmtId="0" fontId="44" fillId="0" borderId="1" xfId="0" applyFont="1" applyFill="1" applyBorder="1" applyAlignment="1">
      <alignment vertical="center" wrapText="1"/>
    </xf>
    <xf numFmtId="0" fontId="0" fillId="0" borderId="120" xfId="0" applyBorder="1" applyAlignment="1">
      <alignment horizontal="center" vertical="center" wrapText="1"/>
    </xf>
    <xf numFmtId="0" fontId="0" fillId="0" borderId="59" xfId="0" applyBorder="1" applyAlignment="1">
      <alignment horizontal="center" vertical="center" wrapText="1"/>
    </xf>
    <xf numFmtId="0" fontId="0" fillId="0" borderId="12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44" fillId="0" borderId="113" xfId="0" applyFont="1" applyBorder="1" applyAlignment="1">
      <alignment horizontal="center" vertical="center" wrapText="1"/>
    </xf>
    <xf numFmtId="0" fontId="44" fillId="0" borderId="104" xfId="0" applyFont="1" applyBorder="1" applyAlignment="1">
      <alignment horizontal="center" vertical="center" wrapText="1"/>
    </xf>
    <xf numFmtId="169" fontId="44" fillId="0" borderId="103" xfId="0" applyNumberFormat="1" applyFont="1" applyBorder="1" applyAlignment="1">
      <alignment horizontal="center" vertical="center" wrapText="1"/>
    </xf>
    <xf numFmtId="169" fontId="44" fillId="0" borderId="113" xfId="0" applyNumberFormat="1" applyFont="1" applyBorder="1" applyAlignment="1">
      <alignment horizontal="center" vertical="center" wrapText="1"/>
    </xf>
    <xf numFmtId="169" fontId="44" fillId="0" borderId="104" xfId="0" applyNumberFormat="1" applyFont="1" applyBorder="1" applyAlignment="1">
      <alignment horizontal="center" vertical="center" wrapText="1"/>
    </xf>
    <xf numFmtId="0" fontId="90" fillId="17" borderId="103" xfId="0" applyFont="1" applyFill="1" applyBorder="1" applyAlignment="1">
      <alignment horizontal="center" vertical="center" wrapText="1"/>
    </xf>
    <xf numFmtId="0" fontId="90" fillId="17" borderId="113" xfId="0" applyFont="1" applyFill="1" applyBorder="1" applyAlignment="1">
      <alignment horizontal="center" vertical="center" wrapText="1"/>
    </xf>
    <xf numFmtId="0" fontId="90" fillId="17" borderId="104" xfId="0" applyFont="1" applyFill="1" applyBorder="1" applyAlignment="1">
      <alignment horizontal="center" vertical="center" wrapText="1"/>
    </xf>
    <xf numFmtId="14" fontId="48" fillId="0" borderId="1" xfId="0" applyNumberFormat="1" applyFont="1" applyFill="1" applyBorder="1" applyAlignment="1">
      <alignment horizontal="center" vertical="center" wrapText="1"/>
    </xf>
    <xf numFmtId="0" fontId="44" fillId="28" borderId="103" xfId="0" applyFont="1" applyFill="1" applyBorder="1" applyAlignment="1">
      <alignment horizontal="center" vertical="center" wrapText="1"/>
    </xf>
    <xf numFmtId="0" fontId="44" fillId="28" borderId="104" xfId="0" applyFont="1" applyFill="1" applyBorder="1" applyAlignment="1">
      <alignment horizontal="center" vertical="center" wrapText="1"/>
    </xf>
    <xf numFmtId="0" fontId="90" fillId="28" borderId="103" xfId="0" applyFont="1" applyFill="1" applyBorder="1" applyAlignment="1">
      <alignment horizontal="center" vertical="center" wrapText="1"/>
    </xf>
    <xf numFmtId="0" fontId="90" fillId="28" borderId="104" xfId="0" applyFont="1" applyFill="1" applyBorder="1" applyAlignment="1">
      <alignment horizontal="center" vertical="center" wrapText="1"/>
    </xf>
    <xf numFmtId="0" fontId="15" fillId="0" borderId="103" xfId="0" applyFont="1" applyFill="1" applyBorder="1" applyAlignment="1">
      <alignment horizontal="center" vertical="center" wrapText="1"/>
    </xf>
    <xf numFmtId="0" fontId="15" fillId="0" borderId="104" xfId="0" applyFont="1" applyFill="1" applyBorder="1" applyAlignment="1">
      <alignment horizontal="center" vertical="center" wrapText="1"/>
    </xf>
    <xf numFmtId="0" fontId="44" fillId="0" borderId="103" xfId="0" applyFont="1" applyFill="1" applyBorder="1" applyAlignment="1">
      <alignment horizontal="center" vertical="center" wrapText="1"/>
    </xf>
    <xf numFmtId="0" fontId="44" fillId="0" borderId="104" xfId="0" applyFont="1" applyFill="1" applyBorder="1" applyAlignment="1">
      <alignment horizontal="center" vertical="center" wrapText="1"/>
    </xf>
    <xf numFmtId="169" fontId="44" fillId="0" borderId="105" xfId="0" applyNumberFormat="1" applyFont="1" applyFill="1" applyBorder="1" applyAlignment="1">
      <alignment horizontal="center" vertical="center" wrapText="1"/>
    </xf>
    <xf numFmtId="169" fontId="44" fillId="0" borderId="115" xfId="0" applyNumberFormat="1" applyFont="1" applyFill="1" applyBorder="1" applyAlignment="1">
      <alignment horizontal="center" vertical="center" wrapText="1"/>
    </xf>
    <xf numFmtId="0" fontId="90" fillId="0" borderId="103" xfId="0" applyFont="1" applyBorder="1" applyAlignment="1">
      <alignment horizontal="center" vertical="center" wrapText="1"/>
    </xf>
    <xf numFmtId="0" fontId="90" fillId="0" borderId="113" xfId="0" applyFont="1" applyBorder="1" applyAlignment="1">
      <alignment horizontal="center" vertical="center" wrapText="1"/>
    </xf>
    <xf numFmtId="0" fontId="90" fillId="0" borderId="104" xfId="0" applyFont="1" applyBorder="1" applyAlignment="1">
      <alignment horizontal="center" vertical="center" wrapText="1"/>
    </xf>
    <xf numFmtId="0" fontId="15" fillId="0" borderId="113" xfId="0" applyFont="1" applyFill="1" applyBorder="1" applyAlignment="1">
      <alignment horizontal="center" vertical="center" wrapText="1"/>
    </xf>
    <xf numFmtId="0" fontId="44" fillId="0" borderId="113" xfId="0" applyFont="1" applyFill="1" applyBorder="1" applyAlignment="1">
      <alignment horizontal="center" vertical="center" wrapText="1"/>
    </xf>
    <xf numFmtId="169" fontId="44" fillId="0" borderId="116" xfId="0" applyNumberFormat="1" applyFont="1" applyFill="1" applyBorder="1" applyAlignment="1">
      <alignment horizontal="center" vertical="center" wrapText="1"/>
    </xf>
    <xf numFmtId="0" fontId="15" fillId="0" borderId="103" xfId="0" applyFont="1" applyBorder="1" applyAlignment="1">
      <alignment horizontal="center" vertical="center" wrapText="1"/>
    </xf>
    <xf numFmtId="0" fontId="15" fillId="0" borderId="104" xfId="0" applyFont="1" applyBorder="1" applyAlignment="1">
      <alignment horizontal="center" vertical="center" wrapText="1"/>
    </xf>
    <xf numFmtId="0" fontId="90" fillId="0" borderId="103" xfId="0" applyFont="1" applyFill="1" applyBorder="1" applyAlignment="1">
      <alignment horizontal="center" vertical="center" wrapText="1"/>
    </xf>
    <xf numFmtId="0" fontId="90" fillId="0" borderId="104" xfId="0" applyFont="1" applyFill="1" applyBorder="1" applyAlignment="1">
      <alignment horizontal="center" vertical="center" wrapText="1"/>
    </xf>
    <xf numFmtId="0" fontId="48" fillId="0" borderId="1" xfId="0" applyFont="1" applyFill="1" applyBorder="1" applyAlignment="1">
      <alignment horizontal="justify" vertical="center" wrapText="1"/>
    </xf>
    <xf numFmtId="0" fontId="91" fillId="16" borderId="34" xfId="0" applyFont="1" applyFill="1" applyBorder="1" applyAlignment="1">
      <alignment horizontal="center" vertical="center" wrapText="1"/>
    </xf>
    <xf numFmtId="0" fontId="9" fillId="0" borderId="118" xfId="0" applyFont="1" applyBorder="1"/>
    <xf numFmtId="0" fontId="82" fillId="0" borderId="1" xfId="0" applyFont="1" applyBorder="1" applyAlignment="1">
      <alignment horizontal="center" vertical="center" wrapText="1"/>
    </xf>
    <xf numFmtId="0" fontId="82" fillId="0" borderId="1" xfId="0" applyFont="1" applyBorder="1" applyAlignment="1">
      <alignment vertical="center" wrapText="1"/>
    </xf>
    <xf numFmtId="0" fontId="82" fillId="0" borderId="1" xfId="0" applyFont="1" applyFill="1" applyBorder="1" applyAlignment="1">
      <alignment horizontal="center" vertical="center" wrapText="1"/>
    </xf>
    <xf numFmtId="169" fontId="82" fillId="0" borderId="1" xfId="0" applyNumberFormat="1" applyFont="1" applyFill="1" applyBorder="1" applyAlignment="1">
      <alignment horizontal="center" vertical="center" wrapText="1"/>
    </xf>
    <xf numFmtId="14" fontId="96" fillId="0" borderId="1" xfId="0" applyNumberFormat="1" applyFont="1" applyFill="1" applyBorder="1" applyAlignment="1">
      <alignment horizontal="center" vertical="center" wrapText="1"/>
    </xf>
    <xf numFmtId="0" fontId="99" fillId="0" borderId="1" xfId="0" applyFont="1" applyFill="1" applyBorder="1" applyAlignment="1">
      <alignment horizontal="center" vertical="center" wrapText="1"/>
    </xf>
    <xf numFmtId="0" fontId="82" fillId="0" borderId="110" xfId="0" applyFont="1" applyFill="1" applyBorder="1" applyAlignment="1">
      <alignment horizontal="center" vertical="center" wrapText="1"/>
    </xf>
    <xf numFmtId="0" fontId="82" fillId="0" borderId="112" xfId="0" applyFont="1" applyFill="1" applyBorder="1" applyAlignment="1">
      <alignment horizontal="center" vertical="center" wrapText="1"/>
    </xf>
    <xf numFmtId="0" fontId="82" fillId="0" borderId="114" xfId="0" applyFont="1" applyFill="1" applyBorder="1" applyAlignment="1">
      <alignment horizontal="center" vertical="center" wrapText="1"/>
    </xf>
    <xf numFmtId="0" fontId="82" fillId="0" borderId="111" xfId="0" applyFont="1" applyFill="1" applyBorder="1" applyAlignment="1">
      <alignment horizontal="center" vertical="center" wrapText="1"/>
    </xf>
    <xf numFmtId="0" fontId="82" fillId="0" borderId="113" xfId="0" applyFont="1" applyFill="1" applyBorder="1" applyAlignment="1">
      <alignment horizontal="center" vertical="center" wrapText="1"/>
    </xf>
    <xf numFmtId="0" fontId="82" fillId="0" borderId="104" xfId="0" applyFont="1" applyFill="1" applyBorder="1" applyAlignment="1">
      <alignment horizontal="center" vertical="center" wrapText="1"/>
    </xf>
    <xf numFmtId="169" fontId="82" fillId="0" borderId="117" xfId="0" applyNumberFormat="1" applyFont="1" applyFill="1" applyBorder="1" applyAlignment="1">
      <alignment horizontal="center" vertical="center" wrapText="1"/>
    </xf>
    <xf numFmtId="169" fontId="82" fillId="0" borderId="116" xfId="0" applyNumberFormat="1" applyFont="1" applyFill="1" applyBorder="1" applyAlignment="1">
      <alignment horizontal="center" vertical="center" wrapText="1"/>
    </xf>
    <xf numFmtId="169" fontId="82" fillId="0" borderId="115" xfId="0" applyNumberFormat="1" applyFont="1" applyFill="1" applyBorder="1" applyAlignment="1">
      <alignment horizontal="center" vertical="center" wrapText="1"/>
    </xf>
    <xf numFmtId="0" fontId="23" fillId="0" borderId="1" xfId="0" applyFont="1" applyBorder="1" applyAlignment="1">
      <alignment horizontal="justify" vertical="center" wrapText="1"/>
    </xf>
    <xf numFmtId="0" fontId="0" fillId="0" borderId="21" xfId="0" applyFill="1" applyBorder="1" applyAlignment="1">
      <alignment vertical="center" wrapText="1"/>
    </xf>
    <xf numFmtId="0" fontId="0" fillId="0" borderId="1" xfId="0" applyFill="1" applyBorder="1" applyAlignment="1">
      <alignment wrapText="1"/>
    </xf>
    <xf numFmtId="0" fontId="0" fillId="0" borderId="1" xfId="0" applyFill="1" applyBorder="1" applyAlignment="1">
      <alignment vertical="center" wrapText="1"/>
    </xf>
    <xf numFmtId="0" fontId="44" fillId="0" borderId="30" xfId="0" applyFont="1" applyBorder="1" applyAlignment="1">
      <alignment vertical="center" wrapText="1"/>
    </xf>
    <xf numFmtId="0" fontId="44" fillId="0" borderId="30" xfId="0" applyFont="1" applyBorder="1" applyAlignment="1">
      <alignment horizontal="left" vertical="center" wrapText="1"/>
    </xf>
    <xf numFmtId="0" fontId="44" fillId="0" borderId="1" xfId="0" applyFont="1" applyBorder="1" applyAlignment="1">
      <alignment horizontal="left" vertical="center"/>
    </xf>
    <xf numFmtId="0" fontId="45" fillId="0" borderId="16" xfId="0" applyFont="1" applyBorder="1" applyAlignment="1">
      <alignment horizontal="left" vertical="top" wrapText="1"/>
    </xf>
    <xf numFmtId="0" fontId="45" fillId="0" borderId="16" xfId="0" applyFont="1" applyBorder="1" applyAlignment="1">
      <alignment horizontal="center" vertical="center"/>
    </xf>
    <xf numFmtId="0" fontId="44" fillId="0" borderId="31" xfId="0" applyFont="1" applyBorder="1" applyAlignment="1">
      <alignment horizontal="center" vertical="center"/>
    </xf>
    <xf numFmtId="0" fontId="23" fillId="0" borderId="16" xfId="0" applyFont="1" applyBorder="1" applyAlignment="1">
      <alignment horizontal="justify" vertical="center" wrapText="1"/>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44" fillId="0" borderId="30" xfId="0" applyFont="1" applyBorder="1" applyAlignment="1">
      <alignment horizontal="justify" vertical="center"/>
    </xf>
    <xf numFmtId="0" fontId="44" fillId="0" borderId="1" xfId="0" applyFont="1" applyBorder="1" applyAlignment="1">
      <alignment horizontal="justify" vertical="center"/>
    </xf>
    <xf numFmtId="0" fontId="48" fillId="0" borderId="16" xfId="0" applyFont="1" applyBorder="1" applyAlignment="1">
      <alignment horizontal="left" vertical="center" wrapText="1"/>
    </xf>
    <xf numFmtId="0" fontId="0" fillId="0" borderId="16" xfId="0" applyBorder="1" applyAlignment="1">
      <alignment horizontal="center" wrapText="1"/>
    </xf>
    <xf numFmtId="0" fontId="56" fillId="0" borderId="16" xfId="0" applyFont="1" applyBorder="1" applyAlignment="1">
      <alignment horizontal="center" vertical="center" wrapText="1"/>
    </xf>
    <xf numFmtId="0" fontId="48" fillId="0" borderId="31" xfId="0" applyFont="1" applyBorder="1" applyAlignment="1">
      <alignment horizontal="left" vertical="center" wrapText="1"/>
    </xf>
    <xf numFmtId="0" fontId="0" fillId="0" borderId="31" xfId="0" applyBorder="1" applyAlignment="1">
      <alignment horizontal="center" wrapText="1"/>
    </xf>
    <xf numFmtId="0" fontId="56" fillId="0" borderId="31" xfId="0" applyFont="1" applyBorder="1" applyAlignment="1">
      <alignment horizontal="center" vertical="center" wrapText="1"/>
    </xf>
    <xf numFmtId="0" fontId="48" fillId="0" borderId="15" xfId="0" applyFont="1" applyBorder="1" applyAlignment="1">
      <alignment horizontal="left" vertical="center" wrapText="1"/>
    </xf>
    <xf numFmtId="0" fontId="0" fillId="0" borderId="15" xfId="0" applyBorder="1" applyAlignment="1">
      <alignment horizontal="center" wrapText="1"/>
    </xf>
    <xf numFmtId="0" fontId="56" fillId="0" borderId="15" xfId="0" applyFont="1" applyBorder="1" applyAlignment="1">
      <alignment horizontal="center" vertical="center" wrapText="1"/>
    </xf>
    <xf numFmtId="0" fontId="0" fillId="0" borderId="1" xfId="0" applyBorder="1" applyAlignment="1">
      <alignment horizontal="left" vertical="top"/>
    </xf>
    <xf numFmtId="0" fontId="56" fillId="0" borderId="1" xfId="0" applyFont="1" applyBorder="1" applyAlignment="1">
      <alignment horizontal="center" vertical="center"/>
    </xf>
    <xf numFmtId="0" fontId="0" fillId="0" borderId="1" xfId="0" applyBorder="1" applyAlignment="1">
      <alignment horizontal="left"/>
    </xf>
    <xf numFmtId="0" fontId="0" fillId="0" borderId="0" xfId="0" applyFill="1" applyAlignment="1">
      <alignment wrapText="1"/>
    </xf>
    <xf numFmtId="0" fontId="45" fillId="0" borderId="30" xfId="0" applyFont="1" applyBorder="1" applyAlignment="1">
      <alignment horizontal="justify" vertical="center" wrapText="1"/>
    </xf>
    <xf numFmtId="0" fontId="45" fillId="17" borderId="1" xfId="0" applyFont="1" applyFill="1" applyBorder="1"/>
    <xf numFmtId="14" fontId="15" fillId="0" borderId="30" xfId="0" applyNumberFormat="1" applyFont="1" applyBorder="1" applyAlignment="1">
      <alignment horizontal="justify" vertical="center" wrapText="1"/>
    </xf>
    <xf numFmtId="0" fontId="45" fillId="0" borderId="25" xfId="0" applyFont="1" applyFill="1" applyBorder="1" applyAlignment="1">
      <alignment horizontal="left" vertical="center" wrapText="1"/>
    </xf>
    <xf numFmtId="0" fontId="45" fillId="0" borderId="1" xfId="0" applyFont="1" applyFill="1" applyBorder="1" applyAlignment="1">
      <alignment horizontal="left" vertical="center" wrapText="1"/>
    </xf>
    <xf numFmtId="0" fontId="44" fillId="32" borderId="1" xfId="0" applyFont="1" applyFill="1" applyBorder="1" applyAlignment="1">
      <alignment horizontal="left" vertical="center" wrapText="1"/>
    </xf>
    <xf numFmtId="0" fontId="0" fillId="0" borderId="1" xfId="0" applyBorder="1" applyAlignment="1">
      <alignment horizontal="center" wrapText="1"/>
    </xf>
  </cellXfs>
  <cellStyles count="14">
    <cellStyle name="Hipervínculo" xfId="1" builtinId="8"/>
    <cellStyle name="Normal" xfId="0" builtinId="0"/>
    <cellStyle name="Normal 2" xfId="2" xr:uid="{00000000-0005-0000-0000-000002000000}"/>
    <cellStyle name="Normal 2 2" xfId="3" xr:uid="{00000000-0005-0000-0000-000003000000}"/>
    <cellStyle name="Normal 2 2 2" xfId="5" xr:uid="{00000000-0005-0000-0000-000004000000}"/>
    <cellStyle name="Normal 2 2 2 2" xfId="7" xr:uid="{00000000-0005-0000-0000-000005000000}"/>
    <cellStyle name="Normal 2 2 2 3" xfId="9" xr:uid="{00000000-0005-0000-0000-000006000000}"/>
    <cellStyle name="Normal 2 2 2 3 2" xfId="13" xr:uid="{00000000-0005-0000-0000-000007000000}"/>
    <cellStyle name="Normal 2 2 3" xfId="6" xr:uid="{00000000-0005-0000-0000-000008000000}"/>
    <cellStyle name="Normal 2 2 4" xfId="8" xr:uid="{00000000-0005-0000-0000-000009000000}"/>
    <cellStyle name="Normal 2 2 4 2" xfId="12" xr:uid="{00000000-0005-0000-0000-00000A000000}"/>
    <cellStyle name="Normal 2 2 5" xfId="11" xr:uid="{00000000-0005-0000-0000-00000B000000}"/>
    <cellStyle name="Normal 2 3" xfId="10" xr:uid="{00000000-0005-0000-0000-00000C000000}"/>
    <cellStyle name="Porcentaje" xfId="4" builtinId="5"/>
  </cellStyles>
  <dxfs count="225">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s-ES" sz="1400" b="1" i="0" u="none" strike="noStrike" kern="1200" spc="0" baseline="0">
                <a:solidFill>
                  <a:schemeClr val="tx1">
                    <a:lumMod val="65000"/>
                    <a:lumOff val="35000"/>
                  </a:schemeClr>
                </a:solidFill>
                <a:latin typeface="+mn-lt"/>
                <a:ea typeface="+mn-ea"/>
                <a:cs typeface="+mn-cs"/>
              </a:defRPr>
            </a:pPr>
            <a:r>
              <a:rPr lang="es-CO" b="1"/>
              <a:t>PLANES DE MEJORAMIENTO  I TRIMESTRE 2019.</a:t>
            </a:r>
          </a:p>
        </c:rich>
      </c:tx>
      <c:overlay val="0"/>
      <c:spPr>
        <a:noFill/>
        <a:ln>
          <a:noFill/>
        </a:ln>
        <a:effectLst/>
      </c:spPr>
    </c:title>
    <c:autoTitleDeleted val="0"/>
    <c:plotArea>
      <c:layout>
        <c:manualLayout>
          <c:layoutTarget val="inner"/>
          <c:xMode val="edge"/>
          <c:yMode val="edge"/>
          <c:x val="1.9444444444444445E-2"/>
          <c:y val="0.10147854227165302"/>
          <c:w val="0.93888888888888922"/>
          <c:h val="0.73464824318676203"/>
        </c:manualLayout>
      </c:layout>
      <c:barChart>
        <c:barDir val="bar"/>
        <c:grouping val="clustered"/>
        <c:varyColors val="0"/>
        <c:ser>
          <c:idx val="0"/>
          <c:order val="0"/>
          <c:tx>
            <c:strRef>
              <c:f>Hoja1!$P$10</c:f>
              <c:strCache>
                <c:ptCount val="1"/>
                <c:pt idx="0">
                  <c:v>Por procesos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Hoja1!$Q$10:$U$10</c:f>
              <c:numCache>
                <c:formatCode>General</c:formatCode>
                <c:ptCount val="5"/>
                <c:pt idx="0">
                  <c:v>28</c:v>
                </c:pt>
                <c:pt idx="1">
                  <c:v>31</c:v>
                </c:pt>
                <c:pt idx="2">
                  <c:v>0</c:v>
                </c:pt>
                <c:pt idx="3">
                  <c:v>23</c:v>
                </c:pt>
                <c:pt idx="4">
                  <c:v>8</c:v>
                </c:pt>
              </c:numCache>
            </c:numRef>
          </c:val>
          <c:extLst>
            <c:ext xmlns:c16="http://schemas.microsoft.com/office/drawing/2014/chart" uri="{C3380CC4-5D6E-409C-BE32-E72D297353CC}">
              <c16:uniqueId val="{00000000-9296-4519-B899-AE49CAB1AC91}"/>
            </c:ext>
          </c:extLst>
        </c:ser>
        <c:ser>
          <c:idx val="1"/>
          <c:order val="1"/>
          <c:tx>
            <c:strRef>
              <c:f>Hoja1!$P$11</c:f>
              <c:strCache>
                <c:ptCount val="1"/>
                <c:pt idx="0">
                  <c:v>Institucional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Hoja1!$Q$11:$U$11</c:f>
              <c:numCache>
                <c:formatCode>General</c:formatCode>
                <c:ptCount val="5"/>
                <c:pt idx="0">
                  <c:v>25</c:v>
                </c:pt>
                <c:pt idx="1">
                  <c:v>26</c:v>
                </c:pt>
                <c:pt idx="3">
                  <c:v>6</c:v>
                </c:pt>
                <c:pt idx="4">
                  <c:v>20</c:v>
                </c:pt>
              </c:numCache>
            </c:numRef>
          </c:val>
          <c:extLst>
            <c:ext xmlns:c16="http://schemas.microsoft.com/office/drawing/2014/chart" uri="{C3380CC4-5D6E-409C-BE32-E72D297353CC}">
              <c16:uniqueId val="{00000001-9296-4519-B899-AE49CAB1AC91}"/>
            </c:ext>
          </c:extLst>
        </c:ser>
        <c:ser>
          <c:idx val="2"/>
          <c:order val="2"/>
          <c:tx>
            <c:strRef>
              <c:f>Hoja1!$P$12</c:f>
              <c:strCache>
                <c:ptCount val="1"/>
                <c:pt idx="0">
                  <c:v>TOTALES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Hoja1!$Q$12:$U$12</c:f>
              <c:numCache>
                <c:formatCode>General</c:formatCode>
                <c:ptCount val="5"/>
                <c:pt idx="0">
                  <c:v>53</c:v>
                </c:pt>
                <c:pt idx="1">
                  <c:v>57</c:v>
                </c:pt>
                <c:pt idx="2">
                  <c:v>0</c:v>
                </c:pt>
                <c:pt idx="3">
                  <c:v>29</c:v>
                </c:pt>
                <c:pt idx="4">
                  <c:v>28</c:v>
                </c:pt>
              </c:numCache>
            </c:numRef>
          </c:val>
          <c:extLst>
            <c:ext xmlns:c16="http://schemas.microsoft.com/office/drawing/2014/chart" uri="{C3380CC4-5D6E-409C-BE32-E72D297353CC}">
              <c16:uniqueId val="{00000002-9296-4519-B899-AE49CAB1AC91}"/>
            </c:ext>
          </c:extLst>
        </c:ser>
        <c:dLbls>
          <c:showLegendKey val="0"/>
          <c:showVal val="1"/>
          <c:showCatName val="0"/>
          <c:showSerName val="0"/>
          <c:showPercent val="0"/>
          <c:showBubbleSize val="0"/>
        </c:dLbls>
        <c:gapWidth val="182"/>
        <c:axId val="186544512"/>
        <c:axId val="186542552"/>
      </c:barChart>
      <c:catAx>
        <c:axId val="1865445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86542552"/>
        <c:crosses val="autoZero"/>
        <c:auto val="1"/>
        <c:lblAlgn val="ctr"/>
        <c:lblOffset val="100"/>
        <c:noMultiLvlLbl val="0"/>
      </c:catAx>
      <c:valAx>
        <c:axId val="186542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86544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s-ES" sz="1600" b="1" i="0" u="none" strike="noStrike" kern="1200" baseline="0">
                <a:solidFill>
                  <a:schemeClr val="tx1">
                    <a:lumMod val="65000"/>
                    <a:lumOff val="35000"/>
                  </a:schemeClr>
                </a:solidFill>
                <a:latin typeface="+mn-lt"/>
                <a:ea typeface="+mn-ea"/>
                <a:cs typeface="+mn-cs"/>
              </a:defRPr>
            </a:pPr>
            <a:r>
              <a:rPr lang="es-CO"/>
              <a:t>EJECUCIÓN PLAN DE MEJORAMIENTO INSTITUCIONAL </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27342592592592607"/>
          <c:w val="0.93888888888888922"/>
          <c:h val="0.56974482356372202"/>
        </c:manualLayout>
      </c:layout>
      <c:pie3DChart>
        <c:varyColors val="1"/>
        <c:ser>
          <c:idx val="0"/>
          <c:order val="0"/>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58FF-49AE-BE63-CB4E5BF5E358}"/>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58FF-49AE-BE63-CB4E5BF5E358}"/>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58FF-49AE-BE63-CB4E5BF5E358}"/>
              </c:ext>
            </c:extLst>
          </c:dPt>
          <c:dLbls>
            <c:dLbl>
              <c:idx val="0"/>
              <c:layout>
                <c:manualLayout>
                  <c:x val="0.15559620577050856"/>
                  <c:y val="3.076079031787691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8FF-49AE-BE63-CB4E5BF5E358}"/>
                </c:ext>
              </c:extLst>
            </c:dLbl>
            <c:dLbl>
              <c:idx val="1"/>
              <c:layout>
                <c:manualLayout>
                  <c:x val="4.9123303034158371E-2"/>
                  <c:y val="3.5870516185468364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8FF-49AE-BE63-CB4E5BF5E358}"/>
                </c:ext>
              </c:extLst>
            </c:dLbl>
            <c:dLbl>
              <c:idx val="2"/>
              <c:layout>
                <c:manualLayout>
                  <c:x val="-7.1356206147481199E-2"/>
                  <c:y val="8.339494021580647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8FF-49AE-BE63-CB4E5BF5E358}"/>
                </c:ext>
              </c:extLst>
            </c:dLbl>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Hoja1!$I$4:$I$6</c:f>
              <c:strCache>
                <c:ptCount val="3"/>
                <c:pt idx="0">
                  <c:v>VENCIDAS</c:v>
                </c:pt>
                <c:pt idx="1">
                  <c:v>CUMPLIDAS</c:v>
                </c:pt>
                <c:pt idx="2">
                  <c:v>EN EJECUCIÓN</c:v>
                </c:pt>
              </c:strCache>
            </c:strRef>
          </c:cat>
          <c:val>
            <c:numRef>
              <c:f>Hoja1!$J$4:$J$6</c:f>
              <c:numCache>
                <c:formatCode>General</c:formatCode>
                <c:ptCount val="3"/>
                <c:pt idx="0">
                  <c:v>0</c:v>
                </c:pt>
                <c:pt idx="1">
                  <c:v>20</c:v>
                </c:pt>
                <c:pt idx="2">
                  <c:v>6</c:v>
                </c:pt>
              </c:numCache>
            </c:numRef>
          </c:val>
          <c:extLst>
            <c:ext xmlns:c16="http://schemas.microsoft.com/office/drawing/2014/chart" uri="{C3380CC4-5D6E-409C-BE32-E72D297353CC}">
              <c16:uniqueId val="{00000006-58FF-49AE-BE63-CB4E5BF5E358}"/>
            </c:ext>
          </c:extLst>
        </c:ser>
        <c:dLbls>
          <c:showLegendKey val="0"/>
          <c:showVal val="0"/>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400" b="0" i="0" u="none" strike="noStrike" kern="1200" spc="0" baseline="0">
                <a:solidFill>
                  <a:schemeClr val="tx1">
                    <a:lumMod val="65000"/>
                    <a:lumOff val="35000"/>
                  </a:schemeClr>
                </a:solidFill>
                <a:latin typeface="+mn-lt"/>
                <a:ea typeface="+mn-ea"/>
                <a:cs typeface="+mn-cs"/>
              </a:defRPr>
            </a:pPr>
            <a:r>
              <a:rPr lang="es-CO"/>
              <a:t>Comparativo</a:t>
            </a:r>
            <a:r>
              <a:rPr lang="es-CO" baseline="0"/>
              <a:t> Plan de Mejoramiento por Procesos  </a:t>
            </a:r>
          </a:p>
          <a:p>
            <a:pPr>
              <a:defRPr lang="es-ES" sz="1400" b="0" i="0" u="none" strike="noStrike" kern="1200" spc="0" baseline="0">
                <a:solidFill>
                  <a:schemeClr val="tx1">
                    <a:lumMod val="65000"/>
                    <a:lumOff val="35000"/>
                  </a:schemeClr>
                </a:solidFill>
                <a:latin typeface="+mn-lt"/>
                <a:ea typeface="+mn-ea"/>
                <a:cs typeface="+mn-cs"/>
              </a:defRPr>
            </a:pPr>
            <a:r>
              <a:rPr lang="es-CO" baseline="0"/>
              <a:t>I Trimestre 2019.</a:t>
            </a:r>
            <a:endParaRPr lang="es-CO"/>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65E-2"/>
          <c:y val="0.21321813939924192"/>
          <c:w val="0.93888888888888922"/>
          <c:h val="0.48500729075532228"/>
        </c:manualLayout>
      </c:layout>
      <c:bar3DChart>
        <c:barDir val="col"/>
        <c:grouping val="clustered"/>
        <c:varyColors val="0"/>
        <c:ser>
          <c:idx val="0"/>
          <c:order val="0"/>
          <c:tx>
            <c:strRef>
              <c:f>[5]Hoja1!$N$3</c:f>
              <c:strCache>
                <c:ptCount val="1"/>
                <c:pt idx="0">
                  <c:v>DIC-01</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[5]Hoja1!$O$3:$S$3</c:f>
              <c:numCache>
                <c:formatCode>General</c:formatCode>
                <c:ptCount val="5"/>
                <c:pt idx="0">
                  <c:v>4</c:v>
                </c:pt>
                <c:pt idx="1">
                  <c:v>0</c:v>
                </c:pt>
                <c:pt idx="2">
                  <c:v>4</c:v>
                </c:pt>
                <c:pt idx="3">
                  <c:v>0</c:v>
                </c:pt>
                <c:pt idx="4">
                  <c:v>0</c:v>
                </c:pt>
              </c:numCache>
            </c:numRef>
          </c:val>
          <c:extLst>
            <c:ext xmlns:c16="http://schemas.microsoft.com/office/drawing/2014/chart" uri="{C3380CC4-5D6E-409C-BE32-E72D297353CC}">
              <c16:uniqueId val="{00000000-B88F-4C8E-B1E0-A44236B5DF4D}"/>
            </c:ext>
          </c:extLst>
        </c:ser>
        <c:ser>
          <c:idx val="1"/>
          <c:order val="1"/>
          <c:tx>
            <c:strRef>
              <c:f>[5]Hoja1!$N$4</c:f>
              <c:strCache>
                <c:ptCount val="1"/>
                <c:pt idx="0">
                  <c:v>DIP-02</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[5]Hoja1!$O$4:$S$4</c:f>
              <c:numCache>
                <c:formatCode>General</c:formatCode>
                <c:ptCount val="5"/>
                <c:pt idx="0">
                  <c:v>1</c:v>
                </c:pt>
                <c:pt idx="1">
                  <c:v>1</c:v>
                </c:pt>
                <c:pt idx="2">
                  <c:v>0</c:v>
                </c:pt>
                <c:pt idx="3">
                  <c:v>0</c:v>
                </c:pt>
                <c:pt idx="4">
                  <c:v>0</c:v>
                </c:pt>
              </c:numCache>
            </c:numRef>
          </c:val>
          <c:extLst>
            <c:ext xmlns:c16="http://schemas.microsoft.com/office/drawing/2014/chart" uri="{C3380CC4-5D6E-409C-BE32-E72D297353CC}">
              <c16:uniqueId val="{00000001-B88F-4C8E-B1E0-A44236B5DF4D}"/>
            </c:ext>
          </c:extLst>
        </c:ser>
        <c:ser>
          <c:idx val="2"/>
          <c:order val="2"/>
          <c:tx>
            <c:strRef>
              <c:f>[5]Hoja1!$N$5</c:f>
              <c:strCache>
                <c:ptCount val="1"/>
                <c:pt idx="0">
                  <c:v>AC-10</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[5]Hoja1!$O$5:$S$5</c:f>
              <c:numCache>
                <c:formatCode>General</c:formatCode>
                <c:ptCount val="5"/>
                <c:pt idx="0">
                  <c:v>2</c:v>
                </c:pt>
                <c:pt idx="1">
                  <c:v>0</c:v>
                </c:pt>
                <c:pt idx="2">
                  <c:v>2</c:v>
                </c:pt>
                <c:pt idx="3">
                  <c:v>0</c:v>
                </c:pt>
                <c:pt idx="4">
                  <c:v>0</c:v>
                </c:pt>
              </c:numCache>
            </c:numRef>
          </c:val>
          <c:extLst>
            <c:ext xmlns:c16="http://schemas.microsoft.com/office/drawing/2014/chart" uri="{C3380CC4-5D6E-409C-BE32-E72D297353CC}">
              <c16:uniqueId val="{00000002-B88F-4C8E-B1E0-A44236B5DF4D}"/>
            </c:ext>
          </c:extLst>
        </c:ser>
        <c:ser>
          <c:idx val="3"/>
          <c:order val="3"/>
          <c:tx>
            <c:strRef>
              <c:f>[5]Hoja1!$N$6</c:f>
              <c:strCache>
                <c:ptCount val="1"/>
                <c:pt idx="0">
                  <c:v>IDP-04</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[5]Hoja1!$O$6:$S$6</c:f>
              <c:numCache>
                <c:formatCode>General</c:formatCode>
                <c:ptCount val="5"/>
                <c:pt idx="0">
                  <c:v>6</c:v>
                </c:pt>
                <c:pt idx="1">
                  <c:v>0</c:v>
                </c:pt>
                <c:pt idx="2">
                  <c:v>6</c:v>
                </c:pt>
                <c:pt idx="3">
                  <c:v>0</c:v>
                </c:pt>
                <c:pt idx="4">
                  <c:v>0</c:v>
                </c:pt>
              </c:numCache>
            </c:numRef>
          </c:val>
          <c:extLst>
            <c:ext xmlns:c16="http://schemas.microsoft.com/office/drawing/2014/chart" uri="{C3380CC4-5D6E-409C-BE32-E72D297353CC}">
              <c16:uniqueId val="{00000003-B88F-4C8E-B1E0-A44236B5DF4D}"/>
            </c:ext>
          </c:extLst>
        </c:ser>
        <c:ser>
          <c:idx val="4"/>
          <c:order val="4"/>
          <c:tx>
            <c:strRef>
              <c:f>[5]Hoja1!$N$7</c:f>
              <c:strCache>
                <c:ptCount val="1"/>
                <c:pt idx="0">
                  <c:v>GD-07</c:v>
                </c:pt>
              </c:strCache>
            </c:strRef>
          </c:tx>
          <c:spPr>
            <a:solidFill>
              <a:schemeClr val="accent3">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[5]Hoja1!$O$7:$S$7</c:f>
              <c:numCache>
                <c:formatCode>General</c:formatCode>
                <c:ptCount val="5"/>
                <c:pt idx="0">
                  <c:v>7</c:v>
                </c:pt>
                <c:pt idx="1">
                  <c:v>1</c:v>
                </c:pt>
                <c:pt idx="2">
                  <c:v>2</c:v>
                </c:pt>
                <c:pt idx="3">
                  <c:v>4</c:v>
                </c:pt>
                <c:pt idx="4">
                  <c:v>0</c:v>
                </c:pt>
              </c:numCache>
            </c:numRef>
          </c:val>
          <c:extLst>
            <c:ext xmlns:c16="http://schemas.microsoft.com/office/drawing/2014/chart" uri="{C3380CC4-5D6E-409C-BE32-E72D297353CC}">
              <c16:uniqueId val="{00000004-B88F-4C8E-B1E0-A44236B5DF4D}"/>
            </c:ext>
          </c:extLst>
        </c:ser>
        <c:ser>
          <c:idx val="5"/>
          <c:order val="5"/>
          <c:tx>
            <c:strRef>
              <c:f>[5]Hoja1!$N$8</c:f>
              <c:strCache>
                <c:ptCount val="1"/>
                <c:pt idx="0">
                  <c:v>GC-08</c:v>
                </c:pt>
              </c:strCache>
            </c:strRef>
          </c:tx>
          <c:spPr>
            <a:solidFill>
              <a:schemeClr val="accent5">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[5]Hoja1!$O$8:$S$8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B88F-4C8E-B1E0-A44236B5DF4D}"/>
            </c:ext>
          </c:extLst>
        </c:ser>
        <c:ser>
          <c:idx val="6"/>
          <c:order val="6"/>
          <c:tx>
            <c:strRef>
              <c:f>[5]Hoja1!$N$9</c:f>
              <c:strCache>
                <c:ptCount val="1"/>
                <c:pt idx="0">
                  <c:v>GJ-09</c:v>
                </c:pt>
              </c:strCache>
            </c:strRef>
          </c:tx>
          <c:spPr>
            <a:solidFill>
              <a:schemeClr val="accent1">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[5]Hoja1!$O$9:$S$9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6-B88F-4C8E-B1E0-A44236B5DF4D}"/>
            </c:ext>
          </c:extLst>
        </c:ser>
        <c:ser>
          <c:idx val="7"/>
          <c:order val="7"/>
          <c:tx>
            <c:strRef>
              <c:f>[5]Hoja1!$N$10</c:f>
              <c:strCache>
                <c:ptCount val="1"/>
                <c:pt idx="0">
                  <c:v>GRF-11</c:v>
                </c:pt>
              </c:strCache>
            </c:strRef>
          </c:tx>
          <c:spPr>
            <a:solidFill>
              <a:schemeClr val="accent3">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[5]Hoja1!$O$10:$S$10</c:f>
              <c:numCache>
                <c:formatCode>General</c:formatCode>
                <c:ptCount val="5"/>
                <c:pt idx="0">
                  <c:v>3</c:v>
                </c:pt>
                <c:pt idx="1">
                  <c:v>2</c:v>
                </c:pt>
                <c:pt idx="2">
                  <c:v>0</c:v>
                </c:pt>
                <c:pt idx="3">
                  <c:v>1</c:v>
                </c:pt>
                <c:pt idx="4">
                  <c:v>0</c:v>
                </c:pt>
              </c:numCache>
            </c:numRef>
          </c:val>
          <c:extLst>
            <c:ext xmlns:c16="http://schemas.microsoft.com/office/drawing/2014/chart" uri="{C3380CC4-5D6E-409C-BE32-E72D297353CC}">
              <c16:uniqueId val="{00000007-B88F-4C8E-B1E0-A44236B5DF4D}"/>
            </c:ext>
          </c:extLst>
        </c:ser>
        <c:ser>
          <c:idx val="8"/>
          <c:order val="8"/>
          <c:tx>
            <c:strRef>
              <c:f>[5]Hoja1!$N$11</c:f>
              <c:strCache>
                <c:ptCount val="1"/>
                <c:pt idx="0">
                  <c:v>GT-12</c:v>
                </c:pt>
              </c:strCache>
            </c:strRef>
          </c:tx>
          <c:spPr>
            <a:solidFill>
              <a:schemeClr val="accent5">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[5]Hoja1!$O$11:$S$11</c:f>
              <c:numCache>
                <c:formatCode>General</c:formatCode>
                <c:ptCount val="5"/>
                <c:pt idx="0">
                  <c:v>12</c:v>
                </c:pt>
                <c:pt idx="1">
                  <c:v>0</c:v>
                </c:pt>
                <c:pt idx="2">
                  <c:v>3</c:v>
                </c:pt>
                <c:pt idx="3">
                  <c:v>6</c:v>
                </c:pt>
                <c:pt idx="4">
                  <c:v>3</c:v>
                </c:pt>
              </c:numCache>
            </c:numRef>
          </c:val>
          <c:extLst>
            <c:ext xmlns:c16="http://schemas.microsoft.com/office/drawing/2014/chart" uri="{C3380CC4-5D6E-409C-BE32-E72D297353CC}">
              <c16:uniqueId val="{00000008-B88F-4C8E-B1E0-A44236B5DF4D}"/>
            </c:ext>
          </c:extLst>
        </c:ser>
        <c:ser>
          <c:idx val="9"/>
          <c:order val="9"/>
          <c:tx>
            <c:strRef>
              <c:f>[5]Hoja1!$N$12</c:f>
              <c:strCache>
                <c:ptCount val="1"/>
                <c:pt idx="0">
                  <c:v>GTH-13</c:v>
                </c:pt>
              </c:strCache>
            </c:strRef>
          </c:tx>
          <c:spPr>
            <a:solidFill>
              <a:schemeClr val="accent1">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[5]Hoja1!$O$12:$S$12</c:f>
              <c:numCache>
                <c:formatCode>General</c:formatCode>
                <c:ptCount val="5"/>
                <c:pt idx="0">
                  <c:v>6</c:v>
                </c:pt>
                <c:pt idx="1">
                  <c:v>0</c:v>
                </c:pt>
                <c:pt idx="2">
                  <c:v>6</c:v>
                </c:pt>
                <c:pt idx="3">
                  <c:v>0</c:v>
                </c:pt>
              </c:numCache>
            </c:numRef>
          </c:val>
          <c:extLst>
            <c:ext xmlns:c16="http://schemas.microsoft.com/office/drawing/2014/chart" uri="{C3380CC4-5D6E-409C-BE32-E72D297353CC}">
              <c16:uniqueId val="{00000009-B88F-4C8E-B1E0-A44236B5DF4D}"/>
            </c:ext>
          </c:extLst>
        </c:ser>
        <c:ser>
          <c:idx val="10"/>
          <c:order val="10"/>
          <c:tx>
            <c:strRef>
              <c:f>[5]Hoja1!$N$13</c:f>
              <c:strCache>
                <c:ptCount val="1"/>
                <c:pt idx="0">
                  <c:v>GF-14</c:v>
                </c:pt>
              </c:strCache>
            </c:strRef>
          </c:tx>
          <c:spPr>
            <a:solidFill>
              <a:schemeClr val="accent3">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[5]Hoja1!$O$13:$S$13</c:f>
              <c:numCache>
                <c:formatCode>General</c:formatCode>
                <c:ptCount val="5"/>
                <c:pt idx="0">
                  <c:v>10</c:v>
                </c:pt>
                <c:pt idx="1">
                  <c:v>0</c:v>
                </c:pt>
                <c:pt idx="2">
                  <c:v>1</c:v>
                </c:pt>
                <c:pt idx="3">
                  <c:v>9</c:v>
                </c:pt>
              </c:numCache>
            </c:numRef>
          </c:val>
          <c:extLst>
            <c:ext xmlns:c16="http://schemas.microsoft.com/office/drawing/2014/chart" uri="{C3380CC4-5D6E-409C-BE32-E72D297353CC}">
              <c16:uniqueId val="{0000000A-B88F-4C8E-B1E0-A44236B5DF4D}"/>
            </c:ext>
          </c:extLst>
        </c:ser>
        <c:ser>
          <c:idx val="11"/>
          <c:order val="11"/>
          <c:tx>
            <c:strRef>
              <c:f>[5]Hoja1!$N$14</c:f>
              <c:strCache>
                <c:ptCount val="1"/>
                <c:pt idx="0">
                  <c:v>CID-15</c:v>
                </c:pt>
              </c:strCache>
            </c:strRef>
          </c:tx>
          <c:spPr>
            <a:solidFill>
              <a:schemeClr val="accent5">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[5]Hoja1!$O$14:$S$14</c:f>
              <c:numCache>
                <c:formatCode>General</c:formatCode>
                <c:ptCount val="5"/>
                <c:pt idx="0">
                  <c:v>0</c:v>
                </c:pt>
                <c:pt idx="1">
                  <c:v>0</c:v>
                </c:pt>
                <c:pt idx="2">
                  <c:v>0</c:v>
                </c:pt>
                <c:pt idx="3">
                  <c:v>0</c:v>
                </c:pt>
              </c:numCache>
            </c:numRef>
          </c:val>
          <c:extLst>
            <c:ext xmlns:c16="http://schemas.microsoft.com/office/drawing/2014/chart" uri="{C3380CC4-5D6E-409C-BE32-E72D297353CC}">
              <c16:uniqueId val="{0000000B-B88F-4C8E-B1E0-A44236B5DF4D}"/>
            </c:ext>
          </c:extLst>
        </c:ser>
        <c:ser>
          <c:idx val="12"/>
          <c:order val="12"/>
          <c:tx>
            <c:strRef>
              <c:f>[5]Hoja1!$N$15</c:f>
              <c:strCache>
                <c:ptCount val="1"/>
                <c:pt idx="0">
                  <c:v>EC-16</c:v>
                </c:pt>
              </c:strCache>
            </c:strRef>
          </c:tx>
          <c:spPr>
            <a:solidFill>
              <a:schemeClr val="accent1">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[5]Hoja1!$O$15:$S$15</c:f>
              <c:numCache>
                <c:formatCode>General</c:formatCode>
                <c:ptCount val="5"/>
                <c:pt idx="0">
                  <c:v>0</c:v>
                </c:pt>
                <c:pt idx="1">
                  <c:v>0</c:v>
                </c:pt>
                <c:pt idx="2">
                  <c:v>0</c:v>
                </c:pt>
                <c:pt idx="3">
                  <c:v>0</c:v>
                </c:pt>
              </c:numCache>
            </c:numRef>
          </c:val>
          <c:extLst>
            <c:ext xmlns:c16="http://schemas.microsoft.com/office/drawing/2014/chart" uri="{C3380CC4-5D6E-409C-BE32-E72D297353CC}">
              <c16:uniqueId val="{0000000C-B88F-4C8E-B1E0-A44236B5DF4D}"/>
            </c:ext>
          </c:extLst>
        </c:ser>
        <c:ser>
          <c:idx val="13"/>
          <c:order val="13"/>
          <c:tx>
            <c:strRef>
              <c:f>[5]Hoja1!$N$16</c:f>
              <c:strCache>
                <c:ptCount val="1"/>
                <c:pt idx="0">
                  <c:v>MIC-03</c:v>
                </c:pt>
              </c:strCache>
            </c:strRef>
          </c:tx>
          <c:spPr>
            <a:solidFill>
              <a:schemeClr val="accent3">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[5]Hoja1!$O$16:$S$16</c:f>
              <c:numCache>
                <c:formatCode>General</c:formatCode>
                <c:ptCount val="5"/>
                <c:pt idx="0">
                  <c:v>2</c:v>
                </c:pt>
                <c:pt idx="1">
                  <c:v>0</c:v>
                </c:pt>
                <c:pt idx="2">
                  <c:v>2</c:v>
                </c:pt>
                <c:pt idx="3">
                  <c:v>0</c:v>
                </c:pt>
              </c:numCache>
            </c:numRef>
          </c:val>
          <c:extLst>
            <c:ext xmlns:c16="http://schemas.microsoft.com/office/drawing/2014/chart" uri="{C3380CC4-5D6E-409C-BE32-E72D297353CC}">
              <c16:uniqueId val="{0000000D-B88F-4C8E-B1E0-A44236B5DF4D}"/>
            </c:ext>
          </c:extLst>
        </c:ser>
        <c:ser>
          <c:idx val="14"/>
          <c:order val="14"/>
          <c:tx>
            <c:strRef>
              <c:f>[5]Hoja1!$N$17</c:f>
              <c:strCache>
                <c:ptCount val="1"/>
                <c:pt idx="0">
                  <c:v>IV TRIMESTRE 2018</c:v>
                </c:pt>
              </c:strCache>
            </c:strRef>
          </c:tx>
          <c:spPr>
            <a:solidFill>
              <a:schemeClr val="accent5">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[5]Hoja1!$O$17:$S$17</c:f>
              <c:numCache>
                <c:formatCode>General</c:formatCode>
                <c:ptCount val="5"/>
                <c:pt idx="0">
                  <c:v>53</c:v>
                </c:pt>
                <c:pt idx="1">
                  <c:v>4</c:v>
                </c:pt>
                <c:pt idx="2">
                  <c:v>26</c:v>
                </c:pt>
                <c:pt idx="3">
                  <c:v>20</c:v>
                </c:pt>
                <c:pt idx="4">
                  <c:v>3</c:v>
                </c:pt>
              </c:numCache>
            </c:numRef>
          </c:val>
          <c:extLst>
            <c:ext xmlns:c16="http://schemas.microsoft.com/office/drawing/2014/chart" uri="{C3380CC4-5D6E-409C-BE32-E72D297353CC}">
              <c16:uniqueId val="{0000000E-B88F-4C8E-B1E0-A44236B5DF4D}"/>
            </c:ext>
          </c:extLst>
        </c:ser>
        <c:ser>
          <c:idx val="15"/>
          <c:order val="15"/>
          <c:tx>
            <c:strRef>
              <c:f>[5]Hoja1!$N$18</c:f>
              <c:strCache>
                <c:ptCount val="1"/>
                <c:pt idx="0">
                  <c:v>I TRIMESTRE 2019</c:v>
                </c:pt>
              </c:strCache>
            </c:strRef>
          </c:tx>
          <c:spPr>
            <a:solidFill>
              <a:schemeClr val="accent1">
                <a:lumMod val="5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[5]Hoja1!$O$18:$S$18</c:f>
              <c:numCache>
                <c:formatCode>General</c:formatCode>
                <c:ptCount val="5"/>
                <c:pt idx="0">
                  <c:v>31</c:v>
                </c:pt>
                <c:pt idx="1">
                  <c:v>0</c:v>
                </c:pt>
                <c:pt idx="2">
                  <c:v>23</c:v>
                </c:pt>
                <c:pt idx="3">
                  <c:v>8</c:v>
                </c:pt>
                <c:pt idx="4">
                  <c:v>0</c:v>
                </c:pt>
              </c:numCache>
            </c:numRef>
          </c:val>
          <c:extLst>
            <c:ext xmlns:c16="http://schemas.microsoft.com/office/drawing/2014/chart" uri="{C3380CC4-5D6E-409C-BE32-E72D297353CC}">
              <c16:uniqueId val="{0000000F-B88F-4C8E-B1E0-A44236B5DF4D}"/>
            </c:ext>
          </c:extLst>
        </c:ser>
        <c:dLbls>
          <c:showLegendKey val="0"/>
          <c:showVal val="1"/>
          <c:showCatName val="0"/>
          <c:showSerName val="0"/>
          <c:showPercent val="0"/>
          <c:showBubbleSize val="0"/>
        </c:dLbls>
        <c:gapWidth val="150"/>
        <c:shape val="box"/>
        <c:axId val="186542160"/>
        <c:axId val="186542944"/>
        <c:axId val="0"/>
      </c:bar3DChart>
      <c:catAx>
        <c:axId val="1865421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86542944"/>
        <c:crosses val="autoZero"/>
        <c:auto val="1"/>
        <c:lblAlgn val="ctr"/>
        <c:lblOffset val="100"/>
        <c:noMultiLvlLbl val="0"/>
      </c:catAx>
      <c:valAx>
        <c:axId val="186542944"/>
        <c:scaling>
          <c:orientation val="minMax"/>
        </c:scaling>
        <c:delete val="1"/>
        <c:axPos val="l"/>
        <c:numFmt formatCode="General" sourceLinked="1"/>
        <c:majorTickMark val="none"/>
        <c:minorTickMark val="none"/>
        <c:tickLblPos val="nextTo"/>
        <c:crossAx val="186542160"/>
        <c:crosses val="autoZero"/>
        <c:crossBetween val="between"/>
      </c:valAx>
      <c:spPr>
        <a:noFill/>
        <a:ln>
          <a:noFill/>
        </a:ln>
        <a:effectLst/>
      </c:spPr>
    </c:plotArea>
    <c:legend>
      <c:legendPos val="t"/>
      <c:layout>
        <c:manualLayout>
          <c:xMode val="edge"/>
          <c:yMode val="edge"/>
          <c:x val="0.17461286089238853"/>
          <c:y val="0.90824074074074057"/>
          <c:w val="0.52299628171478552"/>
          <c:h val="7.8125546806649182E-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a:pPr>
            <a:r>
              <a:rPr lang="es-CO"/>
              <a:t>Resultado en Cumplimiento de Acciones</a:t>
            </a:r>
          </a:p>
        </c:rich>
      </c:tx>
      <c:overlay val="0"/>
    </c:title>
    <c:autoTitleDeleted val="0"/>
    <c:plotArea>
      <c:layout/>
      <c:barChart>
        <c:barDir val="bar"/>
        <c:grouping val="clustered"/>
        <c:varyColors val="1"/>
        <c:ser>
          <c:idx val="0"/>
          <c:order val="0"/>
          <c:spPr>
            <a:solidFill>
              <a:srgbClr val="5B9BD5"/>
            </a:solidFill>
          </c:spPr>
          <c:invertIfNegative val="1"/>
          <c:dPt>
            <c:idx val="0"/>
            <c:invertIfNegative val="1"/>
            <c:bubble3D val="0"/>
            <c:extLst>
              <c:ext xmlns:c16="http://schemas.microsoft.com/office/drawing/2014/chart" uri="{C3380CC4-5D6E-409C-BE32-E72D297353CC}">
                <c16:uniqueId val="{00000000-EE7F-4B24-8A07-6FF633519BE2}"/>
              </c:ext>
            </c:extLst>
          </c:dPt>
          <c:dPt>
            <c:idx val="1"/>
            <c:invertIfNegative val="1"/>
            <c:bubble3D val="0"/>
            <c:extLst>
              <c:ext xmlns:c16="http://schemas.microsoft.com/office/drawing/2014/chart" uri="{C3380CC4-5D6E-409C-BE32-E72D297353CC}">
                <c16:uniqueId val="{00000001-EE7F-4B24-8A07-6FF633519BE2}"/>
              </c:ext>
            </c:extLst>
          </c:dPt>
          <c:dPt>
            <c:idx val="2"/>
            <c:invertIfNegative val="1"/>
            <c:bubble3D val="0"/>
            <c:extLst>
              <c:ext xmlns:c16="http://schemas.microsoft.com/office/drawing/2014/chart" uri="{C3380CC4-5D6E-409C-BE32-E72D297353CC}">
                <c16:uniqueId val="{00000002-EE7F-4B24-8A07-6FF633519BE2}"/>
              </c:ext>
            </c:extLst>
          </c:dPt>
          <c:dPt>
            <c:idx val="3"/>
            <c:invertIfNegative val="1"/>
            <c:bubble3D val="0"/>
            <c:extLst>
              <c:ext xmlns:c16="http://schemas.microsoft.com/office/drawing/2014/chart" uri="{C3380CC4-5D6E-409C-BE32-E72D297353CC}">
                <c16:uniqueId val="{00000003-EE7F-4B24-8A07-6FF633519BE2}"/>
              </c:ext>
            </c:extLst>
          </c:dPt>
          <c:dPt>
            <c:idx val="4"/>
            <c:invertIfNegative val="1"/>
            <c:bubble3D val="0"/>
            <c:extLst>
              <c:ext xmlns:c16="http://schemas.microsoft.com/office/drawing/2014/chart" uri="{C3380CC4-5D6E-409C-BE32-E72D297353CC}">
                <c16:uniqueId val="{00000004-EE7F-4B24-8A07-6FF633519BE2}"/>
              </c:ext>
            </c:extLst>
          </c:dPt>
          <c:dLbls>
            <c:spPr>
              <a:noFill/>
              <a:ln w="25400">
                <a:noFill/>
              </a:ln>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'CONSOLIDADO '!$B$9:$B$13</c:f>
              <c:strCache>
                <c:ptCount val="5"/>
                <c:pt idx="0">
                  <c:v>NÚMERO DE NO CONFORMIDADES, OBSERVACIONES U OP. DE MEJORA</c:v>
                </c:pt>
                <c:pt idx="1">
                  <c:v>TOTAL DE ACCIONES FORMULADAS</c:v>
                </c:pt>
                <c:pt idx="2">
                  <c:v>ACCIONES VENCIDAS</c:v>
                </c:pt>
                <c:pt idx="3">
                  <c:v>ACCIONES EN EJECUCIÓN</c:v>
                </c:pt>
                <c:pt idx="4">
                  <c:v>ACCIONES CERRADAS</c:v>
                </c:pt>
              </c:strCache>
            </c:strRef>
          </c:cat>
          <c:val>
            <c:numRef>
              <c:f>'CONSOLIDADO '!$E$9:$E$13</c:f>
              <c:numCache>
                <c:formatCode>General</c:formatCode>
                <c:ptCount val="5"/>
                <c:pt idx="0">
                  <c:v>129</c:v>
                </c:pt>
                <c:pt idx="1">
                  <c:v>84</c:v>
                </c:pt>
                <c:pt idx="2">
                  <c:v>0</c:v>
                </c:pt>
                <c:pt idx="3">
                  <c:v>84</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5-EE7F-4B24-8A07-6FF633519BE2}"/>
            </c:ext>
          </c:extLst>
        </c:ser>
        <c:dLbls>
          <c:showLegendKey val="0"/>
          <c:showVal val="0"/>
          <c:showCatName val="0"/>
          <c:showSerName val="0"/>
          <c:showPercent val="0"/>
          <c:showBubbleSize val="0"/>
        </c:dLbls>
        <c:gapWidth val="150"/>
        <c:axId val="186543336"/>
        <c:axId val="186543728"/>
      </c:barChart>
      <c:catAx>
        <c:axId val="186543336"/>
        <c:scaling>
          <c:orientation val="maxMin"/>
        </c:scaling>
        <c:delete val="0"/>
        <c:axPos val="l"/>
        <c:numFmt formatCode="General" sourceLinked="1"/>
        <c:majorTickMark val="cross"/>
        <c:minorTickMark val="cross"/>
        <c:tickLblPos val="nextTo"/>
        <c:txPr>
          <a:bodyPr rot="0" vert="horz"/>
          <a:lstStyle/>
          <a:p>
            <a:pPr>
              <a:defRPr lang="es-ES"/>
            </a:pPr>
            <a:endParaRPr lang="es-CO"/>
          </a:p>
        </c:txPr>
        <c:crossAx val="186543728"/>
        <c:crosses val="autoZero"/>
        <c:auto val="1"/>
        <c:lblAlgn val="ctr"/>
        <c:lblOffset val="100"/>
        <c:noMultiLvlLbl val="1"/>
      </c:catAx>
      <c:valAx>
        <c:axId val="186543728"/>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rot="0" vert="horz"/>
          <a:lstStyle/>
          <a:p>
            <a:pPr>
              <a:defRPr lang="es-ES"/>
            </a:pPr>
            <a:endParaRPr lang="es-CO"/>
          </a:p>
        </c:txPr>
        <c:crossAx val="186543336"/>
        <c:crosses val="max"/>
        <c:crossBetween val="between"/>
      </c:valAx>
      <c:spPr>
        <a:solidFill>
          <a:srgbClr val="FFFFFF"/>
        </a:solidFill>
      </c:spPr>
    </c:plotArea>
    <c:plotVisOnly val="1"/>
    <c:dispBlanksAs val="zero"/>
    <c:showDLblsOverMax val="1"/>
  </c:chart>
  <c:spPr>
    <a:solidFill>
      <a:srgbClr val="FFFFFF"/>
    </a:solidFill>
    <a:ln w="19050">
      <a:solidFill>
        <a:srgbClr val="002060"/>
      </a:solidFill>
    </a:ln>
  </c:spPr>
  <c:txPr>
    <a:bodyPr/>
    <a:lstStyle/>
    <a:p>
      <a:pPr>
        <a:defRPr sz="1000" b="1" i="0" u="none" strike="noStrike" baseline="0">
          <a:solidFill>
            <a:srgbClr val="000000"/>
          </a:solidFill>
          <a:latin typeface="Calibri"/>
          <a:ea typeface="Calibri"/>
          <a:cs typeface="Calibri"/>
        </a:defRPr>
      </a:pPr>
      <a:endParaRPr lang="es-CO"/>
    </a:p>
  </c:tx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drawing1.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100-000003000000}"/>
            </a:ext>
          </a:extLst>
        </xdr:cNvPr>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a:extLst>
            <a:ext uri="{FF2B5EF4-FFF2-40B4-BE49-F238E27FC236}">
              <a16:creationId xmlns:a16="http://schemas.microsoft.com/office/drawing/2014/main" id="{00000000-0008-0000-0100-00000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a:extLst>
            <a:ext uri="{FF2B5EF4-FFF2-40B4-BE49-F238E27FC236}">
              <a16:creationId xmlns:a16="http://schemas.microsoft.com/office/drawing/2014/main" id="{00000000-0008-0000-0100-000005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a:extLst>
            <a:ext uri="{FF2B5EF4-FFF2-40B4-BE49-F238E27FC236}">
              <a16:creationId xmlns:a16="http://schemas.microsoft.com/office/drawing/2014/main" id="{00000000-0008-0000-0100-000006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a:extLst>
            <a:ext uri="{FF2B5EF4-FFF2-40B4-BE49-F238E27FC236}">
              <a16:creationId xmlns:a16="http://schemas.microsoft.com/office/drawing/2014/main" id="{00000000-0008-0000-0100-000007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a:extLst>
            <a:ext uri="{FF2B5EF4-FFF2-40B4-BE49-F238E27FC236}">
              <a16:creationId xmlns:a16="http://schemas.microsoft.com/office/drawing/2014/main" id="{00000000-0008-0000-0100-000008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a:extLst>
            <a:ext uri="{FF2B5EF4-FFF2-40B4-BE49-F238E27FC236}">
              <a16:creationId xmlns:a16="http://schemas.microsoft.com/office/drawing/2014/main" id="{00000000-0008-0000-0100-000009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a:extLst>
            <a:ext uri="{FF2B5EF4-FFF2-40B4-BE49-F238E27FC236}">
              <a16:creationId xmlns:a16="http://schemas.microsoft.com/office/drawing/2014/main" id="{00000000-0008-0000-0100-00000A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a:extLst>
            <a:ext uri="{FF2B5EF4-FFF2-40B4-BE49-F238E27FC236}">
              <a16:creationId xmlns:a16="http://schemas.microsoft.com/office/drawing/2014/main" id="{00000000-0008-0000-0100-00000B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a:extLst>
            <a:ext uri="{FF2B5EF4-FFF2-40B4-BE49-F238E27FC236}">
              <a16:creationId xmlns:a16="http://schemas.microsoft.com/office/drawing/2014/main" id="{00000000-0008-0000-0100-00000C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a:extLst>
            <a:ext uri="{FF2B5EF4-FFF2-40B4-BE49-F238E27FC236}">
              <a16:creationId xmlns:a16="http://schemas.microsoft.com/office/drawing/2014/main" id="{00000000-0008-0000-0100-00000D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a:extLst>
            <a:ext uri="{FF2B5EF4-FFF2-40B4-BE49-F238E27FC236}">
              <a16:creationId xmlns:a16="http://schemas.microsoft.com/office/drawing/2014/main" id="{00000000-0008-0000-0100-00000E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a:extLst>
            <a:ext uri="{FF2B5EF4-FFF2-40B4-BE49-F238E27FC236}">
              <a16:creationId xmlns:a16="http://schemas.microsoft.com/office/drawing/2014/main" id="{00000000-0008-0000-0100-00000F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a:extLst>
            <a:ext uri="{FF2B5EF4-FFF2-40B4-BE49-F238E27FC236}">
              <a16:creationId xmlns:a16="http://schemas.microsoft.com/office/drawing/2014/main" id="{00000000-0008-0000-0100-000010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a:extLst>
            <a:ext uri="{FF2B5EF4-FFF2-40B4-BE49-F238E27FC236}">
              <a16:creationId xmlns:a16="http://schemas.microsoft.com/office/drawing/2014/main" id="{00000000-0008-0000-0100-000011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a:extLst>
            <a:ext uri="{FF2B5EF4-FFF2-40B4-BE49-F238E27FC236}">
              <a16:creationId xmlns:a16="http://schemas.microsoft.com/office/drawing/2014/main" id="{00000000-0008-0000-0100-000012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a:extLst>
            <a:ext uri="{FF2B5EF4-FFF2-40B4-BE49-F238E27FC236}">
              <a16:creationId xmlns:a16="http://schemas.microsoft.com/office/drawing/2014/main" id="{00000000-0008-0000-0100-000013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a:extLst>
            <a:ext uri="{FF2B5EF4-FFF2-40B4-BE49-F238E27FC236}">
              <a16:creationId xmlns:a16="http://schemas.microsoft.com/office/drawing/2014/main" id="{00000000-0008-0000-0100-00001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2437" name="image1.png" descr="LOGO IDEP ULTIMO">
          <a:extLst>
            <a:ext uri="{FF2B5EF4-FFF2-40B4-BE49-F238E27FC236}">
              <a16:creationId xmlns:a16="http://schemas.microsoft.com/office/drawing/2014/main" id="{00000000-0008-0000-0900-0000057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2438" name="AutoShape 17">
          <a:extLst>
            <a:ext uri="{FF2B5EF4-FFF2-40B4-BE49-F238E27FC236}">
              <a16:creationId xmlns:a16="http://schemas.microsoft.com/office/drawing/2014/main" id="{00000000-0008-0000-0900-000006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39" name="AutoShape 17">
          <a:extLst>
            <a:ext uri="{FF2B5EF4-FFF2-40B4-BE49-F238E27FC236}">
              <a16:creationId xmlns:a16="http://schemas.microsoft.com/office/drawing/2014/main" id="{00000000-0008-0000-0900-000007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0" name="AutoShape 17">
          <a:extLst>
            <a:ext uri="{FF2B5EF4-FFF2-40B4-BE49-F238E27FC236}">
              <a16:creationId xmlns:a16="http://schemas.microsoft.com/office/drawing/2014/main" id="{00000000-0008-0000-0900-000008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1" name="AutoShape 17">
          <a:extLst>
            <a:ext uri="{FF2B5EF4-FFF2-40B4-BE49-F238E27FC236}">
              <a16:creationId xmlns:a16="http://schemas.microsoft.com/office/drawing/2014/main" id="{00000000-0008-0000-0900-000009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2" name="AutoShape 17">
          <a:extLst>
            <a:ext uri="{FF2B5EF4-FFF2-40B4-BE49-F238E27FC236}">
              <a16:creationId xmlns:a16="http://schemas.microsoft.com/office/drawing/2014/main" id="{00000000-0008-0000-0900-00000A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3" name="AutoShape 17">
          <a:extLst>
            <a:ext uri="{FF2B5EF4-FFF2-40B4-BE49-F238E27FC236}">
              <a16:creationId xmlns:a16="http://schemas.microsoft.com/office/drawing/2014/main" id="{00000000-0008-0000-0900-00000B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4" name="AutoShape 17">
          <a:extLst>
            <a:ext uri="{FF2B5EF4-FFF2-40B4-BE49-F238E27FC236}">
              <a16:creationId xmlns:a16="http://schemas.microsoft.com/office/drawing/2014/main" id="{00000000-0008-0000-0900-00000C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5" name="AutoShape 17">
          <a:extLst>
            <a:ext uri="{FF2B5EF4-FFF2-40B4-BE49-F238E27FC236}">
              <a16:creationId xmlns:a16="http://schemas.microsoft.com/office/drawing/2014/main" id="{00000000-0008-0000-0900-00000D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6" name="AutoShape 17">
          <a:extLst>
            <a:ext uri="{FF2B5EF4-FFF2-40B4-BE49-F238E27FC236}">
              <a16:creationId xmlns:a16="http://schemas.microsoft.com/office/drawing/2014/main" id="{00000000-0008-0000-0900-00000E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7" name="AutoShape 17">
          <a:extLst>
            <a:ext uri="{FF2B5EF4-FFF2-40B4-BE49-F238E27FC236}">
              <a16:creationId xmlns:a16="http://schemas.microsoft.com/office/drawing/2014/main" id="{00000000-0008-0000-0900-00000F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8" name="AutoShape 17">
          <a:extLst>
            <a:ext uri="{FF2B5EF4-FFF2-40B4-BE49-F238E27FC236}">
              <a16:creationId xmlns:a16="http://schemas.microsoft.com/office/drawing/2014/main" id="{00000000-0008-0000-0900-000010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9" name="AutoShape 17">
          <a:extLst>
            <a:ext uri="{FF2B5EF4-FFF2-40B4-BE49-F238E27FC236}">
              <a16:creationId xmlns:a16="http://schemas.microsoft.com/office/drawing/2014/main" id="{00000000-0008-0000-0900-000011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0" name="AutoShape 17">
          <a:extLst>
            <a:ext uri="{FF2B5EF4-FFF2-40B4-BE49-F238E27FC236}">
              <a16:creationId xmlns:a16="http://schemas.microsoft.com/office/drawing/2014/main" id="{00000000-0008-0000-0900-000012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1" name="AutoShape 17">
          <a:extLst>
            <a:ext uri="{FF2B5EF4-FFF2-40B4-BE49-F238E27FC236}">
              <a16:creationId xmlns:a16="http://schemas.microsoft.com/office/drawing/2014/main" id="{00000000-0008-0000-0900-000013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2" name="AutoShape 17">
          <a:extLst>
            <a:ext uri="{FF2B5EF4-FFF2-40B4-BE49-F238E27FC236}">
              <a16:creationId xmlns:a16="http://schemas.microsoft.com/office/drawing/2014/main" id="{00000000-0008-0000-0900-000014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3" name="AutoShape 17">
          <a:extLst>
            <a:ext uri="{FF2B5EF4-FFF2-40B4-BE49-F238E27FC236}">
              <a16:creationId xmlns:a16="http://schemas.microsoft.com/office/drawing/2014/main" id="{00000000-0008-0000-0900-000015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4" name="AutoShape 17">
          <a:extLst>
            <a:ext uri="{FF2B5EF4-FFF2-40B4-BE49-F238E27FC236}">
              <a16:creationId xmlns:a16="http://schemas.microsoft.com/office/drawing/2014/main" id="{00000000-0008-0000-0900-000016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3460" name="image1.png" descr="LOGO IDEP ULTIMO">
          <a:extLst>
            <a:ext uri="{FF2B5EF4-FFF2-40B4-BE49-F238E27FC236}">
              <a16:creationId xmlns:a16="http://schemas.microsoft.com/office/drawing/2014/main" id="{00000000-0008-0000-0A00-0000047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3461" name="AutoShape 17">
          <a:extLst>
            <a:ext uri="{FF2B5EF4-FFF2-40B4-BE49-F238E27FC236}">
              <a16:creationId xmlns:a16="http://schemas.microsoft.com/office/drawing/2014/main" id="{00000000-0008-0000-0A00-000005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2" name="AutoShape 17">
          <a:extLst>
            <a:ext uri="{FF2B5EF4-FFF2-40B4-BE49-F238E27FC236}">
              <a16:creationId xmlns:a16="http://schemas.microsoft.com/office/drawing/2014/main" id="{00000000-0008-0000-0A00-000006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3" name="AutoShape 17">
          <a:extLst>
            <a:ext uri="{FF2B5EF4-FFF2-40B4-BE49-F238E27FC236}">
              <a16:creationId xmlns:a16="http://schemas.microsoft.com/office/drawing/2014/main" id="{00000000-0008-0000-0A00-000007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4" name="AutoShape 17">
          <a:extLst>
            <a:ext uri="{FF2B5EF4-FFF2-40B4-BE49-F238E27FC236}">
              <a16:creationId xmlns:a16="http://schemas.microsoft.com/office/drawing/2014/main" id="{00000000-0008-0000-0A00-000008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5" name="AutoShape 17">
          <a:extLst>
            <a:ext uri="{FF2B5EF4-FFF2-40B4-BE49-F238E27FC236}">
              <a16:creationId xmlns:a16="http://schemas.microsoft.com/office/drawing/2014/main" id="{00000000-0008-0000-0A00-000009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6" name="AutoShape 17">
          <a:extLst>
            <a:ext uri="{FF2B5EF4-FFF2-40B4-BE49-F238E27FC236}">
              <a16:creationId xmlns:a16="http://schemas.microsoft.com/office/drawing/2014/main" id="{00000000-0008-0000-0A00-00000A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7" name="AutoShape 17">
          <a:extLst>
            <a:ext uri="{FF2B5EF4-FFF2-40B4-BE49-F238E27FC236}">
              <a16:creationId xmlns:a16="http://schemas.microsoft.com/office/drawing/2014/main" id="{00000000-0008-0000-0A00-00000B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8" name="AutoShape 17">
          <a:extLst>
            <a:ext uri="{FF2B5EF4-FFF2-40B4-BE49-F238E27FC236}">
              <a16:creationId xmlns:a16="http://schemas.microsoft.com/office/drawing/2014/main" id="{00000000-0008-0000-0A00-00000C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9" name="AutoShape 17">
          <a:extLst>
            <a:ext uri="{FF2B5EF4-FFF2-40B4-BE49-F238E27FC236}">
              <a16:creationId xmlns:a16="http://schemas.microsoft.com/office/drawing/2014/main" id="{00000000-0008-0000-0A00-00000D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0" name="AutoShape 17">
          <a:extLst>
            <a:ext uri="{FF2B5EF4-FFF2-40B4-BE49-F238E27FC236}">
              <a16:creationId xmlns:a16="http://schemas.microsoft.com/office/drawing/2014/main" id="{00000000-0008-0000-0A00-00000E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1" name="AutoShape 17">
          <a:extLst>
            <a:ext uri="{FF2B5EF4-FFF2-40B4-BE49-F238E27FC236}">
              <a16:creationId xmlns:a16="http://schemas.microsoft.com/office/drawing/2014/main" id="{00000000-0008-0000-0A00-00000F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2" name="AutoShape 17">
          <a:extLst>
            <a:ext uri="{FF2B5EF4-FFF2-40B4-BE49-F238E27FC236}">
              <a16:creationId xmlns:a16="http://schemas.microsoft.com/office/drawing/2014/main" id="{00000000-0008-0000-0A00-000010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3" name="AutoShape 17">
          <a:extLst>
            <a:ext uri="{FF2B5EF4-FFF2-40B4-BE49-F238E27FC236}">
              <a16:creationId xmlns:a16="http://schemas.microsoft.com/office/drawing/2014/main" id="{00000000-0008-0000-0A00-000011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4" name="AutoShape 17">
          <a:extLst>
            <a:ext uri="{FF2B5EF4-FFF2-40B4-BE49-F238E27FC236}">
              <a16:creationId xmlns:a16="http://schemas.microsoft.com/office/drawing/2014/main" id="{00000000-0008-0000-0A00-000012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5" name="AutoShape 17">
          <a:extLst>
            <a:ext uri="{FF2B5EF4-FFF2-40B4-BE49-F238E27FC236}">
              <a16:creationId xmlns:a16="http://schemas.microsoft.com/office/drawing/2014/main" id="{00000000-0008-0000-0A00-000013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6" name="AutoShape 17">
          <a:extLst>
            <a:ext uri="{FF2B5EF4-FFF2-40B4-BE49-F238E27FC236}">
              <a16:creationId xmlns:a16="http://schemas.microsoft.com/office/drawing/2014/main" id="{00000000-0008-0000-0A00-000014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7" name="AutoShape 17">
          <a:extLst>
            <a:ext uri="{FF2B5EF4-FFF2-40B4-BE49-F238E27FC236}">
              <a16:creationId xmlns:a16="http://schemas.microsoft.com/office/drawing/2014/main" id="{00000000-0008-0000-0A00-000015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B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id="{00000000-0008-0000-0B00-00000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id="{00000000-0008-0000-0B00-000005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id="{00000000-0008-0000-0B00-000006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id="{00000000-0008-0000-0B00-000007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id="{00000000-0008-0000-0B00-000008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id="{00000000-0008-0000-0B00-000009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id="{00000000-0008-0000-0B00-00000A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id="{00000000-0008-0000-0B00-00000B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id="{00000000-0008-0000-0B00-00000C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id="{00000000-0008-0000-0B00-00000D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id="{00000000-0008-0000-0B00-00000E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id="{00000000-0008-0000-0B00-00000F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id="{00000000-0008-0000-0B00-000010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id="{00000000-0008-0000-0B00-000011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id="{00000000-0008-0000-0B00-000012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id="{00000000-0008-0000-0B00-000013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id="{00000000-0008-0000-0B00-00001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428625" y="2733675"/>
          <a:ext cx="1647825" cy="352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C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790700"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4" name="AutoShape 17">
          <a:extLst>
            <a:ext uri="{FF2B5EF4-FFF2-40B4-BE49-F238E27FC236}">
              <a16:creationId xmlns:a16="http://schemas.microsoft.com/office/drawing/2014/main" id="{00000000-0008-0000-0C00-000004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5" name="AutoShape 17">
          <a:extLst>
            <a:ext uri="{FF2B5EF4-FFF2-40B4-BE49-F238E27FC236}">
              <a16:creationId xmlns:a16="http://schemas.microsoft.com/office/drawing/2014/main" id="{00000000-0008-0000-0C00-000005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6" name="AutoShape 17">
          <a:extLst>
            <a:ext uri="{FF2B5EF4-FFF2-40B4-BE49-F238E27FC236}">
              <a16:creationId xmlns:a16="http://schemas.microsoft.com/office/drawing/2014/main" id="{00000000-0008-0000-0C00-000006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7" name="AutoShape 17">
          <a:extLst>
            <a:ext uri="{FF2B5EF4-FFF2-40B4-BE49-F238E27FC236}">
              <a16:creationId xmlns:a16="http://schemas.microsoft.com/office/drawing/2014/main" id="{00000000-0008-0000-0C00-000007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 name="AutoShape 17">
          <a:extLst>
            <a:ext uri="{FF2B5EF4-FFF2-40B4-BE49-F238E27FC236}">
              <a16:creationId xmlns:a16="http://schemas.microsoft.com/office/drawing/2014/main" id="{00000000-0008-0000-0C00-000008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9" name="AutoShape 17">
          <a:extLst>
            <a:ext uri="{FF2B5EF4-FFF2-40B4-BE49-F238E27FC236}">
              <a16:creationId xmlns:a16="http://schemas.microsoft.com/office/drawing/2014/main" id="{00000000-0008-0000-0C00-000009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0" name="AutoShape 17">
          <a:extLst>
            <a:ext uri="{FF2B5EF4-FFF2-40B4-BE49-F238E27FC236}">
              <a16:creationId xmlns:a16="http://schemas.microsoft.com/office/drawing/2014/main" id="{00000000-0008-0000-0C00-00000A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1" name="AutoShape 17">
          <a:extLst>
            <a:ext uri="{FF2B5EF4-FFF2-40B4-BE49-F238E27FC236}">
              <a16:creationId xmlns:a16="http://schemas.microsoft.com/office/drawing/2014/main" id="{00000000-0008-0000-0C00-00000B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2" name="AutoShape 17">
          <a:extLst>
            <a:ext uri="{FF2B5EF4-FFF2-40B4-BE49-F238E27FC236}">
              <a16:creationId xmlns:a16="http://schemas.microsoft.com/office/drawing/2014/main" id="{00000000-0008-0000-0C00-00000C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3" name="AutoShape 17">
          <a:extLst>
            <a:ext uri="{FF2B5EF4-FFF2-40B4-BE49-F238E27FC236}">
              <a16:creationId xmlns:a16="http://schemas.microsoft.com/office/drawing/2014/main" id="{00000000-0008-0000-0C00-00000D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4" name="AutoShape 17">
          <a:extLst>
            <a:ext uri="{FF2B5EF4-FFF2-40B4-BE49-F238E27FC236}">
              <a16:creationId xmlns:a16="http://schemas.microsoft.com/office/drawing/2014/main" id="{00000000-0008-0000-0C00-00000E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5" name="AutoShape 17">
          <a:extLst>
            <a:ext uri="{FF2B5EF4-FFF2-40B4-BE49-F238E27FC236}">
              <a16:creationId xmlns:a16="http://schemas.microsoft.com/office/drawing/2014/main" id="{00000000-0008-0000-0C00-00000F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6" name="AutoShape 17">
          <a:extLst>
            <a:ext uri="{FF2B5EF4-FFF2-40B4-BE49-F238E27FC236}">
              <a16:creationId xmlns:a16="http://schemas.microsoft.com/office/drawing/2014/main" id="{00000000-0008-0000-0C00-000010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7" name="AutoShape 17">
          <a:extLst>
            <a:ext uri="{FF2B5EF4-FFF2-40B4-BE49-F238E27FC236}">
              <a16:creationId xmlns:a16="http://schemas.microsoft.com/office/drawing/2014/main" id="{00000000-0008-0000-0C00-000011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8" name="AutoShape 17">
          <a:extLst>
            <a:ext uri="{FF2B5EF4-FFF2-40B4-BE49-F238E27FC236}">
              <a16:creationId xmlns:a16="http://schemas.microsoft.com/office/drawing/2014/main" id="{00000000-0008-0000-0C00-000012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9" name="AutoShape 17">
          <a:extLst>
            <a:ext uri="{FF2B5EF4-FFF2-40B4-BE49-F238E27FC236}">
              <a16:creationId xmlns:a16="http://schemas.microsoft.com/office/drawing/2014/main" id="{00000000-0008-0000-0C00-000013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20" name="AutoShape 17">
          <a:extLst>
            <a:ext uri="{FF2B5EF4-FFF2-40B4-BE49-F238E27FC236}">
              <a16:creationId xmlns:a16="http://schemas.microsoft.com/office/drawing/2014/main" id="{00000000-0008-0000-0C00-000014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6537" name="image1.png" descr="LOGO IDEP ULTIMO">
          <a:extLst>
            <a:ext uri="{FF2B5EF4-FFF2-40B4-BE49-F238E27FC236}">
              <a16:creationId xmlns:a16="http://schemas.microsoft.com/office/drawing/2014/main" id="{00000000-0008-0000-0D00-0000098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6538" name="AutoShape 17">
          <a:extLst>
            <a:ext uri="{FF2B5EF4-FFF2-40B4-BE49-F238E27FC236}">
              <a16:creationId xmlns:a16="http://schemas.microsoft.com/office/drawing/2014/main" id="{00000000-0008-0000-0D00-00000A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39" name="AutoShape 17">
          <a:extLst>
            <a:ext uri="{FF2B5EF4-FFF2-40B4-BE49-F238E27FC236}">
              <a16:creationId xmlns:a16="http://schemas.microsoft.com/office/drawing/2014/main" id="{00000000-0008-0000-0D00-00000B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0" name="AutoShape 17">
          <a:extLst>
            <a:ext uri="{FF2B5EF4-FFF2-40B4-BE49-F238E27FC236}">
              <a16:creationId xmlns:a16="http://schemas.microsoft.com/office/drawing/2014/main" id="{00000000-0008-0000-0D00-00000C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1" name="AutoShape 17">
          <a:extLst>
            <a:ext uri="{FF2B5EF4-FFF2-40B4-BE49-F238E27FC236}">
              <a16:creationId xmlns:a16="http://schemas.microsoft.com/office/drawing/2014/main" id="{00000000-0008-0000-0D00-00000D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2" name="AutoShape 17">
          <a:extLst>
            <a:ext uri="{FF2B5EF4-FFF2-40B4-BE49-F238E27FC236}">
              <a16:creationId xmlns:a16="http://schemas.microsoft.com/office/drawing/2014/main" id="{00000000-0008-0000-0D00-00000E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3" name="AutoShape 17">
          <a:extLst>
            <a:ext uri="{FF2B5EF4-FFF2-40B4-BE49-F238E27FC236}">
              <a16:creationId xmlns:a16="http://schemas.microsoft.com/office/drawing/2014/main" id="{00000000-0008-0000-0D00-00000F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4" name="AutoShape 17">
          <a:extLst>
            <a:ext uri="{FF2B5EF4-FFF2-40B4-BE49-F238E27FC236}">
              <a16:creationId xmlns:a16="http://schemas.microsoft.com/office/drawing/2014/main" id="{00000000-0008-0000-0D00-000010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5" name="AutoShape 17">
          <a:extLst>
            <a:ext uri="{FF2B5EF4-FFF2-40B4-BE49-F238E27FC236}">
              <a16:creationId xmlns:a16="http://schemas.microsoft.com/office/drawing/2014/main" id="{00000000-0008-0000-0D00-000011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6" name="AutoShape 17">
          <a:extLst>
            <a:ext uri="{FF2B5EF4-FFF2-40B4-BE49-F238E27FC236}">
              <a16:creationId xmlns:a16="http://schemas.microsoft.com/office/drawing/2014/main" id="{00000000-0008-0000-0D00-000012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7" name="AutoShape 17">
          <a:extLst>
            <a:ext uri="{FF2B5EF4-FFF2-40B4-BE49-F238E27FC236}">
              <a16:creationId xmlns:a16="http://schemas.microsoft.com/office/drawing/2014/main" id="{00000000-0008-0000-0D00-000013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8" name="AutoShape 17">
          <a:extLst>
            <a:ext uri="{FF2B5EF4-FFF2-40B4-BE49-F238E27FC236}">
              <a16:creationId xmlns:a16="http://schemas.microsoft.com/office/drawing/2014/main" id="{00000000-0008-0000-0D00-000014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9" name="AutoShape 17">
          <a:extLst>
            <a:ext uri="{FF2B5EF4-FFF2-40B4-BE49-F238E27FC236}">
              <a16:creationId xmlns:a16="http://schemas.microsoft.com/office/drawing/2014/main" id="{00000000-0008-0000-0D00-000015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0" name="AutoShape 17">
          <a:extLst>
            <a:ext uri="{FF2B5EF4-FFF2-40B4-BE49-F238E27FC236}">
              <a16:creationId xmlns:a16="http://schemas.microsoft.com/office/drawing/2014/main" id="{00000000-0008-0000-0D00-000016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1" name="AutoShape 17">
          <a:extLst>
            <a:ext uri="{FF2B5EF4-FFF2-40B4-BE49-F238E27FC236}">
              <a16:creationId xmlns:a16="http://schemas.microsoft.com/office/drawing/2014/main" id="{00000000-0008-0000-0D00-000017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2" name="AutoShape 17">
          <a:extLst>
            <a:ext uri="{FF2B5EF4-FFF2-40B4-BE49-F238E27FC236}">
              <a16:creationId xmlns:a16="http://schemas.microsoft.com/office/drawing/2014/main" id="{00000000-0008-0000-0D00-000018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3" name="AutoShape 17">
          <a:extLst>
            <a:ext uri="{FF2B5EF4-FFF2-40B4-BE49-F238E27FC236}">
              <a16:creationId xmlns:a16="http://schemas.microsoft.com/office/drawing/2014/main" id="{00000000-0008-0000-0D00-000019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4" name="AutoShape 17">
          <a:extLst>
            <a:ext uri="{FF2B5EF4-FFF2-40B4-BE49-F238E27FC236}">
              <a16:creationId xmlns:a16="http://schemas.microsoft.com/office/drawing/2014/main" id="{00000000-0008-0000-0D00-00001A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438150" y="2343150"/>
          <a:ext cx="1400175" cy="6381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E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id="{00000000-0008-0000-0E00-00000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id="{00000000-0008-0000-0E00-000005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id="{00000000-0008-0000-0E00-000006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id="{00000000-0008-0000-0E00-000007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id="{00000000-0008-0000-0E00-000008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id="{00000000-0008-0000-0E00-000009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id="{00000000-0008-0000-0E00-00000A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id="{00000000-0008-0000-0E00-00000B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id="{00000000-0008-0000-0E00-00000C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id="{00000000-0008-0000-0E00-00000D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id="{00000000-0008-0000-0E00-00000E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id="{00000000-0008-0000-0E00-00000F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id="{00000000-0008-0000-0E00-000010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id="{00000000-0008-0000-0E00-000011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id="{00000000-0008-0000-0E00-000012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id="{00000000-0008-0000-0E00-000013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id="{00000000-0008-0000-0E00-00001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7556" name="image1.png" descr="LOGO IDEP ULTIMO">
          <a:extLst>
            <a:ext uri="{FF2B5EF4-FFF2-40B4-BE49-F238E27FC236}">
              <a16:creationId xmlns:a16="http://schemas.microsoft.com/office/drawing/2014/main" id="{00000000-0008-0000-0F00-0000048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7557" name="AutoShape 17">
          <a:extLst>
            <a:ext uri="{FF2B5EF4-FFF2-40B4-BE49-F238E27FC236}">
              <a16:creationId xmlns:a16="http://schemas.microsoft.com/office/drawing/2014/main" id="{00000000-0008-0000-0F00-000005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8" name="AutoShape 17">
          <a:extLst>
            <a:ext uri="{FF2B5EF4-FFF2-40B4-BE49-F238E27FC236}">
              <a16:creationId xmlns:a16="http://schemas.microsoft.com/office/drawing/2014/main" id="{00000000-0008-0000-0F00-000006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9" name="AutoShape 17">
          <a:extLst>
            <a:ext uri="{FF2B5EF4-FFF2-40B4-BE49-F238E27FC236}">
              <a16:creationId xmlns:a16="http://schemas.microsoft.com/office/drawing/2014/main" id="{00000000-0008-0000-0F00-000007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0" name="AutoShape 17">
          <a:extLst>
            <a:ext uri="{FF2B5EF4-FFF2-40B4-BE49-F238E27FC236}">
              <a16:creationId xmlns:a16="http://schemas.microsoft.com/office/drawing/2014/main" id="{00000000-0008-0000-0F00-000008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1" name="AutoShape 17">
          <a:extLst>
            <a:ext uri="{FF2B5EF4-FFF2-40B4-BE49-F238E27FC236}">
              <a16:creationId xmlns:a16="http://schemas.microsoft.com/office/drawing/2014/main" id="{00000000-0008-0000-0F00-000009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2" name="AutoShape 17">
          <a:extLst>
            <a:ext uri="{FF2B5EF4-FFF2-40B4-BE49-F238E27FC236}">
              <a16:creationId xmlns:a16="http://schemas.microsoft.com/office/drawing/2014/main" id="{00000000-0008-0000-0F00-00000A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3" name="AutoShape 17">
          <a:extLst>
            <a:ext uri="{FF2B5EF4-FFF2-40B4-BE49-F238E27FC236}">
              <a16:creationId xmlns:a16="http://schemas.microsoft.com/office/drawing/2014/main" id="{00000000-0008-0000-0F00-00000B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4" name="AutoShape 17">
          <a:extLst>
            <a:ext uri="{FF2B5EF4-FFF2-40B4-BE49-F238E27FC236}">
              <a16:creationId xmlns:a16="http://schemas.microsoft.com/office/drawing/2014/main" id="{00000000-0008-0000-0F00-00000C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5" name="AutoShape 17">
          <a:extLst>
            <a:ext uri="{FF2B5EF4-FFF2-40B4-BE49-F238E27FC236}">
              <a16:creationId xmlns:a16="http://schemas.microsoft.com/office/drawing/2014/main" id="{00000000-0008-0000-0F00-00000D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6" name="AutoShape 17">
          <a:extLst>
            <a:ext uri="{FF2B5EF4-FFF2-40B4-BE49-F238E27FC236}">
              <a16:creationId xmlns:a16="http://schemas.microsoft.com/office/drawing/2014/main" id="{00000000-0008-0000-0F00-00000E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7" name="AutoShape 17">
          <a:extLst>
            <a:ext uri="{FF2B5EF4-FFF2-40B4-BE49-F238E27FC236}">
              <a16:creationId xmlns:a16="http://schemas.microsoft.com/office/drawing/2014/main" id="{00000000-0008-0000-0F00-00000F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8" name="AutoShape 17">
          <a:extLst>
            <a:ext uri="{FF2B5EF4-FFF2-40B4-BE49-F238E27FC236}">
              <a16:creationId xmlns:a16="http://schemas.microsoft.com/office/drawing/2014/main" id="{00000000-0008-0000-0F00-000010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9" name="AutoShape 17">
          <a:extLst>
            <a:ext uri="{FF2B5EF4-FFF2-40B4-BE49-F238E27FC236}">
              <a16:creationId xmlns:a16="http://schemas.microsoft.com/office/drawing/2014/main" id="{00000000-0008-0000-0F00-000011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0" name="AutoShape 17">
          <a:extLst>
            <a:ext uri="{FF2B5EF4-FFF2-40B4-BE49-F238E27FC236}">
              <a16:creationId xmlns:a16="http://schemas.microsoft.com/office/drawing/2014/main" id="{00000000-0008-0000-0F00-000012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1" name="AutoShape 17">
          <a:extLst>
            <a:ext uri="{FF2B5EF4-FFF2-40B4-BE49-F238E27FC236}">
              <a16:creationId xmlns:a16="http://schemas.microsoft.com/office/drawing/2014/main" id="{00000000-0008-0000-0F00-000013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2" name="AutoShape 17">
          <a:extLst>
            <a:ext uri="{FF2B5EF4-FFF2-40B4-BE49-F238E27FC236}">
              <a16:creationId xmlns:a16="http://schemas.microsoft.com/office/drawing/2014/main" id="{00000000-0008-0000-0F00-000014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3" name="AutoShape 17">
          <a:extLst>
            <a:ext uri="{FF2B5EF4-FFF2-40B4-BE49-F238E27FC236}">
              <a16:creationId xmlns:a16="http://schemas.microsoft.com/office/drawing/2014/main" id="{00000000-0008-0000-0F00-000015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8580" name="image1.png" descr="LOGO IDEP ULTIMO">
          <a:extLst>
            <a:ext uri="{FF2B5EF4-FFF2-40B4-BE49-F238E27FC236}">
              <a16:creationId xmlns:a16="http://schemas.microsoft.com/office/drawing/2014/main" id="{00000000-0008-0000-1000-0000048F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8581" name="AutoShape 17">
          <a:extLst>
            <a:ext uri="{FF2B5EF4-FFF2-40B4-BE49-F238E27FC236}">
              <a16:creationId xmlns:a16="http://schemas.microsoft.com/office/drawing/2014/main" id="{00000000-0008-0000-1000-000005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2" name="AutoShape 17">
          <a:extLst>
            <a:ext uri="{FF2B5EF4-FFF2-40B4-BE49-F238E27FC236}">
              <a16:creationId xmlns:a16="http://schemas.microsoft.com/office/drawing/2014/main" id="{00000000-0008-0000-1000-000006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3" name="AutoShape 17">
          <a:extLst>
            <a:ext uri="{FF2B5EF4-FFF2-40B4-BE49-F238E27FC236}">
              <a16:creationId xmlns:a16="http://schemas.microsoft.com/office/drawing/2014/main" id="{00000000-0008-0000-1000-000007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4" name="AutoShape 17">
          <a:extLst>
            <a:ext uri="{FF2B5EF4-FFF2-40B4-BE49-F238E27FC236}">
              <a16:creationId xmlns:a16="http://schemas.microsoft.com/office/drawing/2014/main" id="{00000000-0008-0000-1000-000008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5" name="AutoShape 17">
          <a:extLst>
            <a:ext uri="{FF2B5EF4-FFF2-40B4-BE49-F238E27FC236}">
              <a16:creationId xmlns:a16="http://schemas.microsoft.com/office/drawing/2014/main" id="{00000000-0008-0000-1000-000009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6" name="AutoShape 17">
          <a:extLst>
            <a:ext uri="{FF2B5EF4-FFF2-40B4-BE49-F238E27FC236}">
              <a16:creationId xmlns:a16="http://schemas.microsoft.com/office/drawing/2014/main" id="{00000000-0008-0000-1000-00000A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7" name="AutoShape 17">
          <a:extLst>
            <a:ext uri="{FF2B5EF4-FFF2-40B4-BE49-F238E27FC236}">
              <a16:creationId xmlns:a16="http://schemas.microsoft.com/office/drawing/2014/main" id="{00000000-0008-0000-1000-00000B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8" name="AutoShape 17">
          <a:extLst>
            <a:ext uri="{FF2B5EF4-FFF2-40B4-BE49-F238E27FC236}">
              <a16:creationId xmlns:a16="http://schemas.microsoft.com/office/drawing/2014/main" id="{00000000-0008-0000-1000-00000C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9" name="AutoShape 17">
          <a:extLst>
            <a:ext uri="{FF2B5EF4-FFF2-40B4-BE49-F238E27FC236}">
              <a16:creationId xmlns:a16="http://schemas.microsoft.com/office/drawing/2014/main" id="{00000000-0008-0000-1000-00000D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0" name="AutoShape 17">
          <a:extLst>
            <a:ext uri="{FF2B5EF4-FFF2-40B4-BE49-F238E27FC236}">
              <a16:creationId xmlns:a16="http://schemas.microsoft.com/office/drawing/2014/main" id="{00000000-0008-0000-1000-00000E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1" name="AutoShape 17">
          <a:extLst>
            <a:ext uri="{FF2B5EF4-FFF2-40B4-BE49-F238E27FC236}">
              <a16:creationId xmlns:a16="http://schemas.microsoft.com/office/drawing/2014/main" id="{00000000-0008-0000-1000-00000F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2" name="AutoShape 17">
          <a:extLst>
            <a:ext uri="{FF2B5EF4-FFF2-40B4-BE49-F238E27FC236}">
              <a16:creationId xmlns:a16="http://schemas.microsoft.com/office/drawing/2014/main" id="{00000000-0008-0000-1000-000010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3" name="AutoShape 17">
          <a:extLst>
            <a:ext uri="{FF2B5EF4-FFF2-40B4-BE49-F238E27FC236}">
              <a16:creationId xmlns:a16="http://schemas.microsoft.com/office/drawing/2014/main" id="{00000000-0008-0000-1000-000011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4" name="AutoShape 17">
          <a:extLst>
            <a:ext uri="{FF2B5EF4-FFF2-40B4-BE49-F238E27FC236}">
              <a16:creationId xmlns:a16="http://schemas.microsoft.com/office/drawing/2014/main" id="{00000000-0008-0000-1000-000012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5" name="AutoShape 17">
          <a:extLst>
            <a:ext uri="{FF2B5EF4-FFF2-40B4-BE49-F238E27FC236}">
              <a16:creationId xmlns:a16="http://schemas.microsoft.com/office/drawing/2014/main" id="{00000000-0008-0000-1000-000013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6" name="AutoShape 17">
          <a:extLst>
            <a:ext uri="{FF2B5EF4-FFF2-40B4-BE49-F238E27FC236}">
              <a16:creationId xmlns:a16="http://schemas.microsoft.com/office/drawing/2014/main" id="{00000000-0008-0000-1000-000014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7" name="AutoShape 17">
          <a:extLst>
            <a:ext uri="{FF2B5EF4-FFF2-40B4-BE49-F238E27FC236}">
              <a16:creationId xmlns:a16="http://schemas.microsoft.com/office/drawing/2014/main" id="{00000000-0008-0000-1000-000015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9609" name="image1.png" descr="LOGO IDEP ULTIMO">
          <a:extLst>
            <a:ext uri="{FF2B5EF4-FFF2-40B4-BE49-F238E27FC236}">
              <a16:creationId xmlns:a16="http://schemas.microsoft.com/office/drawing/2014/main" id="{00000000-0008-0000-1100-00000993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9610" name="AutoShape 17">
          <a:extLst>
            <a:ext uri="{FF2B5EF4-FFF2-40B4-BE49-F238E27FC236}">
              <a16:creationId xmlns:a16="http://schemas.microsoft.com/office/drawing/2014/main" id="{00000000-0008-0000-1100-00000A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1" name="AutoShape 17">
          <a:extLst>
            <a:ext uri="{FF2B5EF4-FFF2-40B4-BE49-F238E27FC236}">
              <a16:creationId xmlns:a16="http://schemas.microsoft.com/office/drawing/2014/main" id="{00000000-0008-0000-1100-00000B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2" name="AutoShape 17">
          <a:extLst>
            <a:ext uri="{FF2B5EF4-FFF2-40B4-BE49-F238E27FC236}">
              <a16:creationId xmlns:a16="http://schemas.microsoft.com/office/drawing/2014/main" id="{00000000-0008-0000-1100-00000C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3" name="AutoShape 17">
          <a:extLst>
            <a:ext uri="{FF2B5EF4-FFF2-40B4-BE49-F238E27FC236}">
              <a16:creationId xmlns:a16="http://schemas.microsoft.com/office/drawing/2014/main" id="{00000000-0008-0000-1100-00000D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4" name="AutoShape 17">
          <a:extLst>
            <a:ext uri="{FF2B5EF4-FFF2-40B4-BE49-F238E27FC236}">
              <a16:creationId xmlns:a16="http://schemas.microsoft.com/office/drawing/2014/main" id="{00000000-0008-0000-1100-00000E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5" name="AutoShape 17">
          <a:extLst>
            <a:ext uri="{FF2B5EF4-FFF2-40B4-BE49-F238E27FC236}">
              <a16:creationId xmlns:a16="http://schemas.microsoft.com/office/drawing/2014/main" id="{00000000-0008-0000-1100-00000F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6" name="AutoShape 17">
          <a:extLst>
            <a:ext uri="{FF2B5EF4-FFF2-40B4-BE49-F238E27FC236}">
              <a16:creationId xmlns:a16="http://schemas.microsoft.com/office/drawing/2014/main" id="{00000000-0008-0000-1100-000010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7" name="AutoShape 17">
          <a:extLst>
            <a:ext uri="{FF2B5EF4-FFF2-40B4-BE49-F238E27FC236}">
              <a16:creationId xmlns:a16="http://schemas.microsoft.com/office/drawing/2014/main" id="{00000000-0008-0000-1100-000011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8" name="AutoShape 17">
          <a:extLst>
            <a:ext uri="{FF2B5EF4-FFF2-40B4-BE49-F238E27FC236}">
              <a16:creationId xmlns:a16="http://schemas.microsoft.com/office/drawing/2014/main" id="{00000000-0008-0000-1100-000012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9" name="AutoShape 17">
          <a:extLst>
            <a:ext uri="{FF2B5EF4-FFF2-40B4-BE49-F238E27FC236}">
              <a16:creationId xmlns:a16="http://schemas.microsoft.com/office/drawing/2014/main" id="{00000000-0008-0000-1100-000013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0" name="AutoShape 17">
          <a:extLst>
            <a:ext uri="{FF2B5EF4-FFF2-40B4-BE49-F238E27FC236}">
              <a16:creationId xmlns:a16="http://schemas.microsoft.com/office/drawing/2014/main" id="{00000000-0008-0000-1100-000014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1" name="AutoShape 17">
          <a:extLst>
            <a:ext uri="{FF2B5EF4-FFF2-40B4-BE49-F238E27FC236}">
              <a16:creationId xmlns:a16="http://schemas.microsoft.com/office/drawing/2014/main" id="{00000000-0008-0000-1100-000015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2" name="AutoShape 17">
          <a:extLst>
            <a:ext uri="{FF2B5EF4-FFF2-40B4-BE49-F238E27FC236}">
              <a16:creationId xmlns:a16="http://schemas.microsoft.com/office/drawing/2014/main" id="{00000000-0008-0000-1100-000016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3" name="AutoShape 17">
          <a:extLst>
            <a:ext uri="{FF2B5EF4-FFF2-40B4-BE49-F238E27FC236}">
              <a16:creationId xmlns:a16="http://schemas.microsoft.com/office/drawing/2014/main" id="{00000000-0008-0000-1100-000017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4" name="AutoShape 17">
          <a:extLst>
            <a:ext uri="{FF2B5EF4-FFF2-40B4-BE49-F238E27FC236}">
              <a16:creationId xmlns:a16="http://schemas.microsoft.com/office/drawing/2014/main" id="{00000000-0008-0000-1100-000018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5" name="AutoShape 17">
          <a:extLst>
            <a:ext uri="{FF2B5EF4-FFF2-40B4-BE49-F238E27FC236}">
              <a16:creationId xmlns:a16="http://schemas.microsoft.com/office/drawing/2014/main" id="{00000000-0008-0000-1100-000019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6" name="AutoShape 17">
          <a:extLst>
            <a:ext uri="{FF2B5EF4-FFF2-40B4-BE49-F238E27FC236}">
              <a16:creationId xmlns:a16="http://schemas.microsoft.com/office/drawing/2014/main" id="{00000000-0008-0000-1100-00001A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200-000003000000}"/>
            </a:ext>
          </a:extLst>
        </xdr:cNvPr>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828800"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a:extLst>
            <a:ext uri="{FF2B5EF4-FFF2-40B4-BE49-F238E27FC236}">
              <a16:creationId xmlns:a16="http://schemas.microsoft.com/office/drawing/2014/main" id="{00000000-0008-0000-0200-000004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a:extLst>
            <a:ext uri="{FF2B5EF4-FFF2-40B4-BE49-F238E27FC236}">
              <a16:creationId xmlns:a16="http://schemas.microsoft.com/office/drawing/2014/main" id="{00000000-0008-0000-0200-000005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a:extLst>
            <a:ext uri="{FF2B5EF4-FFF2-40B4-BE49-F238E27FC236}">
              <a16:creationId xmlns:a16="http://schemas.microsoft.com/office/drawing/2014/main" id="{00000000-0008-0000-0200-000006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a:extLst>
            <a:ext uri="{FF2B5EF4-FFF2-40B4-BE49-F238E27FC236}">
              <a16:creationId xmlns:a16="http://schemas.microsoft.com/office/drawing/2014/main" id="{00000000-0008-0000-0200-000007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a:extLst>
            <a:ext uri="{FF2B5EF4-FFF2-40B4-BE49-F238E27FC236}">
              <a16:creationId xmlns:a16="http://schemas.microsoft.com/office/drawing/2014/main" id="{00000000-0008-0000-0200-000008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a:extLst>
            <a:ext uri="{FF2B5EF4-FFF2-40B4-BE49-F238E27FC236}">
              <a16:creationId xmlns:a16="http://schemas.microsoft.com/office/drawing/2014/main" id="{00000000-0008-0000-0200-000009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a:extLst>
            <a:ext uri="{FF2B5EF4-FFF2-40B4-BE49-F238E27FC236}">
              <a16:creationId xmlns:a16="http://schemas.microsoft.com/office/drawing/2014/main" id="{00000000-0008-0000-0200-00000A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a:extLst>
            <a:ext uri="{FF2B5EF4-FFF2-40B4-BE49-F238E27FC236}">
              <a16:creationId xmlns:a16="http://schemas.microsoft.com/office/drawing/2014/main" id="{00000000-0008-0000-0200-00000B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a:extLst>
            <a:ext uri="{FF2B5EF4-FFF2-40B4-BE49-F238E27FC236}">
              <a16:creationId xmlns:a16="http://schemas.microsoft.com/office/drawing/2014/main" id="{00000000-0008-0000-0200-00000C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a:extLst>
            <a:ext uri="{FF2B5EF4-FFF2-40B4-BE49-F238E27FC236}">
              <a16:creationId xmlns:a16="http://schemas.microsoft.com/office/drawing/2014/main" id="{00000000-0008-0000-0200-00000D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a:extLst>
            <a:ext uri="{FF2B5EF4-FFF2-40B4-BE49-F238E27FC236}">
              <a16:creationId xmlns:a16="http://schemas.microsoft.com/office/drawing/2014/main" id="{00000000-0008-0000-0200-00000E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a:extLst>
            <a:ext uri="{FF2B5EF4-FFF2-40B4-BE49-F238E27FC236}">
              <a16:creationId xmlns:a16="http://schemas.microsoft.com/office/drawing/2014/main" id="{00000000-0008-0000-0200-00000F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a:extLst>
            <a:ext uri="{FF2B5EF4-FFF2-40B4-BE49-F238E27FC236}">
              <a16:creationId xmlns:a16="http://schemas.microsoft.com/office/drawing/2014/main" id="{00000000-0008-0000-0200-000010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a:extLst>
            <a:ext uri="{FF2B5EF4-FFF2-40B4-BE49-F238E27FC236}">
              <a16:creationId xmlns:a16="http://schemas.microsoft.com/office/drawing/2014/main" id="{00000000-0008-0000-0200-000011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a:extLst>
            <a:ext uri="{FF2B5EF4-FFF2-40B4-BE49-F238E27FC236}">
              <a16:creationId xmlns:a16="http://schemas.microsoft.com/office/drawing/2014/main" id="{00000000-0008-0000-0200-000012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a:extLst>
            <a:ext uri="{FF2B5EF4-FFF2-40B4-BE49-F238E27FC236}">
              <a16:creationId xmlns:a16="http://schemas.microsoft.com/office/drawing/2014/main" id="{00000000-0008-0000-0200-000013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a:extLst>
            <a:ext uri="{FF2B5EF4-FFF2-40B4-BE49-F238E27FC236}">
              <a16:creationId xmlns:a16="http://schemas.microsoft.com/office/drawing/2014/main" id="{00000000-0008-0000-0200-000014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85725</xdr:colOff>
      <xdr:row>12</xdr:row>
      <xdr:rowOff>300037</xdr:rowOff>
    </xdr:from>
    <xdr:to>
      <xdr:col>20</xdr:col>
      <xdr:colOff>742950</xdr:colOff>
      <xdr:row>32</xdr:row>
      <xdr:rowOff>133350</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66674</xdr:colOff>
      <xdr:row>15</xdr:row>
      <xdr:rowOff>109537</xdr:rowOff>
    </xdr:from>
    <xdr:to>
      <xdr:col>14</xdr:col>
      <xdr:colOff>28574</xdr:colOff>
      <xdr:row>28</xdr:row>
      <xdr:rowOff>176212</xdr:rowOff>
    </xdr:to>
    <xdr:graphicFrame macro="">
      <xdr:nvGraphicFramePr>
        <xdr:cNvPr id="6" name="Gráfico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923925</xdr:colOff>
      <xdr:row>49</xdr:row>
      <xdr:rowOff>9525</xdr:rowOff>
    </xdr:from>
    <xdr:to>
      <xdr:col>14</xdr:col>
      <xdr:colOff>152400</xdr:colOff>
      <xdr:row>64</xdr:row>
      <xdr:rowOff>0</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574221</xdr:colOff>
      <xdr:row>6</xdr:row>
      <xdr:rowOff>523875</xdr:rowOff>
    </xdr:from>
    <xdr:to>
      <xdr:col>20</xdr:col>
      <xdr:colOff>183696</xdr:colOff>
      <xdr:row>16</xdr:row>
      <xdr:rowOff>0</xdr:rowOff>
    </xdr:to>
    <xdr:graphicFrame macro="">
      <xdr:nvGraphicFramePr>
        <xdr:cNvPr id="852279" name="Chart 3">
          <a:extLst>
            <a:ext uri="{FF2B5EF4-FFF2-40B4-BE49-F238E27FC236}">
              <a16:creationId xmlns:a16="http://schemas.microsoft.com/office/drawing/2014/main" id="{00000000-0008-0000-0000-00003701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2" name="Shape 22">
          <a:hlinkClick xmlns:r="http://schemas.openxmlformats.org/officeDocument/2006/relationships" r:id="rId1"/>
          <a:extLst>
            <a:ext uri="{FF2B5EF4-FFF2-40B4-BE49-F238E27FC236}">
              <a16:creationId xmlns:a16="http://schemas.microsoft.com/office/drawing/2014/main" id="{00000000-0008-0000-0400-000016000000}"/>
            </a:ext>
          </a:extLst>
        </xdr:cNvPr>
        <xdr:cNvSpPr/>
      </xdr:nvSpPr>
      <xdr:spPr>
        <a:xfrm>
          <a:off x="4655438" y="3413288"/>
          <a:ext cx="1381125" cy="733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66193" name="image1.png" descr="LOGO IDEP ULTIMO">
          <a:extLst>
            <a:ext uri="{FF2B5EF4-FFF2-40B4-BE49-F238E27FC236}">
              <a16:creationId xmlns:a16="http://schemas.microsoft.com/office/drawing/2014/main" id="{00000000-0008-0000-0400-0000913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866194" name="Rectangle 17" hidden="1">
          <a:extLst>
            <a:ext uri="{FF2B5EF4-FFF2-40B4-BE49-F238E27FC236}">
              <a16:creationId xmlns:a16="http://schemas.microsoft.com/office/drawing/2014/main" id="{00000000-0008-0000-0400-000092370D00}"/>
            </a:ext>
          </a:extLst>
        </xdr:cNvPr>
        <xdr:cNvSpPr>
          <a:spLocks noSelect="1" noChangeArrowheads="1"/>
        </xdr:cNvSpPr>
      </xdr:nvSpPr>
      <xdr:spPr bwMode="auto">
        <a:xfrm>
          <a:off x="0" y="0"/>
          <a:ext cx="10382250" cy="6619875"/>
        </a:xfrm>
        <a:prstGeom prst="rect">
          <a:avLst/>
        </a:pr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5" name="AutoShape 17">
          <a:extLst>
            <a:ext uri="{FF2B5EF4-FFF2-40B4-BE49-F238E27FC236}">
              <a16:creationId xmlns:a16="http://schemas.microsoft.com/office/drawing/2014/main" id="{00000000-0008-0000-0400-000093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6" name="AutoShape 17">
          <a:extLst>
            <a:ext uri="{FF2B5EF4-FFF2-40B4-BE49-F238E27FC236}">
              <a16:creationId xmlns:a16="http://schemas.microsoft.com/office/drawing/2014/main" id="{00000000-0008-0000-0400-000094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7" name="AutoShape 17">
          <a:extLst>
            <a:ext uri="{FF2B5EF4-FFF2-40B4-BE49-F238E27FC236}">
              <a16:creationId xmlns:a16="http://schemas.microsoft.com/office/drawing/2014/main" id="{00000000-0008-0000-0400-000095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8" name="AutoShape 17">
          <a:extLst>
            <a:ext uri="{FF2B5EF4-FFF2-40B4-BE49-F238E27FC236}">
              <a16:creationId xmlns:a16="http://schemas.microsoft.com/office/drawing/2014/main" id="{00000000-0008-0000-0400-000096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9" name="AutoShape 17">
          <a:extLst>
            <a:ext uri="{FF2B5EF4-FFF2-40B4-BE49-F238E27FC236}">
              <a16:creationId xmlns:a16="http://schemas.microsoft.com/office/drawing/2014/main" id="{00000000-0008-0000-0400-000097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0" name="AutoShape 17">
          <a:extLst>
            <a:ext uri="{FF2B5EF4-FFF2-40B4-BE49-F238E27FC236}">
              <a16:creationId xmlns:a16="http://schemas.microsoft.com/office/drawing/2014/main" id="{00000000-0008-0000-0400-000098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1" name="AutoShape 17">
          <a:extLst>
            <a:ext uri="{FF2B5EF4-FFF2-40B4-BE49-F238E27FC236}">
              <a16:creationId xmlns:a16="http://schemas.microsoft.com/office/drawing/2014/main" id="{00000000-0008-0000-0400-000099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2" name="AutoShape 17">
          <a:extLst>
            <a:ext uri="{FF2B5EF4-FFF2-40B4-BE49-F238E27FC236}">
              <a16:creationId xmlns:a16="http://schemas.microsoft.com/office/drawing/2014/main" id="{00000000-0008-0000-0400-00009A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3" name="AutoShape 17">
          <a:extLst>
            <a:ext uri="{FF2B5EF4-FFF2-40B4-BE49-F238E27FC236}">
              <a16:creationId xmlns:a16="http://schemas.microsoft.com/office/drawing/2014/main" id="{00000000-0008-0000-0400-00009B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4" name="AutoShape 17">
          <a:extLst>
            <a:ext uri="{FF2B5EF4-FFF2-40B4-BE49-F238E27FC236}">
              <a16:creationId xmlns:a16="http://schemas.microsoft.com/office/drawing/2014/main" id="{00000000-0008-0000-0400-00009C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5" name="AutoShape 17">
          <a:extLst>
            <a:ext uri="{FF2B5EF4-FFF2-40B4-BE49-F238E27FC236}">
              <a16:creationId xmlns:a16="http://schemas.microsoft.com/office/drawing/2014/main" id="{00000000-0008-0000-0400-00009D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6" name="AutoShape 17">
          <a:extLst>
            <a:ext uri="{FF2B5EF4-FFF2-40B4-BE49-F238E27FC236}">
              <a16:creationId xmlns:a16="http://schemas.microsoft.com/office/drawing/2014/main" id="{00000000-0008-0000-0400-00009E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7" name="AutoShape 17">
          <a:extLst>
            <a:ext uri="{FF2B5EF4-FFF2-40B4-BE49-F238E27FC236}">
              <a16:creationId xmlns:a16="http://schemas.microsoft.com/office/drawing/2014/main" id="{00000000-0008-0000-0400-00009F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8" name="AutoShape 17">
          <a:extLst>
            <a:ext uri="{FF2B5EF4-FFF2-40B4-BE49-F238E27FC236}">
              <a16:creationId xmlns:a16="http://schemas.microsoft.com/office/drawing/2014/main" id="{00000000-0008-0000-0400-0000A0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9" name="AutoShape 17">
          <a:extLst>
            <a:ext uri="{FF2B5EF4-FFF2-40B4-BE49-F238E27FC236}">
              <a16:creationId xmlns:a16="http://schemas.microsoft.com/office/drawing/2014/main" id="{00000000-0008-0000-0400-0000A1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10" name="AutoShape 17">
          <a:extLst>
            <a:ext uri="{FF2B5EF4-FFF2-40B4-BE49-F238E27FC236}">
              <a16:creationId xmlns:a16="http://schemas.microsoft.com/office/drawing/2014/main" id="{00000000-0008-0000-0400-0000A2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11" name="AutoShape 17">
          <a:extLst>
            <a:ext uri="{FF2B5EF4-FFF2-40B4-BE49-F238E27FC236}">
              <a16:creationId xmlns:a16="http://schemas.microsoft.com/office/drawing/2014/main" id="{00000000-0008-0000-0400-0000A3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9373" name="image1.png" descr="LOGO IDEP ULTIMO">
          <a:extLst>
            <a:ext uri="{FF2B5EF4-FFF2-40B4-BE49-F238E27FC236}">
              <a16:creationId xmlns:a16="http://schemas.microsoft.com/office/drawing/2014/main" id="{00000000-0008-0000-0500-00000D6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9374" name="AutoShape 17">
          <a:extLst>
            <a:ext uri="{FF2B5EF4-FFF2-40B4-BE49-F238E27FC236}">
              <a16:creationId xmlns:a16="http://schemas.microsoft.com/office/drawing/2014/main" id="{00000000-0008-0000-0500-00000E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5" name="AutoShape 17">
          <a:extLst>
            <a:ext uri="{FF2B5EF4-FFF2-40B4-BE49-F238E27FC236}">
              <a16:creationId xmlns:a16="http://schemas.microsoft.com/office/drawing/2014/main" id="{00000000-0008-0000-0500-00000F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6" name="AutoShape 17">
          <a:extLst>
            <a:ext uri="{FF2B5EF4-FFF2-40B4-BE49-F238E27FC236}">
              <a16:creationId xmlns:a16="http://schemas.microsoft.com/office/drawing/2014/main" id="{00000000-0008-0000-0500-000010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7" name="AutoShape 17">
          <a:extLst>
            <a:ext uri="{FF2B5EF4-FFF2-40B4-BE49-F238E27FC236}">
              <a16:creationId xmlns:a16="http://schemas.microsoft.com/office/drawing/2014/main" id="{00000000-0008-0000-0500-000011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8" name="AutoShape 17">
          <a:extLst>
            <a:ext uri="{FF2B5EF4-FFF2-40B4-BE49-F238E27FC236}">
              <a16:creationId xmlns:a16="http://schemas.microsoft.com/office/drawing/2014/main" id="{00000000-0008-0000-0500-000012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9" name="AutoShape 17">
          <a:extLst>
            <a:ext uri="{FF2B5EF4-FFF2-40B4-BE49-F238E27FC236}">
              <a16:creationId xmlns:a16="http://schemas.microsoft.com/office/drawing/2014/main" id="{00000000-0008-0000-0500-000013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0" name="AutoShape 17">
          <a:extLst>
            <a:ext uri="{FF2B5EF4-FFF2-40B4-BE49-F238E27FC236}">
              <a16:creationId xmlns:a16="http://schemas.microsoft.com/office/drawing/2014/main" id="{00000000-0008-0000-0500-000014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1" name="AutoShape 17">
          <a:extLst>
            <a:ext uri="{FF2B5EF4-FFF2-40B4-BE49-F238E27FC236}">
              <a16:creationId xmlns:a16="http://schemas.microsoft.com/office/drawing/2014/main" id="{00000000-0008-0000-0500-000015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2" name="AutoShape 17">
          <a:extLst>
            <a:ext uri="{FF2B5EF4-FFF2-40B4-BE49-F238E27FC236}">
              <a16:creationId xmlns:a16="http://schemas.microsoft.com/office/drawing/2014/main" id="{00000000-0008-0000-0500-000016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3" name="AutoShape 17">
          <a:extLst>
            <a:ext uri="{FF2B5EF4-FFF2-40B4-BE49-F238E27FC236}">
              <a16:creationId xmlns:a16="http://schemas.microsoft.com/office/drawing/2014/main" id="{00000000-0008-0000-0500-000017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4" name="AutoShape 17">
          <a:extLst>
            <a:ext uri="{FF2B5EF4-FFF2-40B4-BE49-F238E27FC236}">
              <a16:creationId xmlns:a16="http://schemas.microsoft.com/office/drawing/2014/main" id="{00000000-0008-0000-0500-000018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5" name="AutoShape 17">
          <a:extLst>
            <a:ext uri="{FF2B5EF4-FFF2-40B4-BE49-F238E27FC236}">
              <a16:creationId xmlns:a16="http://schemas.microsoft.com/office/drawing/2014/main" id="{00000000-0008-0000-0500-000019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6" name="AutoShape 17">
          <a:extLst>
            <a:ext uri="{FF2B5EF4-FFF2-40B4-BE49-F238E27FC236}">
              <a16:creationId xmlns:a16="http://schemas.microsoft.com/office/drawing/2014/main" id="{00000000-0008-0000-0500-00001A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7" name="AutoShape 17">
          <a:extLst>
            <a:ext uri="{FF2B5EF4-FFF2-40B4-BE49-F238E27FC236}">
              <a16:creationId xmlns:a16="http://schemas.microsoft.com/office/drawing/2014/main" id="{00000000-0008-0000-0500-00001B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8" name="AutoShape 17">
          <a:extLst>
            <a:ext uri="{FF2B5EF4-FFF2-40B4-BE49-F238E27FC236}">
              <a16:creationId xmlns:a16="http://schemas.microsoft.com/office/drawing/2014/main" id="{00000000-0008-0000-0500-00001C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9" name="AutoShape 17">
          <a:extLst>
            <a:ext uri="{FF2B5EF4-FFF2-40B4-BE49-F238E27FC236}">
              <a16:creationId xmlns:a16="http://schemas.microsoft.com/office/drawing/2014/main" id="{00000000-0008-0000-0500-00001D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90" name="AutoShape 17">
          <a:extLst>
            <a:ext uri="{FF2B5EF4-FFF2-40B4-BE49-F238E27FC236}">
              <a16:creationId xmlns:a16="http://schemas.microsoft.com/office/drawing/2014/main" id="{00000000-0008-0000-0500-00001E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0389" name="image1.png" descr="LOGO IDEP ULTIMO">
          <a:extLst>
            <a:ext uri="{FF2B5EF4-FFF2-40B4-BE49-F238E27FC236}">
              <a16:creationId xmlns:a16="http://schemas.microsoft.com/office/drawing/2014/main" id="{00000000-0008-0000-0600-0000056F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0390" name="AutoShape 17">
          <a:extLst>
            <a:ext uri="{FF2B5EF4-FFF2-40B4-BE49-F238E27FC236}">
              <a16:creationId xmlns:a16="http://schemas.microsoft.com/office/drawing/2014/main" id="{00000000-0008-0000-0600-000006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1" name="AutoShape 17">
          <a:extLst>
            <a:ext uri="{FF2B5EF4-FFF2-40B4-BE49-F238E27FC236}">
              <a16:creationId xmlns:a16="http://schemas.microsoft.com/office/drawing/2014/main" id="{00000000-0008-0000-0600-000007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2" name="AutoShape 17">
          <a:extLst>
            <a:ext uri="{FF2B5EF4-FFF2-40B4-BE49-F238E27FC236}">
              <a16:creationId xmlns:a16="http://schemas.microsoft.com/office/drawing/2014/main" id="{00000000-0008-0000-0600-000008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3" name="AutoShape 17">
          <a:extLst>
            <a:ext uri="{FF2B5EF4-FFF2-40B4-BE49-F238E27FC236}">
              <a16:creationId xmlns:a16="http://schemas.microsoft.com/office/drawing/2014/main" id="{00000000-0008-0000-0600-000009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4" name="AutoShape 17">
          <a:extLst>
            <a:ext uri="{FF2B5EF4-FFF2-40B4-BE49-F238E27FC236}">
              <a16:creationId xmlns:a16="http://schemas.microsoft.com/office/drawing/2014/main" id="{00000000-0008-0000-0600-00000A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5" name="AutoShape 17">
          <a:extLst>
            <a:ext uri="{FF2B5EF4-FFF2-40B4-BE49-F238E27FC236}">
              <a16:creationId xmlns:a16="http://schemas.microsoft.com/office/drawing/2014/main" id="{00000000-0008-0000-0600-00000B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6" name="AutoShape 17">
          <a:extLst>
            <a:ext uri="{FF2B5EF4-FFF2-40B4-BE49-F238E27FC236}">
              <a16:creationId xmlns:a16="http://schemas.microsoft.com/office/drawing/2014/main" id="{00000000-0008-0000-0600-00000C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7" name="AutoShape 17">
          <a:extLst>
            <a:ext uri="{FF2B5EF4-FFF2-40B4-BE49-F238E27FC236}">
              <a16:creationId xmlns:a16="http://schemas.microsoft.com/office/drawing/2014/main" id="{00000000-0008-0000-0600-00000D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8" name="AutoShape 17">
          <a:extLst>
            <a:ext uri="{FF2B5EF4-FFF2-40B4-BE49-F238E27FC236}">
              <a16:creationId xmlns:a16="http://schemas.microsoft.com/office/drawing/2014/main" id="{00000000-0008-0000-0600-00000E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9" name="AutoShape 17">
          <a:extLst>
            <a:ext uri="{FF2B5EF4-FFF2-40B4-BE49-F238E27FC236}">
              <a16:creationId xmlns:a16="http://schemas.microsoft.com/office/drawing/2014/main" id="{00000000-0008-0000-0600-00000F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0" name="AutoShape 17">
          <a:extLst>
            <a:ext uri="{FF2B5EF4-FFF2-40B4-BE49-F238E27FC236}">
              <a16:creationId xmlns:a16="http://schemas.microsoft.com/office/drawing/2014/main" id="{00000000-0008-0000-0600-000010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1" name="AutoShape 17">
          <a:extLst>
            <a:ext uri="{FF2B5EF4-FFF2-40B4-BE49-F238E27FC236}">
              <a16:creationId xmlns:a16="http://schemas.microsoft.com/office/drawing/2014/main" id="{00000000-0008-0000-0600-000011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2" name="AutoShape 17">
          <a:extLst>
            <a:ext uri="{FF2B5EF4-FFF2-40B4-BE49-F238E27FC236}">
              <a16:creationId xmlns:a16="http://schemas.microsoft.com/office/drawing/2014/main" id="{00000000-0008-0000-0600-000012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3" name="AutoShape 17">
          <a:extLst>
            <a:ext uri="{FF2B5EF4-FFF2-40B4-BE49-F238E27FC236}">
              <a16:creationId xmlns:a16="http://schemas.microsoft.com/office/drawing/2014/main" id="{00000000-0008-0000-0600-000013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4" name="AutoShape 17">
          <a:extLst>
            <a:ext uri="{FF2B5EF4-FFF2-40B4-BE49-F238E27FC236}">
              <a16:creationId xmlns:a16="http://schemas.microsoft.com/office/drawing/2014/main" id="{00000000-0008-0000-0600-000014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5" name="AutoShape 17">
          <a:extLst>
            <a:ext uri="{FF2B5EF4-FFF2-40B4-BE49-F238E27FC236}">
              <a16:creationId xmlns:a16="http://schemas.microsoft.com/office/drawing/2014/main" id="{00000000-0008-0000-0600-000015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6" name="AutoShape 17">
          <a:extLst>
            <a:ext uri="{FF2B5EF4-FFF2-40B4-BE49-F238E27FC236}">
              <a16:creationId xmlns:a16="http://schemas.microsoft.com/office/drawing/2014/main" id="{00000000-0008-0000-0600-000016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1413" name="image1.png" descr="LOGO IDEP ULTIMO">
          <a:extLst>
            <a:ext uri="{FF2B5EF4-FFF2-40B4-BE49-F238E27FC236}">
              <a16:creationId xmlns:a16="http://schemas.microsoft.com/office/drawing/2014/main" id="{00000000-0008-0000-0700-00000573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1414" name="AutoShape 17">
          <a:extLst>
            <a:ext uri="{FF2B5EF4-FFF2-40B4-BE49-F238E27FC236}">
              <a16:creationId xmlns:a16="http://schemas.microsoft.com/office/drawing/2014/main" id="{00000000-0008-0000-0700-000006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5" name="AutoShape 17">
          <a:extLst>
            <a:ext uri="{FF2B5EF4-FFF2-40B4-BE49-F238E27FC236}">
              <a16:creationId xmlns:a16="http://schemas.microsoft.com/office/drawing/2014/main" id="{00000000-0008-0000-0700-000007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6" name="AutoShape 17">
          <a:extLst>
            <a:ext uri="{FF2B5EF4-FFF2-40B4-BE49-F238E27FC236}">
              <a16:creationId xmlns:a16="http://schemas.microsoft.com/office/drawing/2014/main" id="{00000000-0008-0000-0700-000008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7" name="AutoShape 17">
          <a:extLst>
            <a:ext uri="{FF2B5EF4-FFF2-40B4-BE49-F238E27FC236}">
              <a16:creationId xmlns:a16="http://schemas.microsoft.com/office/drawing/2014/main" id="{00000000-0008-0000-0700-000009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8" name="AutoShape 17">
          <a:extLst>
            <a:ext uri="{FF2B5EF4-FFF2-40B4-BE49-F238E27FC236}">
              <a16:creationId xmlns:a16="http://schemas.microsoft.com/office/drawing/2014/main" id="{00000000-0008-0000-0700-00000A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9" name="AutoShape 17">
          <a:extLst>
            <a:ext uri="{FF2B5EF4-FFF2-40B4-BE49-F238E27FC236}">
              <a16:creationId xmlns:a16="http://schemas.microsoft.com/office/drawing/2014/main" id="{00000000-0008-0000-0700-00000B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0" name="AutoShape 17">
          <a:extLst>
            <a:ext uri="{FF2B5EF4-FFF2-40B4-BE49-F238E27FC236}">
              <a16:creationId xmlns:a16="http://schemas.microsoft.com/office/drawing/2014/main" id="{00000000-0008-0000-0700-00000C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1" name="AutoShape 17">
          <a:extLst>
            <a:ext uri="{FF2B5EF4-FFF2-40B4-BE49-F238E27FC236}">
              <a16:creationId xmlns:a16="http://schemas.microsoft.com/office/drawing/2014/main" id="{00000000-0008-0000-0700-00000D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2" name="AutoShape 17">
          <a:extLst>
            <a:ext uri="{FF2B5EF4-FFF2-40B4-BE49-F238E27FC236}">
              <a16:creationId xmlns:a16="http://schemas.microsoft.com/office/drawing/2014/main" id="{00000000-0008-0000-0700-00000E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3" name="AutoShape 17">
          <a:extLst>
            <a:ext uri="{FF2B5EF4-FFF2-40B4-BE49-F238E27FC236}">
              <a16:creationId xmlns:a16="http://schemas.microsoft.com/office/drawing/2014/main" id="{00000000-0008-0000-0700-00000F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4" name="AutoShape 17">
          <a:extLst>
            <a:ext uri="{FF2B5EF4-FFF2-40B4-BE49-F238E27FC236}">
              <a16:creationId xmlns:a16="http://schemas.microsoft.com/office/drawing/2014/main" id="{00000000-0008-0000-0700-000010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5" name="AutoShape 17">
          <a:extLst>
            <a:ext uri="{FF2B5EF4-FFF2-40B4-BE49-F238E27FC236}">
              <a16:creationId xmlns:a16="http://schemas.microsoft.com/office/drawing/2014/main" id="{00000000-0008-0000-0700-000011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6" name="AutoShape 17">
          <a:extLst>
            <a:ext uri="{FF2B5EF4-FFF2-40B4-BE49-F238E27FC236}">
              <a16:creationId xmlns:a16="http://schemas.microsoft.com/office/drawing/2014/main" id="{00000000-0008-0000-0700-000012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7" name="AutoShape 17">
          <a:extLst>
            <a:ext uri="{FF2B5EF4-FFF2-40B4-BE49-F238E27FC236}">
              <a16:creationId xmlns:a16="http://schemas.microsoft.com/office/drawing/2014/main" id="{00000000-0008-0000-0700-000013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8" name="AutoShape 17">
          <a:extLst>
            <a:ext uri="{FF2B5EF4-FFF2-40B4-BE49-F238E27FC236}">
              <a16:creationId xmlns:a16="http://schemas.microsoft.com/office/drawing/2014/main" id="{00000000-0008-0000-0700-000014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9" name="AutoShape 17">
          <a:extLst>
            <a:ext uri="{FF2B5EF4-FFF2-40B4-BE49-F238E27FC236}">
              <a16:creationId xmlns:a16="http://schemas.microsoft.com/office/drawing/2014/main" id="{00000000-0008-0000-0700-000015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30" name="AutoShape 17">
          <a:extLst>
            <a:ext uri="{FF2B5EF4-FFF2-40B4-BE49-F238E27FC236}">
              <a16:creationId xmlns:a16="http://schemas.microsoft.com/office/drawing/2014/main" id="{00000000-0008-0000-0700-000016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24</xdr:row>
      <xdr:rowOff>266700</xdr:rowOff>
    </xdr:from>
    <xdr:to>
      <xdr:col>2</xdr:col>
      <xdr:colOff>685800</xdr:colOff>
      <xdr:row>25</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17</xdr:row>
      <xdr:rowOff>47625</xdr:rowOff>
    </xdr:from>
    <xdr:to>
      <xdr:col>2</xdr:col>
      <xdr:colOff>781050</xdr:colOff>
      <xdr:row>20</xdr:row>
      <xdr:rowOff>257175</xdr:rowOff>
    </xdr:to>
    <xdr:pic>
      <xdr:nvPicPr>
        <xdr:cNvPr id="874291" name="image1.png" descr="LOGO IDEP ULTIMO">
          <a:extLst>
            <a:ext uri="{FF2B5EF4-FFF2-40B4-BE49-F238E27FC236}">
              <a16:creationId xmlns:a16="http://schemas.microsoft.com/office/drawing/2014/main" id="{00000000-0008-0000-0800-0000335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17</xdr:row>
      <xdr:rowOff>0</xdr:rowOff>
    </xdr:from>
    <xdr:to>
      <xdr:col>6</xdr:col>
      <xdr:colOff>1524000</xdr:colOff>
      <xdr:row>29</xdr:row>
      <xdr:rowOff>180975</xdr:rowOff>
    </xdr:to>
    <xdr:sp macro="" textlink="">
      <xdr:nvSpPr>
        <xdr:cNvPr id="874292" name="AutoShape 17">
          <a:extLst>
            <a:ext uri="{FF2B5EF4-FFF2-40B4-BE49-F238E27FC236}">
              <a16:creationId xmlns:a16="http://schemas.microsoft.com/office/drawing/2014/main" id="{00000000-0008-0000-0800-000034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3" name="AutoShape 17">
          <a:extLst>
            <a:ext uri="{FF2B5EF4-FFF2-40B4-BE49-F238E27FC236}">
              <a16:creationId xmlns:a16="http://schemas.microsoft.com/office/drawing/2014/main" id="{00000000-0008-0000-0800-000035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4" name="AutoShape 17">
          <a:extLst>
            <a:ext uri="{FF2B5EF4-FFF2-40B4-BE49-F238E27FC236}">
              <a16:creationId xmlns:a16="http://schemas.microsoft.com/office/drawing/2014/main" id="{00000000-0008-0000-0800-000036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5" name="AutoShape 17">
          <a:extLst>
            <a:ext uri="{FF2B5EF4-FFF2-40B4-BE49-F238E27FC236}">
              <a16:creationId xmlns:a16="http://schemas.microsoft.com/office/drawing/2014/main" id="{00000000-0008-0000-0800-000037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6" name="AutoShape 17">
          <a:extLst>
            <a:ext uri="{FF2B5EF4-FFF2-40B4-BE49-F238E27FC236}">
              <a16:creationId xmlns:a16="http://schemas.microsoft.com/office/drawing/2014/main" id="{00000000-0008-0000-0800-000038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7" name="AutoShape 17">
          <a:extLst>
            <a:ext uri="{FF2B5EF4-FFF2-40B4-BE49-F238E27FC236}">
              <a16:creationId xmlns:a16="http://schemas.microsoft.com/office/drawing/2014/main" id="{00000000-0008-0000-0800-000039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8" name="AutoShape 17">
          <a:extLst>
            <a:ext uri="{FF2B5EF4-FFF2-40B4-BE49-F238E27FC236}">
              <a16:creationId xmlns:a16="http://schemas.microsoft.com/office/drawing/2014/main" id="{00000000-0008-0000-0800-00003A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9" name="AutoShape 17">
          <a:extLst>
            <a:ext uri="{FF2B5EF4-FFF2-40B4-BE49-F238E27FC236}">
              <a16:creationId xmlns:a16="http://schemas.microsoft.com/office/drawing/2014/main" id="{00000000-0008-0000-0800-00003B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0" name="AutoShape 17">
          <a:extLst>
            <a:ext uri="{FF2B5EF4-FFF2-40B4-BE49-F238E27FC236}">
              <a16:creationId xmlns:a16="http://schemas.microsoft.com/office/drawing/2014/main" id="{00000000-0008-0000-0800-00003C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1" name="AutoShape 17">
          <a:extLst>
            <a:ext uri="{FF2B5EF4-FFF2-40B4-BE49-F238E27FC236}">
              <a16:creationId xmlns:a16="http://schemas.microsoft.com/office/drawing/2014/main" id="{00000000-0008-0000-0800-00003D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2" name="AutoShape 17">
          <a:extLst>
            <a:ext uri="{FF2B5EF4-FFF2-40B4-BE49-F238E27FC236}">
              <a16:creationId xmlns:a16="http://schemas.microsoft.com/office/drawing/2014/main" id="{00000000-0008-0000-0800-00003E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3" name="AutoShape 17">
          <a:extLst>
            <a:ext uri="{FF2B5EF4-FFF2-40B4-BE49-F238E27FC236}">
              <a16:creationId xmlns:a16="http://schemas.microsoft.com/office/drawing/2014/main" id="{00000000-0008-0000-0800-00003F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4" name="AutoShape 17">
          <a:extLst>
            <a:ext uri="{FF2B5EF4-FFF2-40B4-BE49-F238E27FC236}">
              <a16:creationId xmlns:a16="http://schemas.microsoft.com/office/drawing/2014/main" id="{00000000-0008-0000-0800-000040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5" name="AutoShape 17">
          <a:extLst>
            <a:ext uri="{FF2B5EF4-FFF2-40B4-BE49-F238E27FC236}">
              <a16:creationId xmlns:a16="http://schemas.microsoft.com/office/drawing/2014/main" id="{00000000-0008-0000-0800-000041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6" name="AutoShape 17">
          <a:extLst>
            <a:ext uri="{FF2B5EF4-FFF2-40B4-BE49-F238E27FC236}">
              <a16:creationId xmlns:a16="http://schemas.microsoft.com/office/drawing/2014/main" id="{00000000-0008-0000-0800-000042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7" name="AutoShape 17">
          <a:extLst>
            <a:ext uri="{FF2B5EF4-FFF2-40B4-BE49-F238E27FC236}">
              <a16:creationId xmlns:a16="http://schemas.microsoft.com/office/drawing/2014/main" id="{00000000-0008-0000-0800-000043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8" name="AutoShape 17">
          <a:extLst>
            <a:ext uri="{FF2B5EF4-FFF2-40B4-BE49-F238E27FC236}">
              <a16:creationId xmlns:a16="http://schemas.microsoft.com/office/drawing/2014/main" id="{00000000-0008-0000-0800-000044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Paola%20Castelblanco\Downloads\REV%20Plan_Mejoramiento_Seguimiento%2005-1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sers\Paola%20Castelblanco\Downloads\Plan_Mejoramiento_Seguimiento%2016-10-2018_G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triciasanabria/Library/Application%20Support/Microsoft/Office/Office%202011%20AutoRecovery/Plan_Mejoramiento%20GT%202709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ROFESIONAL/Downloads/3.Seguimiento%20%20Plan%20mejora%20procesos%20III%20Trimest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morales/AppData/Local/Microsoft/Office/UnsavedFiles/Libro1((Unsaved-30738035108249617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LISTA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O "/>
      <sheetName val="HISTORICO CERRADAS"/>
      <sheetName val="CERRADAS EN EL TRIMESTRE"/>
      <sheetName val="Hoja1"/>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
          <cell r="O2" t="str">
            <v xml:space="preserve">TOTAL ACCIONES </v>
          </cell>
          <cell r="P2" t="str">
            <v>VENCIDAS</v>
          </cell>
          <cell r="Q2" t="str">
            <v>EN EJECUCIÓN</v>
          </cell>
          <cell r="R2" t="str">
            <v>CERRADAS</v>
          </cell>
          <cell r="S2" t="str">
            <v>ELIMINADAS</v>
          </cell>
        </row>
        <row r="3">
          <cell r="N3" t="str">
            <v>DIC-01</v>
          </cell>
          <cell r="O3">
            <v>4</v>
          </cell>
          <cell r="P3">
            <v>0</v>
          </cell>
          <cell r="Q3">
            <v>4</v>
          </cell>
          <cell r="R3">
            <v>0</v>
          </cell>
          <cell r="S3">
            <v>0</v>
          </cell>
        </row>
        <row r="4">
          <cell r="N4" t="str">
            <v>DIP-02</v>
          </cell>
          <cell r="O4">
            <v>1</v>
          </cell>
          <cell r="P4">
            <v>1</v>
          </cell>
          <cell r="Q4">
            <v>0</v>
          </cell>
          <cell r="R4">
            <v>0</v>
          </cell>
          <cell r="S4">
            <v>0</v>
          </cell>
        </row>
        <row r="5">
          <cell r="N5" t="str">
            <v>AC-10</v>
          </cell>
          <cell r="O5">
            <v>2</v>
          </cell>
          <cell r="P5">
            <v>0</v>
          </cell>
          <cell r="Q5">
            <v>2</v>
          </cell>
          <cell r="R5">
            <v>0</v>
          </cell>
          <cell r="S5">
            <v>0</v>
          </cell>
        </row>
        <row r="6">
          <cell r="N6" t="str">
            <v>IDP-04</v>
          </cell>
          <cell r="O6">
            <v>6</v>
          </cell>
          <cell r="P6">
            <v>0</v>
          </cell>
          <cell r="Q6">
            <v>6</v>
          </cell>
          <cell r="R6">
            <v>0</v>
          </cell>
          <cell r="S6">
            <v>0</v>
          </cell>
        </row>
        <row r="7">
          <cell r="N7" t="str">
            <v>GD-07</v>
          </cell>
          <cell r="O7">
            <v>7</v>
          </cell>
          <cell r="P7">
            <v>1</v>
          </cell>
          <cell r="Q7">
            <v>2</v>
          </cell>
          <cell r="R7">
            <v>4</v>
          </cell>
          <cell r="S7">
            <v>0</v>
          </cell>
        </row>
        <row r="8">
          <cell r="N8" t="str">
            <v>GC-08</v>
          </cell>
          <cell r="O8">
            <v>0</v>
          </cell>
          <cell r="P8">
            <v>0</v>
          </cell>
          <cell r="Q8">
            <v>0</v>
          </cell>
          <cell r="R8">
            <v>0</v>
          </cell>
          <cell r="S8">
            <v>0</v>
          </cell>
        </row>
        <row r="9">
          <cell r="N9" t="str">
            <v>GJ-09</v>
          </cell>
          <cell r="O9">
            <v>0</v>
          </cell>
          <cell r="P9">
            <v>0</v>
          </cell>
          <cell r="Q9">
            <v>0</v>
          </cell>
          <cell r="R9">
            <v>0</v>
          </cell>
          <cell r="S9">
            <v>0</v>
          </cell>
        </row>
        <row r="10">
          <cell r="N10" t="str">
            <v>GRF-11</v>
          </cell>
          <cell r="O10">
            <v>3</v>
          </cell>
          <cell r="P10">
            <v>2</v>
          </cell>
          <cell r="Q10">
            <v>0</v>
          </cell>
          <cell r="R10">
            <v>1</v>
          </cell>
          <cell r="S10">
            <v>0</v>
          </cell>
        </row>
        <row r="11">
          <cell r="N11" t="str">
            <v>GT-12</v>
          </cell>
          <cell r="O11">
            <v>12</v>
          </cell>
          <cell r="P11">
            <v>0</v>
          </cell>
          <cell r="Q11">
            <v>3</v>
          </cell>
          <cell r="R11">
            <v>6</v>
          </cell>
          <cell r="S11">
            <v>3</v>
          </cell>
        </row>
        <row r="12">
          <cell r="N12" t="str">
            <v>GTH-13</v>
          </cell>
          <cell r="O12">
            <v>6</v>
          </cell>
          <cell r="P12">
            <v>0</v>
          </cell>
          <cell r="Q12">
            <v>6</v>
          </cell>
          <cell r="R12">
            <v>0</v>
          </cell>
        </row>
        <row r="13">
          <cell r="N13" t="str">
            <v>GF-14</v>
          </cell>
          <cell r="O13">
            <v>10</v>
          </cell>
          <cell r="P13">
            <v>0</v>
          </cell>
          <cell r="Q13">
            <v>1</v>
          </cell>
          <cell r="R13">
            <v>9</v>
          </cell>
        </row>
        <row r="14">
          <cell r="N14" t="str">
            <v>CID-15</v>
          </cell>
          <cell r="O14">
            <v>0</v>
          </cell>
          <cell r="P14">
            <v>0</v>
          </cell>
          <cell r="Q14">
            <v>0</v>
          </cell>
          <cell r="R14">
            <v>0</v>
          </cell>
        </row>
        <row r="15">
          <cell r="N15" t="str">
            <v>EC-16</v>
          </cell>
          <cell r="O15">
            <v>0</v>
          </cell>
          <cell r="P15">
            <v>0</v>
          </cell>
          <cell r="Q15">
            <v>0</v>
          </cell>
          <cell r="R15">
            <v>0</v>
          </cell>
        </row>
        <row r="16">
          <cell r="N16" t="str">
            <v>MIC-03</v>
          </cell>
          <cell r="O16">
            <v>2</v>
          </cell>
          <cell r="P16">
            <v>0</v>
          </cell>
          <cell r="Q16">
            <v>2</v>
          </cell>
          <cell r="R16">
            <v>0</v>
          </cell>
        </row>
        <row r="17">
          <cell r="N17" t="str">
            <v>IV TRIMESTRE 2018</v>
          </cell>
          <cell r="O17">
            <v>53</v>
          </cell>
          <cell r="P17">
            <v>4</v>
          </cell>
          <cell r="Q17">
            <v>26</v>
          </cell>
          <cell r="R17">
            <v>20</v>
          </cell>
          <cell r="S17">
            <v>3</v>
          </cell>
        </row>
        <row r="18">
          <cell r="N18" t="str">
            <v>I TRIMESTRE 2019</v>
          </cell>
          <cell r="O18">
            <v>31</v>
          </cell>
          <cell r="P18">
            <v>0</v>
          </cell>
          <cell r="Q18">
            <v>23</v>
          </cell>
          <cell r="R18">
            <v>8</v>
          </cell>
          <cell r="S18">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PEA_kHglMECvfb2aRpTEgSxTeLRMahB-" TargetMode="External"/><Relationship Id="rId18" Type="http://schemas.openxmlformats.org/officeDocument/2006/relationships/hyperlink" Target="https://docs.google.com/spreadsheets/d/1rkj1JMm4LnWNRWL--zXFJrjXKTK2WPHCiHY5g3cAogk/edit" TargetMode="External"/><Relationship Id="rId26" Type="http://schemas.openxmlformats.org/officeDocument/2006/relationships/hyperlink" Target="http://www.idep.edu.co/sites/default/files/PL-GT-12-01_PETIC_V12.pdf" TargetMode="External"/><Relationship Id="rId3" Type="http://schemas.openxmlformats.org/officeDocument/2006/relationships/hyperlink" Target="http://www.idep.edu.co/sites/default/files/PL-GT-12-02_Plan_Contingencia_Tecno_V7.pdf" TargetMode="External"/><Relationship Id="rId21" Type="http://schemas.openxmlformats.org/officeDocument/2006/relationships/hyperlink" Target="https://docs.google.com/spreadsheets/d/1rkj1JMm4LnWNRWL--zXFJrjXKTK2WPHCiHY5g3cAogk/edit" TargetMode="External"/><Relationship Id="rId7" Type="http://schemas.openxmlformats.org/officeDocument/2006/relationships/hyperlink" Target="http://www.idep.edu.co/?q=content/gf-14-proceso-de-gesti%C3%B3n-financiera" TargetMode="External"/><Relationship Id="rId12" Type="http://schemas.openxmlformats.org/officeDocument/2006/relationships/hyperlink" Target="https://drive.google.com/drive/folders/1PEA_kHglMECvfb2aRpTEgSxTeLRMahB-" TargetMode="External"/><Relationship Id="rId17" Type="http://schemas.openxmlformats.org/officeDocument/2006/relationships/hyperlink" Target="http://www.idep.edu.co/sites/default/files/PL-GT-12-02%20Plan%20Contingencia%20Tecno%20V9.pdf" TargetMode="External"/><Relationship Id="rId25" Type="http://schemas.openxmlformats.org/officeDocument/2006/relationships/hyperlink" Target="http://www.idep.edu.co/sites/default/files/PL-GT-12-01_PETIC_V12.pdf" TargetMode="External"/><Relationship Id="rId33" Type="http://schemas.openxmlformats.org/officeDocument/2006/relationships/drawing" Target="../drawings/drawing1.xml"/><Relationship Id="rId2" Type="http://schemas.openxmlformats.org/officeDocument/2006/relationships/hyperlink" Target="http://www.idep.edu.co/?q=content/mapa-de-riesgos-por-procesoMapa%20de%20Riesgos%20enviado%20por%20parte%20de%20la%20OAP%20en%20el%20mes%20de%20diciembre%20de%202018" TargetMode="External"/><Relationship Id="rId16" Type="http://schemas.openxmlformats.org/officeDocument/2006/relationships/hyperlink" Target="http://www.idep.edu.co/sites/default/files/PRO-GRF-11-02_Ingresos_o_Altas_Almacen_V6.pdf" TargetMode="External"/><Relationship Id="rId20" Type="http://schemas.openxmlformats.org/officeDocument/2006/relationships/hyperlink" Target="http://www.idep.edu.co/sites/default/files/PL-GT-12-02%20Plan%20Contingencia%20Tecno%20V9.pdf" TargetMode="External"/><Relationship Id="rId29" Type="http://schemas.openxmlformats.org/officeDocument/2006/relationships/hyperlink" Target="https://mail.google.com/mail/u/0/" TargetMode="External"/><Relationship Id="rId1" Type="http://schemas.openxmlformats.org/officeDocument/2006/relationships/hyperlink" Target="http://www.idep.edu.co/?q=content/mapa-de-riesgos-por-procesoMapa%20de%20riesgos%20reportada%20por%20parte%20de%20la%20OAP%20en%20el%20mes%20de%20diciembre." TargetMode="External"/><Relationship Id="rId6" Type="http://schemas.openxmlformats.org/officeDocument/2006/relationships/hyperlink" Target="http://www.idep.edu.co/?q=content/gf-14-proceso-de-gesti%C3%B3n-financiera" TargetMode="External"/><Relationship Id="rId11" Type="http://schemas.openxmlformats.org/officeDocument/2006/relationships/hyperlink" Target="http://www.idep.edu.co/?q=content/idp-04-proceso-de-investigaci%C3%B3n-y-desarrollo-pedag%C3%B3gico" TargetMode="External"/><Relationship Id="rId24" Type="http://schemas.openxmlformats.org/officeDocument/2006/relationships/hyperlink" Target="http://www.idep.edu.co/sites/default/files/IN-GT-12-05%20Instructivo%20contrasena%20GOOBI%20V1.pdf" TargetMode="External"/><Relationship Id="rId32" Type="http://schemas.openxmlformats.org/officeDocument/2006/relationships/printerSettings" Target="../printerSettings/printerSettings1.bin"/><Relationship Id="rId5" Type="http://schemas.openxmlformats.org/officeDocument/2006/relationships/hyperlink" Target="http://www.idep.edu.co/?q=content/gf-14-proceso-de-gesti%C3%B3n-financiera" TargetMode="External"/><Relationship Id="rId15" Type="http://schemas.openxmlformats.org/officeDocument/2006/relationships/hyperlink" Target="http://www.idep.edu.co/?q=content/grf-11-proceso-de-gesti%C3%B3n-de-recursos-f%C3%ADsicos-y-ambiental" TargetMode="External"/><Relationship Id="rId23" Type="http://schemas.openxmlformats.org/officeDocument/2006/relationships/hyperlink" Target="http://www.idep.edu.co/?q=content/gt-12-proceso-de-gesti%C3%B3n-tecnol%C3%B3gica" TargetMode="External"/><Relationship Id="rId28" Type="http://schemas.openxmlformats.org/officeDocument/2006/relationships/hyperlink" Target="https://docs.google.com/spreadsheets/d/1Ro9z3pH1J8SXre-KB6py4YiCpgXZaukJt_QYx5JakBs/edit" TargetMode="External"/><Relationship Id="rId10" Type="http://schemas.openxmlformats.org/officeDocument/2006/relationships/hyperlink" Target="http://www.idep.edu.co/?q=content/gf-14-proceso-de-gesti%C3%B3n-financiera" TargetMode="External"/><Relationship Id="rId19" Type="http://schemas.openxmlformats.org/officeDocument/2006/relationships/hyperlink" Target="https://docs.google.com/spreadsheets/d/1rkj1JMm4LnWNRWL--zXFJrjXKTK2WPHCiHY5g3cAogk/edit" TargetMode="External"/><Relationship Id="rId31" Type="http://schemas.openxmlformats.org/officeDocument/2006/relationships/hyperlink" Target="http://www.idep.edu.co/sites/default/files/IN-GF-14-03%20%20Instructivo%20Cumplimiento%20de%20Obligaciones%20Tributarias%20V2.docx" TargetMode="External"/><Relationship Id="rId4" Type="http://schemas.openxmlformats.org/officeDocument/2006/relationships/hyperlink" Target="http://www.idep.edu.co/?q=content/indicadores-de-gesti%C3%B3n" TargetMode="External"/><Relationship Id="rId9" Type="http://schemas.openxmlformats.org/officeDocument/2006/relationships/hyperlink" Target="http://www.idep.edu.co/sites/default/files/IN-GF-14-05_Protocolo_de_Seguridad_V1.Acta%20No.%202%20del%2023/03/2018%20Plan%20de%20Mejoramiento%20proceso%20Financiero" TargetMode="External"/><Relationship Id="rId14" Type="http://schemas.openxmlformats.org/officeDocument/2006/relationships/hyperlink" Target="http://www.idep.edu.co/?q=content/idp-04-proceso-de-investigaci%C3%B3n-y-desarrollo-pedag%C3%B3gico" TargetMode="External"/><Relationship Id="rId22" Type="http://schemas.openxmlformats.org/officeDocument/2006/relationships/hyperlink" Target="http://www.idep.edu.co/?q=content/gt-12-proceso-de-gesti%C3%B3n-tecnol%C3%B3gica" TargetMode="External"/><Relationship Id="rId27" Type="http://schemas.openxmlformats.org/officeDocument/2006/relationships/hyperlink" Target="https://docs.google.com/spreadsheets/d/1Ro9z3pH1J8SXre-KB6py4YiCpgXZaukJt_QYx5JakBs/edit" TargetMode="External"/><Relationship Id="rId30" Type="http://schemas.openxmlformats.org/officeDocument/2006/relationships/hyperlink" Target="http://www.idep.edu.co/?q=content/gesti%C3%B3n-documental-del-sig" TargetMode="External"/><Relationship Id="rId8" Type="http://schemas.openxmlformats.org/officeDocument/2006/relationships/hyperlink" Target="http://www.idep.edu.co/sites/default/files/IN-GF-14-05_Protocolo_de_Seguridad_V1."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idep.edu.co/sites/default/files/PRO-GRF-11-03%20Inv%20prop%20planta%20y%20equ%20V7.pdf" TargetMode="External"/><Relationship Id="rId2" Type="http://schemas.openxmlformats.org/officeDocument/2006/relationships/hyperlink" Target="http://www.idep.edu.co/sites/default/files/PRO-GRF-11-01_Egresos_o_salidas_de_bienes_V6.pdf" TargetMode="External"/><Relationship Id="rId1" Type="http://schemas.openxmlformats.org/officeDocument/2006/relationships/hyperlink" Target="http://www.idep.edu.co/sites/default/files/PRO-GRF-11-01_Egresos_o_salidas_de_bienes_V6.pdf" TargetMode="External"/><Relationship Id="rId5" Type="http://schemas.openxmlformats.org/officeDocument/2006/relationships/drawing" Target="../drawings/drawing12.xml"/><Relationship Id="rId4"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Z795"/>
  <sheetViews>
    <sheetView showGridLines="0" topLeftCell="A143" zoomScale="85" zoomScaleNormal="85" workbookViewId="0">
      <selection activeCell="E144" sqref="E144"/>
    </sheetView>
  </sheetViews>
  <sheetFormatPr baseColWidth="10" defaultColWidth="14.42578125" defaultRowHeight="15" customHeight="1" x14ac:dyDescent="0.25"/>
  <cols>
    <col min="1" max="1" width="6.5703125" style="435" customWidth="1"/>
    <col min="2" max="2" width="10.7109375" style="435" customWidth="1"/>
    <col min="3" max="3" width="17.5703125" style="435" customWidth="1"/>
    <col min="4" max="4" width="21.5703125" style="435" customWidth="1"/>
    <col min="5" max="5" width="52.28515625" style="435" customWidth="1"/>
    <col min="6" max="6" width="24.140625" style="435" customWidth="1"/>
    <col min="7" max="7" width="26.5703125" style="435" customWidth="1"/>
    <col min="8" max="8" width="25.85546875" style="435" customWidth="1"/>
    <col min="9" max="9" width="14" style="435" customWidth="1"/>
    <col min="10" max="10" width="18" style="435" customWidth="1"/>
    <col min="11" max="11" width="18.5703125" style="435" customWidth="1"/>
    <col min="12" max="12" width="20" style="435" customWidth="1"/>
    <col min="13" max="14" width="15.42578125" style="435" customWidth="1"/>
    <col min="15" max="15" width="55.7109375" style="435" customWidth="1"/>
    <col min="16" max="16" width="28.140625" style="435" customWidth="1"/>
    <col min="17" max="17" width="100.7109375" style="435" customWidth="1"/>
    <col min="18" max="18" width="40.140625" style="435" customWidth="1"/>
    <col min="19" max="19" width="18.42578125" style="435" customWidth="1"/>
    <col min="20" max="20" width="19.42578125" style="435" customWidth="1"/>
    <col min="21" max="21" width="80.28515625" style="435" customWidth="1"/>
    <col min="22" max="22" width="31.140625" style="435" customWidth="1"/>
    <col min="23" max="23" width="14.42578125" style="435" customWidth="1"/>
    <col min="24" max="25" width="11" style="435" customWidth="1"/>
    <col min="26" max="16384" width="14.42578125" style="435"/>
  </cols>
  <sheetData>
    <row r="1" spans="1:23" ht="44.25" hidden="1" customHeight="1" x14ac:dyDescent="0.35">
      <c r="A1" s="2"/>
      <c r="B1" s="64"/>
      <c r="C1" s="65" t="s">
        <v>1</v>
      </c>
      <c r="D1" s="65" t="s">
        <v>2</v>
      </c>
      <c r="E1" s="5"/>
      <c r="F1" s="6" t="s">
        <v>3</v>
      </c>
      <c r="G1" s="6" t="s">
        <v>137</v>
      </c>
      <c r="H1" s="6" t="s">
        <v>5</v>
      </c>
      <c r="I1" s="6" t="s">
        <v>7</v>
      </c>
      <c r="J1" s="6" t="s">
        <v>158</v>
      </c>
      <c r="K1" s="1"/>
      <c r="L1" s="8"/>
      <c r="M1" s="7"/>
      <c r="N1" s="7"/>
      <c r="O1" s="7"/>
      <c r="P1" s="1"/>
      <c r="Q1" s="1"/>
      <c r="R1" s="1"/>
      <c r="S1" s="1"/>
      <c r="T1" s="1"/>
      <c r="U1" s="1"/>
      <c r="V1" s="1"/>
    </row>
    <row r="2" spans="1:23"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1"/>
      <c r="Q2" s="51"/>
      <c r="R2" s="51"/>
      <c r="S2" s="51"/>
      <c r="T2" s="51"/>
      <c r="U2" s="51"/>
      <c r="V2" s="51"/>
    </row>
    <row r="3" spans="1:23"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1"/>
      <c r="Q3" s="51"/>
      <c r="R3" s="51"/>
      <c r="S3" s="51"/>
      <c r="T3" s="51"/>
      <c r="U3" s="51"/>
      <c r="V3" s="51"/>
    </row>
    <row r="4" spans="1:23"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1"/>
      <c r="Q4" s="51"/>
      <c r="R4" s="51"/>
      <c r="S4" s="51"/>
      <c r="T4" s="51"/>
      <c r="U4" s="51"/>
      <c r="V4" s="51"/>
    </row>
    <row r="5" spans="1:23" s="55" customFormat="1" ht="39" hidden="1" thickBot="1" x14ac:dyDescent="0.25">
      <c r="A5" s="51"/>
      <c r="B5" s="63"/>
      <c r="C5" s="67" t="s">
        <v>117</v>
      </c>
      <c r="D5" s="67" t="s">
        <v>125</v>
      </c>
      <c r="E5" s="58"/>
      <c r="F5" s="71" t="s">
        <v>130</v>
      </c>
      <c r="G5" s="71" t="s">
        <v>17</v>
      </c>
      <c r="H5" s="57"/>
      <c r="I5" s="56"/>
      <c r="J5" s="56"/>
      <c r="K5" s="51"/>
      <c r="L5" s="52"/>
      <c r="M5" s="54"/>
      <c r="N5" s="54"/>
      <c r="O5" s="54"/>
      <c r="P5" s="51"/>
      <c r="Q5" s="51"/>
      <c r="R5" s="51"/>
      <c r="S5" s="51"/>
      <c r="T5" s="51"/>
      <c r="U5" s="51"/>
      <c r="V5" s="51"/>
    </row>
    <row r="6" spans="1:23" s="55" customFormat="1" ht="26.25" hidden="1" thickBot="1" x14ac:dyDescent="0.25">
      <c r="A6" s="51"/>
      <c r="B6" s="63"/>
      <c r="C6" s="66" t="s">
        <v>38</v>
      </c>
      <c r="D6" s="67" t="s">
        <v>124</v>
      </c>
      <c r="F6" s="71" t="s">
        <v>131</v>
      </c>
      <c r="G6" s="57"/>
      <c r="H6" s="57"/>
      <c r="I6" s="56"/>
      <c r="J6" s="56"/>
      <c r="K6" s="51"/>
      <c r="L6" s="52"/>
      <c r="M6" s="54"/>
      <c r="N6" s="54"/>
      <c r="O6" s="54"/>
      <c r="P6" s="51"/>
      <c r="Q6" s="51"/>
      <c r="R6" s="51"/>
      <c r="S6" s="51"/>
      <c r="T6" s="51"/>
      <c r="U6" s="51"/>
      <c r="V6" s="51"/>
    </row>
    <row r="7" spans="1:23" s="55" customFormat="1" ht="26.25" hidden="1" thickBot="1" x14ac:dyDescent="0.25">
      <c r="A7" s="51"/>
      <c r="B7" s="63"/>
      <c r="C7" s="66" t="s">
        <v>42</v>
      </c>
      <c r="D7" s="67" t="s">
        <v>126</v>
      </c>
      <c r="E7" s="58"/>
      <c r="F7" s="59"/>
      <c r="G7" s="57"/>
      <c r="H7" s="57"/>
      <c r="I7" s="60"/>
      <c r="J7" s="60"/>
      <c r="K7" s="51"/>
      <c r="L7" s="52"/>
      <c r="M7" s="54"/>
      <c r="N7" s="54"/>
      <c r="O7" s="54"/>
      <c r="P7" s="51"/>
      <c r="Q7" s="51"/>
      <c r="R7" s="51"/>
      <c r="S7" s="51"/>
      <c r="T7" s="51"/>
      <c r="U7" s="51"/>
      <c r="V7" s="51"/>
    </row>
    <row r="8" spans="1:23" s="55" customFormat="1" ht="26.25" hidden="1" thickBot="1" x14ac:dyDescent="0.25">
      <c r="A8" s="51"/>
      <c r="B8" s="63"/>
      <c r="C8" s="66" t="s">
        <v>45</v>
      </c>
      <c r="D8" s="67" t="s">
        <v>35</v>
      </c>
      <c r="E8" s="58"/>
      <c r="F8" s="59"/>
      <c r="G8" s="57"/>
      <c r="H8" s="57"/>
      <c r="I8" s="56"/>
      <c r="J8" s="56"/>
      <c r="K8" s="51"/>
      <c r="L8" s="52"/>
      <c r="M8" s="54"/>
      <c r="N8" s="54"/>
      <c r="O8" s="54"/>
      <c r="P8" s="51"/>
      <c r="Q8" s="51"/>
      <c r="R8" s="51"/>
      <c r="S8" s="51"/>
      <c r="T8" s="51"/>
      <c r="U8" s="51"/>
      <c r="V8" s="51"/>
    </row>
    <row r="9" spans="1:23" s="55" customFormat="1" ht="51.75" hidden="1" thickBot="1" x14ac:dyDescent="0.25">
      <c r="A9" s="51"/>
      <c r="B9" s="63"/>
      <c r="C9" s="66" t="s">
        <v>120</v>
      </c>
      <c r="D9" s="67" t="s">
        <v>39</v>
      </c>
      <c r="E9" s="58"/>
      <c r="F9" s="57"/>
      <c r="G9" s="57"/>
      <c r="H9" s="57"/>
      <c r="I9" s="56"/>
      <c r="J9" s="56"/>
      <c r="K9" s="51"/>
      <c r="L9" s="52"/>
      <c r="M9" s="54"/>
      <c r="N9" s="54"/>
      <c r="O9" s="54"/>
      <c r="P9" s="51"/>
      <c r="Q9" s="51"/>
      <c r="R9" s="51"/>
      <c r="S9" s="51"/>
      <c r="T9" s="51"/>
      <c r="U9" s="51"/>
      <c r="V9" s="51"/>
    </row>
    <row r="10" spans="1:23" s="55" customFormat="1" ht="26.25" hidden="1" thickBot="1" x14ac:dyDescent="0.25">
      <c r="A10" s="51"/>
      <c r="B10" s="63"/>
      <c r="C10" s="66" t="s">
        <v>50</v>
      </c>
      <c r="D10" s="67" t="s">
        <v>43</v>
      </c>
      <c r="E10" s="58"/>
      <c r="F10" s="57"/>
      <c r="G10" s="57"/>
      <c r="H10" s="57"/>
      <c r="I10" s="56"/>
      <c r="J10" s="56"/>
      <c r="K10" s="51"/>
      <c r="L10" s="52"/>
      <c r="M10" s="54"/>
      <c r="N10" s="54"/>
      <c r="O10" s="54"/>
      <c r="P10" s="51"/>
      <c r="Q10" s="51"/>
      <c r="R10" s="51"/>
      <c r="S10" s="51"/>
      <c r="T10" s="51"/>
      <c r="U10" s="51"/>
      <c r="V10" s="51"/>
    </row>
    <row r="11" spans="1:23" s="55" customFormat="1" ht="39" hidden="1" thickBot="1" x14ac:dyDescent="0.25">
      <c r="A11" s="51"/>
      <c r="B11" s="63"/>
      <c r="C11" s="66" t="s">
        <v>52</v>
      </c>
      <c r="D11" s="67" t="s">
        <v>132</v>
      </c>
      <c r="E11" s="58"/>
      <c r="F11" s="57"/>
      <c r="G11" s="57"/>
      <c r="H11" s="57"/>
      <c r="I11" s="56"/>
      <c r="J11" s="56"/>
      <c r="K11" s="51"/>
      <c r="L11" s="52"/>
      <c r="M11" s="54"/>
      <c r="N11" s="54"/>
      <c r="O11" s="54"/>
      <c r="P11" s="51"/>
      <c r="Q11" s="51"/>
      <c r="R11" s="51"/>
      <c r="S11" s="51"/>
      <c r="T11" s="51"/>
      <c r="U11" s="51"/>
      <c r="V11" s="51"/>
    </row>
    <row r="12" spans="1:23" s="55" customFormat="1" ht="26.25" hidden="1" thickBot="1" x14ac:dyDescent="0.25">
      <c r="A12" s="51"/>
      <c r="B12" s="63"/>
      <c r="C12" s="66" t="s">
        <v>54</v>
      </c>
      <c r="D12" s="67" t="s">
        <v>127</v>
      </c>
      <c r="E12" s="58"/>
      <c r="F12" s="61"/>
      <c r="G12" s="61"/>
      <c r="H12" s="61"/>
      <c r="I12" s="62"/>
      <c r="J12" s="54"/>
      <c r="K12" s="54"/>
      <c r="L12" s="51"/>
      <c r="M12" s="52"/>
      <c r="N12" s="54"/>
      <c r="O12" s="54"/>
      <c r="P12" s="54"/>
      <c r="Q12" s="51"/>
      <c r="R12" s="51"/>
      <c r="S12" s="51"/>
      <c r="T12" s="51"/>
      <c r="U12" s="51"/>
      <c r="V12" s="51"/>
      <c r="W12" s="51"/>
    </row>
    <row r="13" spans="1:23" s="55" customFormat="1" ht="39" hidden="1" thickBot="1" x14ac:dyDescent="0.25">
      <c r="A13" s="51"/>
      <c r="B13" s="63"/>
      <c r="C13" s="66" t="s">
        <v>55</v>
      </c>
      <c r="D13" s="67" t="s">
        <v>53</v>
      </c>
      <c r="E13" s="58"/>
      <c r="F13" s="61"/>
      <c r="G13" s="61"/>
      <c r="H13" s="61"/>
      <c r="I13" s="62"/>
      <c r="J13" s="54"/>
      <c r="K13" s="54"/>
      <c r="L13" s="51"/>
      <c r="M13" s="52"/>
      <c r="N13" s="54"/>
      <c r="O13" s="54"/>
      <c r="P13" s="54"/>
      <c r="Q13" s="51"/>
      <c r="R13" s="51"/>
      <c r="S13" s="51"/>
      <c r="T13" s="51"/>
      <c r="U13" s="51"/>
      <c r="V13" s="51"/>
      <c r="W13" s="51"/>
    </row>
    <row r="14" spans="1:23" s="55" customFormat="1" ht="26.25" hidden="1" thickBot="1" x14ac:dyDescent="0.25">
      <c r="A14" s="51"/>
      <c r="B14" s="63"/>
      <c r="C14" s="67" t="s">
        <v>121</v>
      </c>
      <c r="D14" s="68"/>
      <c r="E14" s="58"/>
      <c r="F14" s="61"/>
      <c r="G14" s="61"/>
      <c r="H14" s="61"/>
      <c r="I14" s="62"/>
      <c r="J14" s="54"/>
      <c r="K14" s="54"/>
      <c r="L14" s="51"/>
      <c r="M14" s="52"/>
      <c r="N14" s="54"/>
      <c r="O14" s="54"/>
      <c r="P14" s="54"/>
      <c r="Q14" s="51"/>
      <c r="R14" s="51"/>
      <c r="S14" s="51"/>
      <c r="T14" s="51"/>
      <c r="U14" s="51"/>
      <c r="V14" s="51"/>
      <c r="W14" s="51"/>
    </row>
    <row r="15" spans="1:23" s="55" customFormat="1" ht="39" hidden="1" thickBot="1" x14ac:dyDescent="0.25">
      <c r="A15" s="51"/>
      <c r="B15" s="63"/>
      <c r="C15" s="69" t="s">
        <v>21</v>
      </c>
      <c r="D15" s="67"/>
      <c r="E15" s="58"/>
      <c r="F15" s="61"/>
      <c r="G15" s="61"/>
      <c r="H15" s="61"/>
      <c r="I15" s="62"/>
      <c r="J15" s="54"/>
      <c r="K15" s="54"/>
      <c r="L15" s="51"/>
      <c r="M15" s="52"/>
      <c r="N15" s="54"/>
      <c r="O15" s="54"/>
      <c r="P15" s="54"/>
      <c r="Q15" s="51"/>
      <c r="R15" s="51"/>
      <c r="S15" s="51"/>
      <c r="T15" s="51"/>
      <c r="U15" s="51"/>
      <c r="V15" s="51"/>
      <c r="W15" s="51"/>
    </row>
    <row r="16" spans="1:23" ht="24" hidden="1" thickBot="1" x14ac:dyDescent="0.4">
      <c r="A16" s="2"/>
      <c r="B16" s="1"/>
      <c r="C16" s="1"/>
      <c r="D16" s="1"/>
      <c r="E16" s="14"/>
      <c r="F16" s="1"/>
      <c r="G16" s="14"/>
      <c r="H16" s="14"/>
      <c r="I16" s="7"/>
      <c r="J16" s="7"/>
      <c r="K16" s="7"/>
      <c r="L16" s="7"/>
      <c r="M16" s="8"/>
      <c r="N16" s="7"/>
      <c r="O16" s="7"/>
      <c r="P16" s="7"/>
      <c r="Q16" s="15"/>
      <c r="R16" s="15"/>
      <c r="S16" s="15"/>
      <c r="T16" s="1"/>
      <c r="U16" s="16"/>
      <c r="V16" s="16"/>
      <c r="W16" s="1"/>
    </row>
    <row r="17" spans="1:24" ht="27.7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4"/>
      <c r="U17" s="90" t="s">
        <v>57</v>
      </c>
      <c r="W17" s="1"/>
    </row>
    <row r="18" spans="1:24" ht="27.75" customHeight="1" x14ac:dyDescent="0.25">
      <c r="A18" s="866"/>
      <c r="B18" s="867"/>
      <c r="C18" s="868"/>
      <c r="D18" s="875"/>
      <c r="E18" s="876"/>
      <c r="F18" s="876"/>
      <c r="G18" s="876"/>
      <c r="H18" s="876"/>
      <c r="I18" s="876"/>
      <c r="J18" s="876"/>
      <c r="K18" s="876"/>
      <c r="L18" s="876"/>
      <c r="M18" s="876"/>
      <c r="N18" s="876"/>
      <c r="O18" s="876"/>
      <c r="P18" s="876"/>
      <c r="Q18" s="876"/>
      <c r="R18" s="876"/>
      <c r="S18" s="876"/>
      <c r="T18" s="877"/>
      <c r="U18" s="141" t="s">
        <v>160</v>
      </c>
      <c r="W18" s="1"/>
    </row>
    <row r="19" spans="1:24" ht="27.75" customHeight="1" x14ac:dyDescent="0.25">
      <c r="A19" s="866"/>
      <c r="B19" s="867"/>
      <c r="C19" s="868"/>
      <c r="D19" s="875"/>
      <c r="E19" s="876"/>
      <c r="F19" s="876"/>
      <c r="G19" s="876"/>
      <c r="H19" s="876"/>
      <c r="I19" s="876"/>
      <c r="J19" s="876"/>
      <c r="K19" s="876"/>
      <c r="L19" s="876"/>
      <c r="M19" s="876"/>
      <c r="N19" s="876"/>
      <c r="O19" s="876"/>
      <c r="P19" s="876"/>
      <c r="Q19" s="876"/>
      <c r="R19" s="876"/>
      <c r="S19" s="876"/>
      <c r="T19" s="877"/>
      <c r="U19" s="142" t="s">
        <v>161</v>
      </c>
      <c r="W19" s="1"/>
    </row>
    <row r="20" spans="1:24"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80"/>
      <c r="U20" s="91" t="s">
        <v>58</v>
      </c>
      <c r="W20" s="1"/>
    </row>
    <row r="21" spans="1:24" s="507" customFormat="1" ht="45" customHeight="1" thickBot="1" x14ac:dyDescent="0.3">
      <c r="A21" s="516" t="s">
        <v>931</v>
      </c>
      <c r="B21" s="510"/>
      <c r="C21" s="510"/>
      <c r="D21" s="508"/>
      <c r="E21" s="508"/>
      <c r="F21" s="508"/>
      <c r="G21" s="508"/>
      <c r="H21" s="508"/>
      <c r="I21" s="508"/>
      <c r="J21" s="508"/>
      <c r="K21" s="508"/>
      <c r="L21" s="508"/>
      <c r="M21" s="508"/>
      <c r="N21" s="508"/>
      <c r="O21" s="508"/>
      <c r="P21" s="508"/>
      <c r="Q21" s="508"/>
      <c r="R21" s="508"/>
      <c r="S21" s="508"/>
      <c r="T21" s="508"/>
      <c r="U21" s="515"/>
      <c r="W21" s="1"/>
    </row>
    <row r="22" spans="1:24" s="73" customFormat="1" ht="45" customHeight="1" thickBot="1" x14ac:dyDescent="0.25">
      <c r="A22" s="853" t="s">
        <v>73</v>
      </c>
      <c r="B22" s="854"/>
      <c r="C22" s="854"/>
      <c r="D22" s="854"/>
      <c r="E22" s="854"/>
      <c r="F22" s="854"/>
      <c r="G22" s="855"/>
      <c r="H22" s="860" t="s">
        <v>74</v>
      </c>
      <c r="I22" s="861"/>
      <c r="J22" s="861"/>
      <c r="K22" s="861"/>
      <c r="L22" s="861"/>
      <c r="M22" s="861"/>
      <c r="N22" s="862"/>
      <c r="O22" s="881" t="s">
        <v>75</v>
      </c>
      <c r="P22" s="882"/>
      <c r="Q22" s="883" t="s">
        <v>141</v>
      </c>
      <c r="R22" s="884"/>
      <c r="S22" s="884"/>
      <c r="T22" s="884"/>
      <c r="U22" s="885"/>
      <c r="V22" s="75"/>
      <c r="W22" s="76"/>
      <c r="X22" s="77"/>
    </row>
    <row r="23" spans="1:24" ht="63" customHeight="1" thickBot="1" x14ac:dyDescent="0.3">
      <c r="A23" s="153" t="s">
        <v>147</v>
      </c>
      <c r="B23" s="154" t="s">
        <v>3</v>
      </c>
      <c r="C23" s="154" t="s">
        <v>77</v>
      </c>
      <c r="D23" s="154" t="s">
        <v>133</v>
      </c>
      <c r="E23" s="154" t="s">
        <v>134</v>
      </c>
      <c r="F23" s="154" t="s">
        <v>135</v>
      </c>
      <c r="G23" s="155" t="s">
        <v>136</v>
      </c>
      <c r="H23" s="156" t="s">
        <v>139</v>
      </c>
      <c r="I23" s="154" t="s">
        <v>5</v>
      </c>
      <c r="J23" s="154" t="s">
        <v>78</v>
      </c>
      <c r="K23" s="157" t="s">
        <v>79</v>
      </c>
      <c r="L23" s="157" t="s">
        <v>81</v>
      </c>
      <c r="M23" s="157" t="s">
        <v>82</v>
      </c>
      <c r="N23" s="158" t="s">
        <v>83</v>
      </c>
      <c r="O23" s="441" t="s">
        <v>84</v>
      </c>
      <c r="P23" s="158" t="s">
        <v>85</v>
      </c>
      <c r="Q23" s="159" t="s">
        <v>84</v>
      </c>
      <c r="R23" s="157" t="s">
        <v>85</v>
      </c>
      <c r="S23" s="157" t="s">
        <v>158</v>
      </c>
      <c r="T23" s="157" t="s">
        <v>86</v>
      </c>
      <c r="U23" s="158" t="s">
        <v>155</v>
      </c>
      <c r="V23" s="74"/>
      <c r="W23" s="78"/>
      <c r="X23" s="78"/>
    </row>
    <row r="24" spans="1:24" ht="72" customHeight="1" x14ac:dyDescent="0.25">
      <c r="A24" s="285">
        <v>6</v>
      </c>
      <c r="B24" s="149" t="s">
        <v>10</v>
      </c>
      <c r="C24" s="149" t="s">
        <v>15</v>
      </c>
      <c r="D24" s="152">
        <v>42342</v>
      </c>
      <c r="E24" s="150" t="s">
        <v>162</v>
      </c>
      <c r="F24" s="149" t="s">
        <v>11</v>
      </c>
      <c r="G24" s="151" t="s">
        <v>163</v>
      </c>
      <c r="H24" s="151" t="s">
        <v>164</v>
      </c>
      <c r="I24" s="149" t="s">
        <v>140</v>
      </c>
      <c r="J24" s="149" t="s">
        <v>165</v>
      </c>
      <c r="K24" s="149" t="s">
        <v>166</v>
      </c>
      <c r="L24" s="152">
        <v>42349</v>
      </c>
      <c r="M24" s="152">
        <v>42371</v>
      </c>
      <c r="N24" s="152">
        <v>42460</v>
      </c>
      <c r="O24" s="483" t="s">
        <v>613</v>
      </c>
      <c r="P24" s="150" t="s">
        <v>381</v>
      </c>
      <c r="Q24" s="217" t="s">
        <v>634</v>
      </c>
      <c r="R24" s="218" t="s">
        <v>531</v>
      </c>
      <c r="S24" s="147"/>
      <c r="T24" s="436" t="s">
        <v>30</v>
      </c>
      <c r="U24" s="219" t="s">
        <v>635</v>
      </c>
      <c r="V24" s="53"/>
      <c r="W24" s="1"/>
    </row>
    <row r="25" spans="1:24" s="138" customFormat="1" ht="72" customHeight="1" x14ac:dyDescent="0.25">
      <c r="A25" s="888">
        <v>11</v>
      </c>
      <c r="B25" s="887" t="s">
        <v>10</v>
      </c>
      <c r="C25" s="887" t="s">
        <v>126</v>
      </c>
      <c r="D25" s="889">
        <v>42832</v>
      </c>
      <c r="E25" s="886" t="s">
        <v>167</v>
      </c>
      <c r="F25" s="887" t="s">
        <v>11</v>
      </c>
      <c r="G25" s="886" t="s">
        <v>168</v>
      </c>
      <c r="H25" s="296" t="s">
        <v>169</v>
      </c>
      <c r="I25" s="292" t="s">
        <v>140</v>
      </c>
      <c r="J25" s="292" t="s">
        <v>170</v>
      </c>
      <c r="K25" s="292" t="s">
        <v>171</v>
      </c>
      <c r="L25" s="293">
        <v>42857</v>
      </c>
      <c r="M25" s="293">
        <v>42767</v>
      </c>
      <c r="N25" s="293">
        <v>42931</v>
      </c>
      <c r="O25" s="484" t="s">
        <v>172</v>
      </c>
      <c r="P25" s="294" t="s">
        <v>173</v>
      </c>
      <c r="Q25" s="301" t="s">
        <v>614</v>
      </c>
      <c r="R25" s="296" t="s">
        <v>174</v>
      </c>
      <c r="S25" s="281" t="s">
        <v>156</v>
      </c>
      <c r="T25" s="462" t="s">
        <v>30</v>
      </c>
      <c r="U25" s="165" t="s">
        <v>245</v>
      </c>
      <c r="V25" s="53"/>
      <c r="W25" s="1"/>
    </row>
    <row r="26" spans="1:24" s="138" customFormat="1" ht="72" customHeight="1" x14ac:dyDescent="0.25">
      <c r="A26" s="857"/>
      <c r="B26" s="858"/>
      <c r="C26" s="858"/>
      <c r="D26" s="859"/>
      <c r="E26" s="856"/>
      <c r="F26" s="858"/>
      <c r="G26" s="856"/>
      <c r="H26" s="297" t="s">
        <v>175</v>
      </c>
      <c r="I26" s="290" t="s">
        <v>140</v>
      </c>
      <c r="J26" s="290" t="s">
        <v>176</v>
      </c>
      <c r="K26" s="290" t="s">
        <v>171</v>
      </c>
      <c r="L26" s="291">
        <v>42857</v>
      </c>
      <c r="M26" s="291">
        <v>42767</v>
      </c>
      <c r="N26" s="291">
        <v>42931</v>
      </c>
      <c r="O26" s="485" t="s">
        <v>177</v>
      </c>
      <c r="P26" s="289" t="s">
        <v>173</v>
      </c>
      <c r="Q26" s="178" t="s">
        <v>615</v>
      </c>
      <c r="R26" s="297" t="s">
        <v>178</v>
      </c>
      <c r="S26" s="267" t="s">
        <v>156</v>
      </c>
      <c r="T26" s="462" t="s">
        <v>30</v>
      </c>
      <c r="U26" s="216" t="s">
        <v>246</v>
      </c>
      <c r="V26" s="16"/>
      <c r="W26" s="1"/>
    </row>
    <row r="27" spans="1:24" s="138" customFormat="1" ht="72" customHeight="1" x14ac:dyDescent="0.25">
      <c r="A27" s="857"/>
      <c r="B27" s="858"/>
      <c r="C27" s="858"/>
      <c r="D27" s="859"/>
      <c r="E27" s="856"/>
      <c r="F27" s="858"/>
      <c r="G27" s="856"/>
      <c r="H27" s="297" t="s">
        <v>179</v>
      </c>
      <c r="I27" s="290" t="s">
        <v>140</v>
      </c>
      <c r="J27" s="290" t="s">
        <v>180</v>
      </c>
      <c r="K27" s="290" t="s">
        <v>171</v>
      </c>
      <c r="L27" s="291">
        <v>42857</v>
      </c>
      <c r="M27" s="291">
        <v>42767</v>
      </c>
      <c r="N27" s="291">
        <v>42933</v>
      </c>
      <c r="O27" s="485" t="s">
        <v>181</v>
      </c>
      <c r="P27" s="289"/>
      <c r="Q27" s="178" t="s">
        <v>347</v>
      </c>
      <c r="R27" s="297" t="s">
        <v>182</v>
      </c>
      <c r="S27" s="267" t="s">
        <v>156</v>
      </c>
      <c r="T27" s="462" t="s">
        <v>30</v>
      </c>
      <c r="U27" s="216" t="s">
        <v>247</v>
      </c>
      <c r="V27" s="16"/>
      <c r="W27" s="1"/>
    </row>
    <row r="28" spans="1:24" s="140" customFormat="1" ht="72" customHeight="1" x14ac:dyDescent="0.25">
      <c r="A28" s="857"/>
      <c r="B28" s="858"/>
      <c r="C28" s="858"/>
      <c r="D28" s="859"/>
      <c r="E28" s="856"/>
      <c r="F28" s="858"/>
      <c r="G28" s="856"/>
      <c r="H28" s="297" t="s">
        <v>183</v>
      </c>
      <c r="I28" s="290" t="s">
        <v>140</v>
      </c>
      <c r="J28" s="290" t="s">
        <v>184</v>
      </c>
      <c r="K28" s="290" t="s">
        <v>171</v>
      </c>
      <c r="L28" s="291">
        <v>42857</v>
      </c>
      <c r="M28" s="291">
        <v>42933</v>
      </c>
      <c r="N28" s="291">
        <v>42937</v>
      </c>
      <c r="O28" s="485" t="s">
        <v>185</v>
      </c>
      <c r="P28" s="289" t="s">
        <v>173</v>
      </c>
      <c r="Q28" s="178" t="s">
        <v>616</v>
      </c>
      <c r="R28" s="297" t="s">
        <v>348</v>
      </c>
      <c r="S28" s="267" t="s">
        <v>156</v>
      </c>
      <c r="T28" s="462" t="s">
        <v>30</v>
      </c>
      <c r="U28" s="216" t="s">
        <v>357</v>
      </c>
      <c r="V28" s="16"/>
      <c r="W28" s="1"/>
    </row>
    <row r="29" spans="1:24" s="140" customFormat="1" ht="72" customHeight="1" x14ac:dyDescent="0.25">
      <c r="A29" s="857"/>
      <c r="B29" s="858"/>
      <c r="C29" s="858"/>
      <c r="D29" s="859"/>
      <c r="E29" s="856"/>
      <c r="F29" s="858"/>
      <c r="G29" s="856"/>
      <c r="H29" s="297" t="s">
        <v>186</v>
      </c>
      <c r="I29" s="290" t="s">
        <v>140</v>
      </c>
      <c r="J29" s="290" t="s">
        <v>187</v>
      </c>
      <c r="K29" s="290" t="s">
        <v>171</v>
      </c>
      <c r="L29" s="291">
        <v>42857</v>
      </c>
      <c r="M29" s="291">
        <v>42940</v>
      </c>
      <c r="N29" s="291">
        <v>42947</v>
      </c>
      <c r="O29" s="485" t="s">
        <v>188</v>
      </c>
      <c r="P29" s="289"/>
      <c r="Q29" s="178" t="s">
        <v>617</v>
      </c>
      <c r="R29" s="297" t="s">
        <v>345</v>
      </c>
      <c r="S29" s="267" t="s">
        <v>156</v>
      </c>
      <c r="T29" s="462" t="s">
        <v>30</v>
      </c>
      <c r="U29" s="216" t="s">
        <v>618</v>
      </c>
      <c r="V29" s="16"/>
      <c r="W29" s="1"/>
    </row>
    <row r="30" spans="1:24" s="140" customFormat="1" ht="72" customHeight="1" x14ac:dyDescent="0.25">
      <c r="A30" s="857">
        <v>12</v>
      </c>
      <c r="B30" s="858" t="s">
        <v>10</v>
      </c>
      <c r="C30" s="858" t="s">
        <v>126</v>
      </c>
      <c r="D30" s="859">
        <v>42832</v>
      </c>
      <c r="E30" s="858" t="s">
        <v>189</v>
      </c>
      <c r="F30" s="858" t="s">
        <v>11</v>
      </c>
      <c r="G30" s="856" t="s">
        <v>190</v>
      </c>
      <c r="H30" s="297" t="s">
        <v>191</v>
      </c>
      <c r="I30" s="290" t="s">
        <v>140</v>
      </c>
      <c r="J30" s="290" t="s">
        <v>170</v>
      </c>
      <c r="K30" s="290" t="s">
        <v>171</v>
      </c>
      <c r="L30" s="291">
        <v>42857</v>
      </c>
      <c r="M30" s="291">
        <v>42962</v>
      </c>
      <c r="N30" s="291">
        <v>43069</v>
      </c>
      <c r="O30" s="485" t="s">
        <v>192</v>
      </c>
      <c r="P30" s="289" t="s">
        <v>193</v>
      </c>
      <c r="Q30" s="178" t="s">
        <v>619</v>
      </c>
      <c r="R30" s="297" t="s">
        <v>354</v>
      </c>
      <c r="S30" s="267" t="s">
        <v>156</v>
      </c>
      <c r="T30" s="462" t="s">
        <v>30</v>
      </c>
      <c r="U30" s="216" t="s">
        <v>358</v>
      </c>
      <c r="V30" s="16"/>
      <c r="W30" s="1"/>
    </row>
    <row r="31" spans="1:24" s="140" customFormat="1" ht="72" customHeight="1" x14ac:dyDescent="0.25">
      <c r="A31" s="857"/>
      <c r="B31" s="858"/>
      <c r="C31" s="858"/>
      <c r="D31" s="859"/>
      <c r="E31" s="858"/>
      <c r="F31" s="858"/>
      <c r="G31" s="856"/>
      <c r="H31" s="297" t="s">
        <v>194</v>
      </c>
      <c r="I31" s="290" t="s">
        <v>140</v>
      </c>
      <c r="J31" s="290" t="s">
        <v>180</v>
      </c>
      <c r="K31" s="290" t="s">
        <v>171</v>
      </c>
      <c r="L31" s="291">
        <v>42857</v>
      </c>
      <c r="M31" s="291">
        <v>42962</v>
      </c>
      <c r="N31" s="291">
        <v>43069</v>
      </c>
      <c r="O31" s="485" t="s">
        <v>195</v>
      </c>
      <c r="P31" s="289" t="s">
        <v>193</v>
      </c>
      <c r="Q31" s="178" t="s">
        <v>620</v>
      </c>
      <c r="R31" s="297" t="s">
        <v>353</v>
      </c>
      <c r="S31" s="267" t="s">
        <v>156</v>
      </c>
      <c r="T31" s="462" t="s">
        <v>30</v>
      </c>
      <c r="U31" s="216" t="s">
        <v>346</v>
      </c>
      <c r="V31" s="16"/>
      <c r="W31" s="1"/>
    </row>
    <row r="32" spans="1:24" s="140" customFormat="1" ht="72" customHeight="1" x14ac:dyDescent="0.25">
      <c r="A32" s="857"/>
      <c r="B32" s="858"/>
      <c r="C32" s="858"/>
      <c r="D32" s="859"/>
      <c r="E32" s="858"/>
      <c r="F32" s="858"/>
      <c r="G32" s="856"/>
      <c r="H32" s="297" t="s">
        <v>196</v>
      </c>
      <c r="I32" s="290" t="s">
        <v>140</v>
      </c>
      <c r="J32" s="290" t="s">
        <v>197</v>
      </c>
      <c r="K32" s="290" t="s">
        <v>171</v>
      </c>
      <c r="L32" s="291">
        <v>42857</v>
      </c>
      <c r="M32" s="291">
        <v>43073</v>
      </c>
      <c r="N32" s="291">
        <v>43077</v>
      </c>
      <c r="O32" s="485" t="s">
        <v>198</v>
      </c>
      <c r="P32" s="289"/>
      <c r="Q32" s="178" t="s">
        <v>621</v>
      </c>
      <c r="R32" s="297" t="s">
        <v>355</v>
      </c>
      <c r="S32" s="267" t="s">
        <v>156</v>
      </c>
      <c r="T32" s="462" t="s">
        <v>30</v>
      </c>
      <c r="U32" s="216" t="s">
        <v>359</v>
      </c>
      <c r="V32" s="16"/>
      <c r="W32" s="1"/>
    </row>
    <row r="33" spans="1:23" s="140" customFormat="1" ht="72" customHeight="1" x14ac:dyDescent="0.25">
      <c r="A33" s="857"/>
      <c r="B33" s="858"/>
      <c r="C33" s="858"/>
      <c r="D33" s="859"/>
      <c r="E33" s="858"/>
      <c r="F33" s="858"/>
      <c r="G33" s="856"/>
      <c r="H33" s="297" t="s">
        <v>199</v>
      </c>
      <c r="I33" s="290" t="s">
        <v>140</v>
      </c>
      <c r="J33" s="290" t="s">
        <v>200</v>
      </c>
      <c r="K33" s="290" t="s">
        <v>171</v>
      </c>
      <c r="L33" s="291">
        <v>42857</v>
      </c>
      <c r="M33" s="291">
        <v>43080</v>
      </c>
      <c r="N33" s="291">
        <v>43084</v>
      </c>
      <c r="O33" s="485" t="s">
        <v>201</v>
      </c>
      <c r="P33" s="289"/>
      <c r="Q33" s="178" t="s">
        <v>622</v>
      </c>
      <c r="R33" s="297" t="s">
        <v>356</v>
      </c>
      <c r="S33" s="267" t="s">
        <v>156</v>
      </c>
      <c r="T33" s="462" t="s">
        <v>30</v>
      </c>
      <c r="U33" s="216" t="s">
        <v>360</v>
      </c>
      <c r="V33" s="16"/>
      <c r="W33" s="1"/>
    </row>
    <row r="34" spans="1:23" s="140" customFormat="1" ht="72" customHeight="1" x14ac:dyDescent="0.25">
      <c r="A34" s="857"/>
      <c r="B34" s="858"/>
      <c r="C34" s="858"/>
      <c r="D34" s="859"/>
      <c r="E34" s="858"/>
      <c r="F34" s="858"/>
      <c r="G34" s="856"/>
      <c r="H34" s="297" t="s">
        <v>202</v>
      </c>
      <c r="I34" s="290" t="s">
        <v>140</v>
      </c>
      <c r="J34" s="290" t="s">
        <v>203</v>
      </c>
      <c r="K34" s="290" t="s">
        <v>171</v>
      </c>
      <c r="L34" s="291">
        <v>42857</v>
      </c>
      <c r="M34" s="291">
        <v>43467</v>
      </c>
      <c r="N34" s="291">
        <v>43830</v>
      </c>
      <c r="O34" s="485" t="s">
        <v>843</v>
      </c>
      <c r="P34" s="289" t="s">
        <v>844</v>
      </c>
      <c r="Q34" s="178" t="s">
        <v>927</v>
      </c>
      <c r="R34" s="263" t="s">
        <v>862</v>
      </c>
      <c r="S34" s="250"/>
      <c r="T34" s="462" t="s">
        <v>30</v>
      </c>
      <c r="U34" s="216" t="s">
        <v>928</v>
      </c>
      <c r="V34" s="16"/>
      <c r="W34" s="1"/>
    </row>
    <row r="35" spans="1:23" s="140" customFormat="1" ht="72" customHeight="1" x14ac:dyDescent="0.25">
      <c r="A35" s="302">
        <v>13</v>
      </c>
      <c r="B35" s="189" t="s">
        <v>10</v>
      </c>
      <c r="C35" s="189" t="s">
        <v>126</v>
      </c>
      <c r="D35" s="291">
        <v>42832</v>
      </c>
      <c r="E35" s="289" t="s">
        <v>204</v>
      </c>
      <c r="F35" s="290" t="s">
        <v>11</v>
      </c>
      <c r="G35" s="289" t="s">
        <v>190</v>
      </c>
      <c r="H35" s="297" t="s">
        <v>205</v>
      </c>
      <c r="I35" s="290" t="s">
        <v>140</v>
      </c>
      <c r="J35" s="290" t="s">
        <v>206</v>
      </c>
      <c r="K35" s="290" t="s">
        <v>171</v>
      </c>
      <c r="L35" s="291">
        <v>42857</v>
      </c>
      <c r="M35" s="291">
        <v>43132</v>
      </c>
      <c r="N35" s="291">
        <v>43465</v>
      </c>
      <c r="O35" s="485" t="s">
        <v>458</v>
      </c>
      <c r="P35" s="190" t="s">
        <v>459</v>
      </c>
      <c r="Q35" s="303" t="s">
        <v>623</v>
      </c>
      <c r="R35" s="263" t="s">
        <v>516</v>
      </c>
      <c r="S35" s="267" t="s">
        <v>156</v>
      </c>
      <c r="T35" s="462" t="s">
        <v>30</v>
      </c>
      <c r="U35" s="164" t="s">
        <v>512</v>
      </c>
      <c r="V35" s="16"/>
      <c r="W35" s="1"/>
    </row>
    <row r="36" spans="1:23" s="140" customFormat="1" ht="72" customHeight="1" x14ac:dyDescent="0.25">
      <c r="A36" s="302">
        <v>14</v>
      </c>
      <c r="B36" s="189" t="s">
        <v>10</v>
      </c>
      <c r="C36" s="189" t="s">
        <v>126</v>
      </c>
      <c r="D36" s="291">
        <v>42832</v>
      </c>
      <c r="E36" s="289" t="s">
        <v>207</v>
      </c>
      <c r="F36" s="290" t="s">
        <v>11</v>
      </c>
      <c r="G36" s="289" t="s">
        <v>190</v>
      </c>
      <c r="H36" s="297" t="s">
        <v>208</v>
      </c>
      <c r="I36" s="290" t="s">
        <v>140</v>
      </c>
      <c r="J36" s="290" t="s">
        <v>209</v>
      </c>
      <c r="K36" s="290" t="s">
        <v>171</v>
      </c>
      <c r="L36" s="291">
        <v>42857</v>
      </c>
      <c r="M36" s="291">
        <v>42842</v>
      </c>
      <c r="N36" s="291">
        <v>42867</v>
      </c>
      <c r="O36" s="485" t="s">
        <v>210</v>
      </c>
      <c r="P36" s="289"/>
      <c r="Q36" s="178" t="s">
        <v>624</v>
      </c>
      <c r="R36" s="297" t="s">
        <v>349</v>
      </c>
      <c r="S36" s="267" t="s">
        <v>156</v>
      </c>
      <c r="T36" s="462" t="s">
        <v>30</v>
      </c>
      <c r="U36" s="229" t="s">
        <v>361</v>
      </c>
      <c r="V36" s="16"/>
      <c r="W36" s="1"/>
    </row>
    <row r="37" spans="1:23" s="140" customFormat="1" ht="72" customHeight="1" x14ac:dyDescent="0.25">
      <c r="A37" s="857">
        <v>15</v>
      </c>
      <c r="B37" s="858" t="s">
        <v>10</v>
      </c>
      <c r="C37" s="858" t="s">
        <v>126</v>
      </c>
      <c r="D37" s="859">
        <v>43038</v>
      </c>
      <c r="E37" s="856" t="s">
        <v>211</v>
      </c>
      <c r="F37" s="858" t="s">
        <v>11</v>
      </c>
      <c r="G37" s="856" t="s">
        <v>212</v>
      </c>
      <c r="H37" s="297" t="s">
        <v>213</v>
      </c>
      <c r="I37" s="290" t="s">
        <v>140</v>
      </c>
      <c r="J37" s="290" t="s">
        <v>214</v>
      </c>
      <c r="K37" s="290" t="s">
        <v>215</v>
      </c>
      <c r="L37" s="291">
        <v>43040</v>
      </c>
      <c r="M37" s="291">
        <v>43102</v>
      </c>
      <c r="N37" s="291">
        <v>43190</v>
      </c>
      <c r="O37" s="486" t="s">
        <v>344</v>
      </c>
      <c r="P37" s="190" t="s">
        <v>350</v>
      </c>
      <c r="Q37" s="191" t="s">
        <v>351</v>
      </c>
      <c r="R37" s="192" t="s">
        <v>352</v>
      </c>
      <c r="S37" s="267" t="s">
        <v>156</v>
      </c>
      <c r="T37" s="462" t="s">
        <v>30</v>
      </c>
      <c r="U37" s="164" t="s">
        <v>362</v>
      </c>
      <c r="V37" s="16"/>
      <c r="W37" s="1"/>
    </row>
    <row r="38" spans="1:23" s="140" customFormat="1" ht="72" customHeight="1" x14ac:dyDescent="0.25">
      <c r="A38" s="857"/>
      <c r="B38" s="858"/>
      <c r="C38" s="858"/>
      <c r="D38" s="859"/>
      <c r="E38" s="856"/>
      <c r="F38" s="858"/>
      <c r="G38" s="856"/>
      <c r="H38" s="297" t="s">
        <v>216</v>
      </c>
      <c r="I38" s="290" t="s">
        <v>140</v>
      </c>
      <c r="J38" s="290" t="s">
        <v>217</v>
      </c>
      <c r="K38" s="290" t="s">
        <v>215</v>
      </c>
      <c r="L38" s="291">
        <v>43040</v>
      </c>
      <c r="M38" s="291">
        <v>43191</v>
      </c>
      <c r="N38" s="291">
        <v>43465</v>
      </c>
      <c r="O38" s="486" t="s">
        <v>460</v>
      </c>
      <c r="P38" s="190" t="s">
        <v>461</v>
      </c>
      <c r="Q38" s="178" t="s">
        <v>513</v>
      </c>
      <c r="R38" s="297" t="s">
        <v>514</v>
      </c>
      <c r="S38" s="267" t="s">
        <v>156</v>
      </c>
      <c r="T38" s="462" t="s">
        <v>30</v>
      </c>
      <c r="U38" s="164" t="s">
        <v>515</v>
      </c>
      <c r="V38" s="16"/>
      <c r="W38" s="1"/>
    </row>
    <row r="39" spans="1:23" s="140" customFormat="1" ht="72" customHeight="1" x14ac:dyDescent="0.25">
      <c r="A39" s="857">
        <v>16</v>
      </c>
      <c r="B39" s="858" t="s">
        <v>10</v>
      </c>
      <c r="C39" s="858" t="s">
        <v>126</v>
      </c>
      <c r="D39" s="859">
        <v>43084</v>
      </c>
      <c r="E39" s="856" t="s">
        <v>218</v>
      </c>
      <c r="F39" s="858" t="s">
        <v>11</v>
      </c>
      <c r="G39" s="856" t="s">
        <v>219</v>
      </c>
      <c r="H39" s="297" t="s">
        <v>220</v>
      </c>
      <c r="I39" s="290" t="s">
        <v>140</v>
      </c>
      <c r="J39" s="290" t="s">
        <v>221</v>
      </c>
      <c r="K39" s="290" t="s">
        <v>171</v>
      </c>
      <c r="L39" s="291">
        <v>43112</v>
      </c>
      <c r="M39" s="291">
        <v>43143</v>
      </c>
      <c r="N39" s="291">
        <v>43159</v>
      </c>
      <c r="O39" s="486" t="s">
        <v>222</v>
      </c>
      <c r="P39" s="289" t="s">
        <v>223</v>
      </c>
      <c r="Q39" s="178" t="s">
        <v>224</v>
      </c>
      <c r="R39" s="193" t="s">
        <v>225</v>
      </c>
      <c r="S39" s="267" t="s">
        <v>156</v>
      </c>
      <c r="T39" s="462" t="s">
        <v>30</v>
      </c>
      <c r="U39" s="162" t="s">
        <v>248</v>
      </c>
      <c r="V39" s="16"/>
      <c r="W39" s="1"/>
    </row>
    <row r="40" spans="1:23" s="140" customFormat="1" ht="72" customHeight="1" x14ac:dyDescent="0.25">
      <c r="A40" s="857"/>
      <c r="B40" s="858"/>
      <c r="C40" s="858"/>
      <c r="D40" s="859"/>
      <c r="E40" s="856"/>
      <c r="F40" s="858"/>
      <c r="G40" s="856"/>
      <c r="H40" s="297" t="s">
        <v>226</v>
      </c>
      <c r="I40" s="290" t="s">
        <v>140</v>
      </c>
      <c r="J40" s="290" t="s">
        <v>227</v>
      </c>
      <c r="K40" s="290" t="s">
        <v>171</v>
      </c>
      <c r="L40" s="291">
        <v>43112</v>
      </c>
      <c r="M40" s="291">
        <v>43122</v>
      </c>
      <c r="N40" s="291">
        <v>43159</v>
      </c>
      <c r="O40" s="486" t="s">
        <v>228</v>
      </c>
      <c r="P40" s="289" t="s">
        <v>229</v>
      </c>
      <c r="Q40" s="178" t="s">
        <v>230</v>
      </c>
      <c r="R40" s="297" t="s">
        <v>231</v>
      </c>
      <c r="S40" s="267" t="s">
        <v>156</v>
      </c>
      <c r="T40" s="462" t="s">
        <v>30</v>
      </c>
      <c r="U40" s="229" t="s">
        <v>249</v>
      </c>
      <c r="V40" s="16"/>
      <c r="W40" s="1"/>
    </row>
    <row r="41" spans="1:23" s="140" customFormat="1" ht="72" customHeight="1" x14ac:dyDescent="0.25">
      <c r="A41" s="857"/>
      <c r="B41" s="858"/>
      <c r="C41" s="858"/>
      <c r="D41" s="859"/>
      <c r="E41" s="856"/>
      <c r="F41" s="858"/>
      <c r="G41" s="856"/>
      <c r="H41" s="297" t="s">
        <v>232</v>
      </c>
      <c r="I41" s="290" t="s">
        <v>140</v>
      </c>
      <c r="J41" s="290" t="s">
        <v>233</v>
      </c>
      <c r="K41" s="290" t="s">
        <v>171</v>
      </c>
      <c r="L41" s="291">
        <v>43112</v>
      </c>
      <c r="M41" s="291">
        <v>43122</v>
      </c>
      <c r="N41" s="291">
        <v>43465</v>
      </c>
      <c r="O41" s="486" t="s">
        <v>462</v>
      </c>
      <c r="P41" s="190" t="s">
        <v>383</v>
      </c>
      <c r="Q41" s="295" t="s">
        <v>534</v>
      </c>
      <c r="R41" s="297" t="s">
        <v>535</v>
      </c>
      <c r="S41" s="267" t="s">
        <v>156</v>
      </c>
      <c r="T41" s="462" t="s">
        <v>30</v>
      </c>
      <c r="U41" s="164" t="s">
        <v>536</v>
      </c>
      <c r="V41" s="16"/>
      <c r="W41" s="1"/>
    </row>
    <row r="42" spans="1:23" s="140" customFormat="1" ht="72" customHeight="1" x14ac:dyDescent="0.25">
      <c r="A42" s="857">
        <v>17</v>
      </c>
      <c r="B42" s="858" t="s">
        <v>10</v>
      </c>
      <c r="C42" s="858" t="s">
        <v>234</v>
      </c>
      <c r="D42" s="859">
        <v>43084</v>
      </c>
      <c r="E42" s="856" t="s">
        <v>235</v>
      </c>
      <c r="F42" s="858" t="s">
        <v>11</v>
      </c>
      <c r="G42" s="856" t="s">
        <v>236</v>
      </c>
      <c r="H42" s="297" t="s">
        <v>237</v>
      </c>
      <c r="I42" s="290" t="s">
        <v>24</v>
      </c>
      <c r="J42" s="290" t="s">
        <v>221</v>
      </c>
      <c r="K42" s="290" t="s">
        <v>171</v>
      </c>
      <c r="L42" s="291">
        <v>43112</v>
      </c>
      <c r="M42" s="291">
        <v>43122</v>
      </c>
      <c r="N42" s="291">
        <v>43126</v>
      </c>
      <c r="O42" s="486" t="s">
        <v>596</v>
      </c>
      <c r="P42" s="289" t="s">
        <v>238</v>
      </c>
      <c r="Q42" s="178" t="s">
        <v>636</v>
      </c>
      <c r="R42" s="193" t="s">
        <v>239</v>
      </c>
      <c r="S42" s="250"/>
      <c r="T42" s="462" t="s">
        <v>30</v>
      </c>
      <c r="U42" s="164" t="s">
        <v>626</v>
      </c>
      <c r="V42" s="16"/>
      <c r="W42" s="1"/>
    </row>
    <row r="43" spans="1:23" s="140" customFormat="1" ht="72" customHeight="1" x14ac:dyDescent="0.25">
      <c r="A43" s="857"/>
      <c r="B43" s="858"/>
      <c r="C43" s="858"/>
      <c r="D43" s="859"/>
      <c r="E43" s="856"/>
      <c r="F43" s="858"/>
      <c r="G43" s="856"/>
      <c r="H43" s="297" t="s">
        <v>240</v>
      </c>
      <c r="I43" s="290" t="s">
        <v>24</v>
      </c>
      <c r="J43" s="290" t="s">
        <v>241</v>
      </c>
      <c r="K43" s="290" t="s">
        <v>171</v>
      </c>
      <c r="L43" s="291">
        <v>43112</v>
      </c>
      <c r="M43" s="291">
        <v>43132</v>
      </c>
      <c r="N43" s="291">
        <v>43159</v>
      </c>
      <c r="O43" s="486" t="s">
        <v>463</v>
      </c>
      <c r="P43" s="289"/>
      <c r="Q43" s="178" t="s">
        <v>543</v>
      </c>
      <c r="R43" s="297" t="s">
        <v>530</v>
      </c>
      <c r="S43" s="267" t="s">
        <v>156</v>
      </c>
      <c r="T43" s="462" t="s">
        <v>30</v>
      </c>
      <c r="U43" s="164" t="s">
        <v>390</v>
      </c>
      <c r="V43" s="16"/>
      <c r="W43" s="1"/>
    </row>
    <row r="44" spans="1:23" s="140" customFormat="1" ht="72" customHeight="1" x14ac:dyDescent="0.25">
      <c r="A44" s="857"/>
      <c r="B44" s="858"/>
      <c r="C44" s="858"/>
      <c r="D44" s="859"/>
      <c r="E44" s="856"/>
      <c r="F44" s="858"/>
      <c r="G44" s="856"/>
      <c r="H44" s="297" t="s">
        <v>242</v>
      </c>
      <c r="I44" s="290" t="s">
        <v>24</v>
      </c>
      <c r="J44" s="290" t="s">
        <v>243</v>
      </c>
      <c r="K44" s="290" t="s">
        <v>171</v>
      </c>
      <c r="L44" s="291">
        <v>43112</v>
      </c>
      <c r="M44" s="291">
        <v>43122</v>
      </c>
      <c r="N44" s="291">
        <v>43465</v>
      </c>
      <c r="O44" s="486" t="s">
        <v>382</v>
      </c>
      <c r="P44" s="289" t="s">
        <v>244</v>
      </c>
      <c r="Q44" s="178" t="s">
        <v>527</v>
      </c>
      <c r="R44" s="297" t="s">
        <v>528</v>
      </c>
      <c r="S44" s="267" t="s">
        <v>156</v>
      </c>
      <c r="T44" s="462" t="s">
        <v>30</v>
      </c>
      <c r="U44" s="164" t="s">
        <v>529</v>
      </c>
      <c r="V44" s="16"/>
      <c r="W44" s="1"/>
    </row>
    <row r="45" spans="1:23" s="199" customFormat="1" ht="72" customHeight="1" x14ac:dyDescent="0.25">
      <c r="A45" s="285">
        <v>19</v>
      </c>
      <c r="B45" s="149" t="s">
        <v>10</v>
      </c>
      <c r="C45" s="149" t="s">
        <v>127</v>
      </c>
      <c r="D45" s="152">
        <v>42551</v>
      </c>
      <c r="E45" s="150" t="s">
        <v>257</v>
      </c>
      <c r="F45" s="149" t="s">
        <v>11</v>
      </c>
      <c r="G45" s="150" t="s">
        <v>258</v>
      </c>
      <c r="H45" s="150" t="s">
        <v>250</v>
      </c>
      <c r="I45" s="149" t="s">
        <v>24</v>
      </c>
      <c r="J45" s="149" t="s">
        <v>251</v>
      </c>
      <c r="K45" s="149" t="s">
        <v>252</v>
      </c>
      <c r="L45" s="152">
        <v>42566</v>
      </c>
      <c r="M45" s="152">
        <v>42566</v>
      </c>
      <c r="N45" s="152">
        <v>42735</v>
      </c>
      <c r="O45" s="487" t="s">
        <v>503</v>
      </c>
      <c r="P45" s="149" t="s">
        <v>253</v>
      </c>
      <c r="Q45" s="220" t="s">
        <v>548</v>
      </c>
      <c r="R45" s="305" t="s">
        <v>629</v>
      </c>
      <c r="S45" s="176" t="s">
        <v>156</v>
      </c>
      <c r="T45" s="462" t="s">
        <v>30</v>
      </c>
      <c r="U45" s="219" t="s">
        <v>532</v>
      </c>
      <c r="V45" s="53"/>
      <c r="W45" s="1"/>
    </row>
    <row r="46" spans="1:23" s="199" customFormat="1" ht="72" customHeight="1" x14ac:dyDescent="0.25">
      <c r="A46" s="306">
        <v>26</v>
      </c>
      <c r="B46" s="227" t="s">
        <v>10</v>
      </c>
      <c r="C46" s="227" t="s">
        <v>127</v>
      </c>
      <c r="D46" s="228">
        <v>42951</v>
      </c>
      <c r="E46" s="229" t="s">
        <v>259</v>
      </c>
      <c r="F46" s="227" t="s">
        <v>11</v>
      </c>
      <c r="G46" s="229" t="s">
        <v>260</v>
      </c>
      <c r="H46" s="229" t="s">
        <v>254</v>
      </c>
      <c r="I46" s="227" t="s">
        <v>24</v>
      </c>
      <c r="J46" s="227" t="s">
        <v>255</v>
      </c>
      <c r="K46" s="227" t="s">
        <v>252</v>
      </c>
      <c r="L46" s="228">
        <v>42970</v>
      </c>
      <c r="M46" s="228">
        <v>42971</v>
      </c>
      <c r="N46" s="228">
        <v>43076</v>
      </c>
      <c r="O46" s="482" t="s">
        <v>588</v>
      </c>
      <c r="P46" s="227" t="s">
        <v>256</v>
      </c>
      <c r="Q46" s="222" t="s">
        <v>638</v>
      </c>
      <c r="R46" s="167" t="s">
        <v>573</v>
      </c>
      <c r="S46" s="177"/>
      <c r="T46" s="462" t="s">
        <v>30</v>
      </c>
      <c r="U46" s="168" t="s">
        <v>628</v>
      </c>
      <c r="V46" s="16"/>
      <c r="W46" s="1"/>
    </row>
    <row r="47" spans="1:23" s="199" customFormat="1" ht="72" customHeight="1" thickBot="1" x14ac:dyDescent="0.3">
      <c r="A47" s="306">
        <v>27</v>
      </c>
      <c r="B47" s="227" t="s">
        <v>10</v>
      </c>
      <c r="C47" s="227" t="s">
        <v>127</v>
      </c>
      <c r="D47" s="228">
        <v>42951</v>
      </c>
      <c r="E47" s="229" t="s">
        <v>261</v>
      </c>
      <c r="F47" s="227" t="s">
        <v>11</v>
      </c>
      <c r="G47" s="229" t="s">
        <v>260</v>
      </c>
      <c r="H47" s="229" t="s">
        <v>254</v>
      </c>
      <c r="I47" s="227" t="s">
        <v>24</v>
      </c>
      <c r="J47" s="227" t="s">
        <v>255</v>
      </c>
      <c r="K47" s="227" t="s">
        <v>252</v>
      </c>
      <c r="L47" s="228">
        <v>42970</v>
      </c>
      <c r="M47" s="228">
        <v>42971</v>
      </c>
      <c r="N47" s="228">
        <v>43076</v>
      </c>
      <c r="O47" s="482" t="s">
        <v>589</v>
      </c>
      <c r="P47" s="166" t="s">
        <v>256</v>
      </c>
      <c r="Q47" s="191" t="s">
        <v>637</v>
      </c>
      <c r="R47" s="167" t="s">
        <v>574</v>
      </c>
      <c r="S47" s="177"/>
      <c r="T47" s="462" t="s">
        <v>30</v>
      </c>
      <c r="U47" s="168" t="s">
        <v>627</v>
      </c>
      <c r="V47" s="16"/>
      <c r="W47" s="1"/>
    </row>
    <row r="48" spans="1:23" ht="72" customHeight="1" x14ac:dyDescent="0.25">
      <c r="A48" s="857">
        <v>30</v>
      </c>
      <c r="B48" s="858" t="s">
        <v>129</v>
      </c>
      <c r="C48" s="858" t="s">
        <v>123</v>
      </c>
      <c r="D48" s="891">
        <v>43370</v>
      </c>
      <c r="E48" s="892" t="s">
        <v>366</v>
      </c>
      <c r="F48" s="895" t="s">
        <v>138</v>
      </c>
      <c r="G48" s="897" t="s">
        <v>367</v>
      </c>
      <c r="H48" s="496" t="s">
        <v>368</v>
      </c>
      <c r="I48" s="497" t="s">
        <v>24</v>
      </c>
      <c r="J48" s="497" t="s">
        <v>380</v>
      </c>
      <c r="K48" s="498" t="s">
        <v>369</v>
      </c>
      <c r="L48" s="499">
        <v>43367</v>
      </c>
      <c r="M48" s="499">
        <v>43367</v>
      </c>
      <c r="N48" s="499">
        <v>43370</v>
      </c>
      <c r="O48" s="500" t="s">
        <v>504</v>
      </c>
      <c r="P48" s="501" t="s">
        <v>370</v>
      </c>
      <c r="Q48" s="502" t="s">
        <v>549</v>
      </c>
      <c r="R48" s="503" t="s">
        <v>388</v>
      </c>
      <c r="S48" s="504" t="s">
        <v>156</v>
      </c>
      <c r="T48" s="462" t="s">
        <v>30</v>
      </c>
      <c r="U48" s="221" t="s">
        <v>537</v>
      </c>
    </row>
    <row r="49" spans="1:26" ht="72" customHeight="1" x14ac:dyDescent="0.25">
      <c r="A49" s="857"/>
      <c r="B49" s="858"/>
      <c r="C49" s="858"/>
      <c r="D49" s="891"/>
      <c r="E49" s="893"/>
      <c r="F49" s="896"/>
      <c r="G49" s="898"/>
      <c r="H49" s="443" t="s">
        <v>770</v>
      </c>
      <c r="I49" s="445" t="s">
        <v>24</v>
      </c>
      <c r="J49" s="445" t="s">
        <v>371</v>
      </c>
      <c r="K49" s="403" t="s">
        <v>369</v>
      </c>
      <c r="L49" s="194">
        <v>43370</v>
      </c>
      <c r="M49" s="194">
        <v>43370</v>
      </c>
      <c r="N49" s="194">
        <v>43370</v>
      </c>
      <c r="O49" s="488" t="s">
        <v>547</v>
      </c>
      <c r="P49" s="445" t="s">
        <v>384</v>
      </c>
      <c r="Q49" s="169" t="s">
        <v>771</v>
      </c>
      <c r="R49" s="309" t="s">
        <v>550</v>
      </c>
      <c r="S49" s="267" t="s">
        <v>156</v>
      </c>
      <c r="T49" s="462" t="s">
        <v>30</v>
      </c>
      <c r="U49" s="221" t="s">
        <v>538</v>
      </c>
    </row>
    <row r="50" spans="1:26" ht="72" customHeight="1" x14ac:dyDescent="0.25">
      <c r="A50" s="857"/>
      <c r="B50" s="858"/>
      <c r="C50" s="858"/>
      <c r="D50" s="891"/>
      <c r="E50" s="893"/>
      <c r="F50" s="896"/>
      <c r="G50" s="898"/>
      <c r="H50" s="169" t="s">
        <v>772</v>
      </c>
      <c r="I50" s="445" t="s">
        <v>24</v>
      </c>
      <c r="J50" s="445" t="s">
        <v>372</v>
      </c>
      <c r="K50" s="404" t="s">
        <v>369</v>
      </c>
      <c r="L50" s="446">
        <v>43370</v>
      </c>
      <c r="M50" s="194">
        <v>43374</v>
      </c>
      <c r="N50" s="194">
        <v>43462</v>
      </c>
      <c r="O50" s="490" t="s">
        <v>505</v>
      </c>
      <c r="P50" s="445" t="s">
        <v>506</v>
      </c>
      <c r="Q50" s="222" t="s">
        <v>773</v>
      </c>
      <c r="R50" s="191" t="s">
        <v>544</v>
      </c>
      <c r="S50" s="267" t="s">
        <v>156</v>
      </c>
      <c r="T50" s="462" t="s">
        <v>30</v>
      </c>
      <c r="U50" s="472" t="s">
        <v>539</v>
      </c>
    </row>
    <row r="51" spans="1:26" ht="72" customHeight="1" x14ac:dyDescent="0.25">
      <c r="A51" s="857"/>
      <c r="B51" s="858"/>
      <c r="C51" s="858"/>
      <c r="D51" s="891"/>
      <c r="E51" s="893"/>
      <c r="F51" s="896"/>
      <c r="G51" s="898"/>
      <c r="H51" s="443" t="s">
        <v>373</v>
      </c>
      <c r="I51" s="445" t="s">
        <v>24</v>
      </c>
      <c r="J51" s="445" t="s">
        <v>374</v>
      </c>
      <c r="K51" s="404" t="s">
        <v>369</v>
      </c>
      <c r="L51" s="446">
        <v>43370</v>
      </c>
      <c r="M51" s="194">
        <v>43374</v>
      </c>
      <c r="N51" s="194">
        <v>43612</v>
      </c>
      <c r="O51" s="491" t="s">
        <v>848</v>
      </c>
      <c r="P51" s="445" t="s">
        <v>774</v>
      </c>
      <c r="Q51" s="222" t="s">
        <v>880</v>
      </c>
      <c r="R51" s="195" t="s">
        <v>502</v>
      </c>
      <c r="S51" s="195"/>
      <c r="T51" s="462" t="s">
        <v>30</v>
      </c>
      <c r="U51" s="472" t="s">
        <v>881</v>
      </c>
    </row>
    <row r="52" spans="1:26" ht="72" customHeight="1" x14ac:dyDescent="0.25">
      <c r="A52" s="857"/>
      <c r="B52" s="858"/>
      <c r="C52" s="858"/>
      <c r="D52" s="891"/>
      <c r="E52" s="893"/>
      <c r="F52" s="896"/>
      <c r="G52" s="898"/>
      <c r="H52" s="472" t="s">
        <v>375</v>
      </c>
      <c r="I52" s="471" t="s">
        <v>24</v>
      </c>
      <c r="J52" s="471" t="s">
        <v>775</v>
      </c>
      <c r="K52" s="405" t="s">
        <v>369</v>
      </c>
      <c r="L52" s="473">
        <v>43370</v>
      </c>
      <c r="M52" s="406">
        <v>43374</v>
      </c>
      <c r="N52" s="406">
        <v>43403</v>
      </c>
      <c r="O52" s="492" t="s">
        <v>849</v>
      </c>
      <c r="P52" s="407"/>
      <c r="Q52" s="222" t="s">
        <v>776</v>
      </c>
      <c r="R52" s="282"/>
      <c r="S52" s="282"/>
      <c r="T52" s="462" t="s">
        <v>541</v>
      </c>
      <c r="U52" s="472" t="s">
        <v>630</v>
      </c>
    </row>
    <row r="53" spans="1:26" ht="72" customHeight="1" x14ac:dyDescent="0.25">
      <c r="A53" s="857"/>
      <c r="B53" s="858"/>
      <c r="C53" s="858"/>
      <c r="D53" s="891"/>
      <c r="E53" s="893"/>
      <c r="F53" s="896"/>
      <c r="G53" s="898"/>
      <c r="H53" s="472" t="s">
        <v>777</v>
      </c>
      <c r="I53" s="471" t="s">
        <v>24</v>
      </c>
      <c r="J53" s="471" t="s">
        <v>376</v>
      </c>
      <c r="K53" s="405" t="s">
        <v>369</v>
      </c>
      <c r="L53" s="473">
        <v>43370</v>
      </c>
      <c r="M53" s="406">
        <v>43374</v>
      </c>
      <c r="N53" s="406">
        <v>43434</v>
      </c>
      <c r="O53" s="489" t="s">
        <v>850</v>
      </c>
      <c r="P53" s="407"/>
      <c r="Q53" s="222" t="s">
        <v>778</v>
      </c>
      <c r="R53" s="282"/>
      <c r="S53" s="282"/>
      <c r="T53" s="462" t="s">
        <v>541</v>
      </c>
      <c r="U53" s="472" t="s">
        <v>630</v>
      </c>
    </row>
    <row r="54" spans="1:26" ht="72" customHeight="1" x14ac:dyDescent="0.25">
      <c r="A54" s="857"/>
      <c r="B54" s="858"/>
      <c r="C54" s="858"/>
      <c r="D54" s="891"/>
      <c r="E54" s="894"/>
      <c r="F54" s="887"/>
      <c r="G54" s="899"/>
      <c r="H54" s="260" t="s">
        <v>377</v>
      </c>
      <c r="I54" s="408" t="s">
        <v>24</v>
      </c>
      <c r="J54" s="408" t="s">
        <v>378</v>
      </c>
      <c r="K54" s="405" t="s">
        <v>369</v>
      </c>
      <c r="L54" s="473">
        <v>43370</v>
      </c>
      <c r="M54" s="406">
        <v>43371</v>
      </c>
      <c r="N54" s="406">
        <v>43434</v>
      </c>
      <c r="O54" s="492" t="s">
        <v>851</v>
      </c>
      <c r="P54" s="409"/>
      <c r="Q54" s="222" t="s">
        <v>882</v>
      </c>
      <c r="R54" s="282"/>
      <c r="S54" s="282"/>
      <c r="T54" s="462" t="s">
        <v>541</v>
      </c>
      <c r="U54" s="472" t="s">
        <v>630</v>
      </c>
    </row>
    <row r="55" spans="1:26" ht="72" customHeight="1" x14ac:dyDescent="0.25">
      <c r="A55" s="857">
        <v>31</v>
      </c>
      <c r="B55" s="858" t="s">
        <v>10</v>
      </c>
      <c r="C55" s="858" t="s">
        <v>123</v>
      </c>
      <c r="D55" s="891">
        <v>43368</v>
      </c>
      <c r="E55" s="851" t="s">
        <v>779</v>
      </c>
      <c r="F55" s="858" t="s">
        <v>138</v>
      </c>
      <c r="G55" s="852" t="s">
        <v>780</v>
      </c>
      <c r="H55" s="443" t="s">
        <v>781</v>
      </c>
      <c r="I55" s="445" t="s">
        <v>24</v>
      </c>
      <c r="J55" s="445" t="s">
        <v>371</v>
      </c>
      <c r="K55" s="404" t="s">
        <v>369</v>
      </c>
      <c r="L55" s="194">
        <v>43370</v>
      </c>
      <c r="M55" s="194">
        <v>43370</v>
      </c>
      <c r="N55" s="194">
        <v>43370</v>
      </c>
      <c r="O55" s="189" t="s">
        <v>782</v>
      </c>
      <c r="P55" s="445" t="s">
        <v>384</v>
      </c>
      <c r="Q55" s="222" t="s">
        <v>783</v>
      </c>
      <c r="R55" s="309" t="s">
        <v>551</v>
      </c>
      <c r="S55" s="267" t="s">
        <v>156</v>
      </c>
      <c r="T55" s="462" t="s">
        <v>30</v>
      </c>
      <c r="U55" s="472" t="s">
        <v>630</v>
      </c>
    </row>
    <row r="56" spans="1:26" ht="72" customHeight="1" x14ac:dyDescent="0.25">
      <c r="A56" s="857"/>
      <c r="B56" s="858"/>
      <c r="C56" s="858"/>
      <c r="D56" s="891"/>
      <c r="E56" s="851"/>
      <c r="F56" s="858"/>
      <c r="G56" s="898"/>
      <c r="H56" s="472" t="s">
        <v>784</v>
      </c>
      <c r="I56" s="445" t="s">
        <v>24</v>
      </c>
      <c r="J56" s="445" t="s">
        <v>371</v>
      </c>
      <c r="K56" s="404" t="s">
        <v>369</v>
      </c>
      <c r="L56" s="194">
        <v>43370</v>
      </c>
      <c r="M56" s="194">
        <v>43374</v>
      </c>
      <c r="N56" s="194">
        <v>43449</v>
      </c>
      <c r="O56" s="493" t="s">
        <v>785</v>
      </c>
      <c r="P56" s="189" t="s">
        <v>507</v>
      </c>
      <c r="Q56" s="222" t="s">
        <v>552</v>
      </c>
      <c r="R56" s="310" t="s">
        <v>545</v>
      </c>
      <c r="S56" s="267" t="s">
        <v>156</v>
      </c>
      <c r="T56" s="462" t="s">
        <v>30</v>
      </c>
      <c r="U56" s="472" t="s">
        <v>533</v>
      </c>
    </row>
    <row r="57" spans="1:26" ht="72" customHeight="1" x14ac:dyDescent="0.25">
      <c r="A57" s="902"/>
      <c r="B57" s="901"/>
      <c r="C57" s="901"/>
      <c r="D57" s="903"/>
      <c r="E57" s="852"/>
      <c r="F57" s="901"/>
      <c r="G57" s="898"/>
      <c r="H57" s="230" t="s">
        <v>786</v>
      </c>
      <c r="I57" s="448" t="s">
        <v>24</v>
      </c>
      <c r="J57" s="448" t="s">
        <v>379</v>
      </c>
      <c r="K57" s="410" t="s">
        <v>369</v>
      </c>
      <c r="L57" s="256">
        <v>43370</v>
      </c>
      <c r="M57" s="257">
        <v>43374</v>
      </c>
      <c r="N57" s="257">
        <v>43403</v>
      </c>
      <c r="O57" s="494" t="s">
        <v>787</v>
      </c>
      <c r="P57" s="258" t="s">
        <v>508</v>
      </c>
      <c r="Q57" s="259" t="s">
        <v>788</v>
      </c>
      <c r="R57" s="262" t="s">
        <v>517</v>
      </c>
      <c r="S57" s="267" t="s">
        <v>156</v>
      </c>
      <c r="T57" s="462" t="s">
        <v>30</v>
      </c>
      <c r="U57" s="260" t="s">
        <v>533</v>
      </c>
    </row>
    <row r="58" spans="1:26" ht="72" customHeight="1" x14ac:dyDescent="0.25">
      <c r="A58" s="311">
        <v>32</v>
      </c>
      <c r="B58" s="189" t="s">
        <v>129</v>
      </c>
      <c r="C58" s="189" t="s">
        <v>123</v>
      </c>
      <c r="D58" s="449">
        <v>43437</v>
      </c>
      <c r="E58" s="440" t="s">
        <v>509</v>
      </c>
      <c r="F58" s="189" t="s">
        <v>138</v>
      </c>
      <c r="G58" s="312" t="s">
        <v>510</v>
      </c>
      <c r="H58" s="312" t="s">
        <v>511</v>
      </c>
      <c r="I58" s="189" t="s">
        <v>24</v>
      </c>
      <c r="J58" s="312" t="s">
        <v>384</v>
      </c>
      <c r="K58" s="404" t="s">
        <v>369</v>
      </c>
      <c r="L58" s="446">
        <v>43437</v>
      </c>
      <c r="M58" s="194">
        <v>43497</v>
      </c>
      <c r="N58" s="194">
        <v>43678</v>
      </c>
      <c r="O58" s="495" t="s">
        <v>789</v>
      </c>
      <c r="P58" s="313" t="s">
        <v>790</v>
      </c>
      <c r="Q58" s="314" t="s">
        <v>883</v>
      </c>
      <c r="R58" s="315" t="s">
        <v>612</v>
      </c>
      <c r="S58" s="267"/>
      <c r="T58" s="462" t="s">
        <v>30</v>
      </c>
      <c r="U58" s="472" t="s">
        <v>884</v>
      </c>
    </row>
    <row r="59" spans="1:26" s="197" customFormat="1" ht="85.5" x14ac:dyDescent="0.25">
      <c r="A59" s="391">
        <v>4</v>
      </c>
      <c r="B59" s="189" t="s">
        <v>129</v>
      </c>
      <c r="C59" s="189" t="s">
        <v>132</v>
      </c>
      <c r="D59" s="388">
        <v>43403</v>
      </c>
      <c r="E59" s="307" t="s">
        <v>477</v>
      </c>
      <c r="F59" s="387" t="s">
        <v>138</v>
      </c>
      <c r="G59" s="307" t="s">
        <v>478</v>
      </c>
      <c r="H59" s="307" t="s">
        <v>479</v>
      </c>
      <c r="I59" s="387" t="s">
        <v>140</v>
      </c>
      <c r="J59" s="386" t="s">
        <v>480</v>
      </c>
      <c r="K59" s="386" t="s">
        <v>468</v>
      </c>
      <c r="L59" s="388">
        <v>43439</v>
      </c>
      <c r="M59" s="388">
        <v>43511</v>
      </c>
      <c r="N59" s="388">
        <v>43539</v>
      </c>
      <c r="O59" s="491" t="s">
        <v>592</v>
      </c>
      <c r="P59" s="189" t="s">
        <v>593</v>
      </c>
      <c r="Q59" s="299" t="s">
        <v>633</v>
      </c>
      <c r="R59" s="308" t="s">
        <v>631</v>
      </c>
      <c r="S59" s="432" t="s">
        <v>159</v>
      </c>
      <c r="T59" s="387" t="s">
        <v>30</v>
      </c>
      <c r="U59" s="392" t="s">
        <v>607</v>
      </c>
      <c r="Y59" s="196"/>
      <c r="Z59" s="196"/>
    </row>
    <row r="60" spans="1:26" s="385" customFormat="1" ht="147" customHeight="1" thickBot="1" x14ac:dyDescent="0.3">
      <c r="A60" s="389">
        <v>2</v>
      </c>
      <c r="B60" s="237" t="s">
        <v>10</v>
      </c>
      <c r="C60" s="237" t="s">
        <v>132</v>
      </c>
      <c r="D60" s="228">
        <v>43392</v>
      </c>
      <c r="E60" s="269" t="s">
        <v>469</v>
      </c>
      <c r="F60" s="227" t="s">
        <v>138</v>
      </c>
      <c r="G60" s="269" t="s">
        <v>470</v>
      </c>
      <c r="H60" s="269" t="s">
        <v>471</v>
      </c>
      <c r="I60" s="227" t="s">
        <v>140</v>
      </c>
      <c r="J60" s="229" t="s">
        <v>472</v>
      </c>
      <c r="K60" s="229" t="s">
        <v>468</v>
      </c>
      <c r="L60" s="228">
        <v>43439</v>
      </c>
      <c r="M60" s="228">
        <v>43480</v>
      </c>
      <c r="N60" s="228">
        <v>43511</v>
      </c>
      <c r="O60" s="488" t="s">
        <v>590</v>
      </c>
      <c r="P60" s="237" t="s">
        <v>591</v>
      </c>
      <c r="Q60" s="270" t="s">
        <v>605</v>
      </c>
      <c r="R60" s="288" t="s">
        <v>606</v>
      </c>
      <c r="S60" s="393" t="s">
        <v>156</v>
      </c>
      <c r="T60" s="387" t="s">
        <v>30</v>
      </c>
      <c r="U60" s="69" t="s">
        <v>607</v>
      </c>
      <c r="Y60" s="1"/>
      <c r="Z60" s="1"/>
    </row>
    <row r="61" spans="1:26" s="206" customFormat="1" ht="409.6" customHeight="1" x14ac:dyDescent="0.25">
      <c r="A61" s="254">
        <v>30</v>
      </c>
      <c r="B61" s="252" t="s">
        <v>10</v>
      </c>
      <c r="C61" s="252" t="s">
        <v>35</v>
      </c>
      <c r="D61" s="255">
        <v>42531</v>
      </c>
      <c r="E61" s="253" t="s">
        <v>262</v>
      </c>
      <c r="F61" s="252" t="s">
        <v>11</v>
      </c>
      <c r="G61" s="265" t="s">
        <v>263</v>
      </c>
      <c r="H61" s="265" t="s">
        <v>264</v>
      </c>
      <c r="I61" s="166" t="s">
        <v>24</v>
      </c>
      <c r="J61" s="166" t="s">
        <v>265</v>
      </c>
      <c r="K61" s="166" t="s">
        <v>266</v>
      </c>
      <c r="L61" s="201">
        <v>42643</v>
      </c>
      <c r="M61" s="201">
        <v>42646</v>
      </c>
      <c r="N61" s="201">
        <v>42735</v>
      </c>
      <c r="O61" s="513" t="s">
        <v>485</v>
      </c>
      <c r="P61" s="235" t="s">
        <v>561</v>
      </c>
      <c r="Q61" s="236" t="s">
        <v>546</v>
      </c>
      <c r="R61" s="167" t="s">
        <v>562</v>
      </c>
      <c r="S61" s="202" t="s">
        <v>156</v>
      </c>
      <c r="T61" s="203" t="s">
        <v>30</v>
      </c>
      <c r="U61" s="168" t="s">
        <v>563</v>
      </c>
      <c r="Y61" s="204"/>
      <c r="Z61" s="205"/>
    </row>
    <row r="62" spans="1:26" s="206" customFormat="1" ht="357.75" customHeight="1" x14ac:dyDescent="0.25">
      <c r="A62" s="254">
        <v>32</v>
      </c>
      <c r="B62" s="252" t="s">
        <v>10</v>
      </c>
      <c r="C62" s="252" t="s">
        <v>43</v>
      </c>
      <c r="D62" s="255">
        <v>42934</v>
      </c>
      <c r="E62" s="253" t="s">
        <v>267</v>
      </c>
      <c r="F62" s="252" t="s">
        <v>11</v>
      </c>
      <c r="G62" s="265" t="s">
        <v>268</v>
      </c>
      <c r="H62" s="265" t="s">
        <v>269</v>
      </c>
      <c r="I62" s="166" t="s">
        <v>24</v>
      </c>
      <c r="J62" s="166" t="s">
        <v>270</v>
      </c>
      <c r="K62" s="166" t="s">
        <v>271</v>
      </c>
      <c r="L62" s="201">
        <v>42947</v>
      </c>
      <c r="M62" s="201">
        <v>42979</v>
      </c>
      <c r="N62" s="201">
        <v>43084</v>
      </c>
      <c r="O62" s="511" t="s">
        <v>486</v>
      </c>
      <c r="P62" s="166" t="s">
        <v>391</v>
      </c>
      <c r="Q62" s="217" t="s">
        <v>553</v>
      </c>
      <c r="R62" s="283" t="s">
        <v>564</v>
      </c>
      <c r="S62" s="208" t="s">
        <v>156</v>
      </c>
      <c r="T62" s="203" t="s">
        <v>30</v>
      </c>
      <c r="U62" s="168" t="s">
        <v>565</v>
      </c>
      <c r="Y62" s="204"/>
      <c r="Z62" s="205"/>
    </row>
    <row r="63" spans="1:26" s="211" customFormat="1" ht="409.5" x14ac:dyDescent="0.25">
      <c r="A63" s="254">
        <v>35</v>
      </c>
      <c r="B63" s="252" t="s">
        <v>10</v>
      </c>
      <c r="C63" s="252" t="s">
        <v>43</v>
      </c>
      <c r="D63" s="255">
        <v>42934</v>
      </c>
      <c r="E63" s="253" t="s">
        <v>272</v>
      </c>
      <c r="F63" s="252" t="s">
        <v>11</v>
      </c>
      <c r="G63" s="265" t="s">
        <v>273</v>
      </c>
      <c r="H63" s="265" t="s">
        <v>274</v>
      </c>
      <c r="I63" s="252" t="s">
        <v>24</v>
      </c>
      <c r="J63" s="207" t="s">
        <v>275</v>
      </c>
      <c r="K63" s="252" t="s">
        <v>276</v>
      </c>
      <c r="L63" s="255">
        <v>42947</v>
      </c>
      <c r="M63" s="255">
        <v>42948</v>
      </c>
      <c r="N63" s="255">
        <v>43100</v>
      </c>
      <c r="O63" s="511" t="s">
        <v>487</v>
      </c>
      <c r="P63" s="252" t="s">
        <v>392</v>
      </c>
      <c r="Q63" s="191" t="s">
        <v>554</v>
      </c>
      <c r="R63" s="200" t="s">
        <v>566</v>
      </c>
      <c r="S63" s="208" t="s">
        <v>156</v>
      </c>
      <c r="T63" s="203" t="s">
        <v>30</v>
      </c>
      <c r="U63" s="253" t="s">
        <v>518</v>
      </c>
      <c r="Y63" s="209"/>
      <c r="Z63" s="210"/>
    </row>
    <row r="64" spans="1:26" s="206" customFormat="1" ht="353.25" customHeight="1" x14ac:dyDescent="0.25">
      <c r="A64" s="908">
        <v>36</v>
      </c>
      <c r="B64" s="900" t="s">
        <v>10</v>
      </c>
      <c r="C64" s="900" t="s">
        <v>43</v>
      </c>
      <c r="D64" s="909">
        <v>42934</v>
      </c>
      <c r="E64" s="905" t="s">
        <v>277</v>
      </c>
      <c r="F64" s="900" t="s">
        <v>11</v>
      </c>
      <c r="G64" s="905" t="s">
        <v>273</v>
      </c>
      <c r="H64" s="265" t="s">
        <v>278</v>
      </c>
      <c r="I64" s="166" t="s">
        <v>24</v>
      </c>
      <c r="J64" s="170" t="s">
        <v>275</v>
      </c>
      <c r="K64" s="166" t="s">
        <v>271</v>
      </c>
      <c r="L64" s="201">
        <v>42947</v>
      </c>
      <c r="M64" s="201">
        <v>42948</v>
      </c>
      <c r="N64" s="201">
        <v>43097</v>
      </c>
      <c r="O64" s="511" t="s">
        <v>488</v>
      </c>
      <c r="P64" s="166" t="s">
        <v>393</v>
      </c>
      <c r="Q64" s="191" t="s">
        <v>555</v>
      </c>
      <c r="R64" s="212" t="s">
        <v>567</v>
      </c>
      <c r="S64" s="202" t="s">
        <v>156</v>
      </c>
      <c r="T64" s="203" t="s">
        <v>30</v>
      </c>
      <c r="U64" s="168" t="s">
        <v>519</v>
      </c>
      <c r="Y64" s="204"/>
      <c r="Z64" s="205"/>
    </row>
    <row r="65" spans="1:26" s="206" customFormat="1" ht="241.5" customHeight="1" x14ac:dyDescent="0.25">
      <c r="A65" s="908"/>
      <c r="B65" s="900"/>
      <c r="C65" s="900"/>
      <c r="D65" s="909"/>
      <c r="E65" s="905"/>
      <c r="F65" s="900"/>
      <c r="G65" s="905"/>
      <c r="H65" s="265" t="s">
        <v>279</v>
      </c>
      <c r="I65" s="166" t="s">
        <v>24</v>
      </c>
      <c r="J65" s="166" t="s">
        <v>280</v>
      </c>
      <c r="K65" s="166" t="s">
        <v>281</v>
      </c>
      <c r="L65" s="201">
        <v>42947</v>
      </c>
      <c r="M65" s="201">
        <v>42948</v>
      </c>
      <c r="N65" s="201">
        <v>43097</v>
      </c>
      <c r="O65" s="511" t="s">
        <v>489</v>
      </c>
      <c r="P65" s="166" t="s">
        <v>394</v>
      </c>
      <c r="Q65" s="163" t="s">
        <v>556</v>
      </c>
      <c r="R65" s="167" t="s">
        <v>568</v>
      </c>
      <c r="S65" s="202" t="s">
        <v>156</v>
      </c>
      <c r="T65" s="203" t="s">
        <v>30</v>
      </c>
      <c r="U65" s="168" t="s">
        <v>520</v>
      </c>
      <c r="Y65" s="204"/>
      <c r="Z65" s="205"/>
    </row>
    <row r="66" spans="1:26" s="248" customFormat="1" ht="216.75" customHeight="1" x14ac:dyDescent="0.25">
      <c r="A66" s="906">
        <v>37</v>
      </c>
      <c r="B66" s="858" t="s">
        <v>10</v>
      </c>
      <c r="C66" s="858" t="s">
        <v>43</v>
      </c>
      <c r="D66" s="859">
        <v>43129</v>
      </c>
      <c r="E66" s="858" t="s">
        <v>282</v>
      </c>
      <c r="F66" s="858" t="s">
        <v>11</v>
      </c>
      <c r="G66" s="856" t="s">
        <v>283</v>
      </c>
      <c r="H66" s="229" t="s">
        <v>284</v>
      </c>
      <c r="I66" s="227" t="s">
        <v>24</v>
      </c>
      <c r="J66" s="227" t="s">
        <v>285</v>
      </c>
      <c r="K66" s="227" t="s">
        <v>286</v>
      </c>
      <c r="L66" s="228">
        <v>43129</v>
      </c>
      <c r="M66" s="228">
        <v>43130</v>
      </c>
      <c r="N66" s="228">
        <v>43138</v>
      </c>
      <c r="O66" s="512" t="s">
        <v>287</v>
      </c>
      <c r="P66" s="69" t="s">
        <v>399</v>
      </c>
      <c r="Q66" s="148" t="s">
        <v>288</v>
      </c>
      <c r="R66" s="69" t="s">
        <v>289</v>
      </c>
      <c r="S66" s="130"/>
      <c r="T66" s="251" t="s">
        <v>30</v>
      </c>
      <c r="U66" s="168" t="s">
        <v>340</v>
      </c>
      <c r="Y66" s="16"/>
      <c r="Z66" s="1"/>
    </row>
    <row r="67" spans="1:26" s="206" customFormat="1" ht="222" customHeight="1" x14ac:dyDescent="0.25">
      <c r="A67" s="906"/>
      <c r="B67" s="858"/>
      <c r="C67" s="858"/>
      <c r="D67" s="859"/>
      <c r="E67" s="858"/>
      <c r="F67" s="858"/>
      <c r="G67" s="856"/>
      <c r="H67" s="168" t="s">
        <v>290</v>
      </c>
      <c r="I67" s="166" t="s">
        <v>24</v>
      </c>
      <c r="J67" s="166" t="s">
        <v>291</v>
      </c>
      <c r="K67" s="166" t="s">
        <v>292</v>
      </c>
      <c r="L67" s="201">
        <v>43129</v>
      </c>
      <c r="M67" s="201">
        <v>43136</v>
      </c>
      <c r="N67" s="201">
        <v>43281</v>
      </c>
      <c r="O67" s="511" t="s">
        <v>594</v>
      </c>
      <c r="P67" s="166" t="s">
        <v>595</v>
      </c>
      <c r="Q67" s="191" t="s">
        <v>608</v>
      </c>
      <c r="R67" s="167" t="s">
        <v>609</v>
      </c>
      <c r="S67" s="213"/>
      <c r="T67" s="203" t="s">
        <v>30</v>
      </c>
      <c r="U67" s="168" t="s">
        <v>610</v>
      </c>
      <c r="Y67" s="204"/>
      <c r="Z67" s="205"/>
    </row>
    <row r="68" spans="1:26" s="248" customFormat="1" ht="52.5" hidden="1" customHeight="1" x14ac:dyDescent="0.25">
      <c r="A68" s="906"/>
      <c r="B68" s="858"/>
      <c r="C68" s="858"/>
      <c r="D68" s="859"/>
      <c r="E68" s="858"/>
      <c r="F68" s="858"/>
      <c r="G68" s="856"/>
      <c r="H68" s="229" t="s">
        <v>294</v>
      </c>
      <c r="I68" s="227" t="s">
        <v>24</v>
      </c>
      <c r="J68" s="227" t="s">
        <v>295</v>
      </c>
      <c r="K68" s="227" t="s">
        <v>296</v>
      </c>
      <c r="L68" s="228">
        <v>43129</v>
      </c>
      <c r="M68" s="228">
        <v>43130</v>
      </c>
      <c r="N68" s="228">
        <v>43133</v>
      </c>
      <c r="O68" s="890" t="s">
        <v>297</v>
      </c>
      <c r="P68" s="890"/>
      <c r="Q68" s="890"/>
      <c r="R68" s="890"/>
      <c r="S68" s="227" t="s">
        <v>400</v>
      </c>
      <c r="T68" s="148" t="s">
        <v>293</v>
      </c>
      <c r="U68" s="69" t="s">
        <v>289</v>
      </c>
      <c r="V68" s="130"/>
      <c r="W68" s="251" t="s">
        <v>30</v>
      </c>
      <c r="X68" s="168" t="s">
        <v>340</v>
      </c>
      <c r="Y68" s="16"/>
      <c r="Z68" s="1"/>
    </row>
    <row r="69" spans="1:26" s="248" customFormat="1" ht="127.5" hidden="1" x14ac:dyDescent="0.25">
      <c r="A69" s="906"/>
      <c r="B69" s="858"/>
      <c r="C69" s="858"/>
      <c r="D69" s="859"/>
      <c r="E69" s="858"/>
      <c r="F69" s="858"/>
      <c r="G69" s="856"/>
      <c r="H69" s="229" t="s">
        <v>298</v>
      </c>
      <c r="I69" s="227" t="s">
        <v>24</v>
      </c>
      <c r="J69" s="227" t="s">
        <v>299</v>
      </c>
      <c r="K69" s="227" t="s">
        <v>300</v>
      </c>
      <c r="L69" s="228">
        <v>43137</v>
      </c>
      <c r="M69" s="228">
        <v>43138</v>
      </c>
      <c r="N69" s="228">
        <v>43159</v>
      </c>
      <c r="O69" s="890" t="s">
        <v>301</v>
      </c>
      <c r="P69" s="890"/>
      <c r="Q69" s="890"/>
      <c r="R69" s="890"/>
      <c r="S69" s="227" t="s">
        <v>401</v>
      </c>
      <c r="T69" s="148" t="s">
        <v>293</v>
      </c>
      <c r="U69" s="69" t="s">
        <v>289</v>
      </c>
      <c r="V69" s="130"/>
      <c r="W69" s="251" t="s">
        <v>30</v>
      </c>
      <c r="X69" s="168" t="s">
        <v>340</v>
      </c>
      <c r="Y69" s="16"/>
      <c r="Z69" s="1"/>
    </row>
    <row r="70" spans="1:26" s="248" customFormat="1" ht="111" hidden="1" customHeight="1" x14ac:dyDescent="0.25">
      <c r="A70" s="906"/>
      <c r="B70" s="858"/>
      <c r="C70" s="858"/>
      <c r="D70" s="859"/>
      <c r="E70" s="858"/>
      <c r="F70" s="858"/>
      <c r="G70" s="856"/>
      <c r="H70" s="229" t="s">
        <v>302</v>
      </c>
      <c r="I70" s="227" t="s">
        <v>24</v>
      </c>
      <c r="J70" s="227" t="s">
        <v>291</v>
      </c>
      <c r="K70" s="227" t="s">
        <v>303</v>
      </c>
      <c r="L70" s="228">
        <v>43137</v>
      </c>
      <c r="M70" s="228">
        <v>43138</v>
      </c>
      <c r="N70" s="228">
        <v>43143</v>
      </c>
      <c r="O70" s="890" t="s">
        <v>304</v>
      </c>
      <c r="P70" s="890"/>
      <c r="Q70" s="890"/>
      <c r="R70" s="890"/>
      <c r="S70" s="227" t="s">
        <v>402</v>
      </c>
      <c r="T70" s="148" t="s">
        <v>293</v>
      </c>
      <c r="U70" s="69" t="s">
        <v>289</v>
      </c>
      <c r="V70" s="130"/>
      <c r="W70" s="251" t="s">
        <v>30</v>
      </c>
      <c r="X70" s="168" t="s">
        <v>340</v>
      </c>
      <c r="Y70" s="16"/>
      <c r="Z70" s="1"/>
    </row>
    <row r="71" spans="1:26" s="206" customFormat="1" ht="312.75" hidden="1" customHeight="1" x14ac:dyDescent="0.25">
      <c r="A71" s="906"/>
      <c r="B71" s="858"/>
      <c r="C71" s="858"/>
      <c r="D71" s="859"/>
      <c r="E71" s="858"/>
      <c r="F71" s="858"/>
      <c r="G71" s="856"/>
      <c r="H71" s="168" t="s">
        <v>305</v>
      </c>
      <c r="I71" s="166" t="s">
        <v>24</v>
      </c>
      <c r="J71" s="166" t="s">
        <v>306</v>
      </c>
      <c r="K71" s="166" t="s">
        <v>307</v>
      </c>
      <c r="L71" s="201">
        <v>43137</v>
      </c>
      <c r="M71" s="201">
        <v>43189</v>
      </c>
      <c r="N71" s="201">
        <v>43281</v>
      </c>
      <c r="O71" s="904" t="s">
        <v>490</v>
      </c>
      <c r="P71" s="904"/>
      <c r="Q71" s="904"/>
      <c r="R71" s="904"/>
      <c r="S71" s="166" t="s">
        <v>395</v>
      </c>
      <c r="T71" s="191" t="s">
        <v>569</v>
      </c>
      <c r="U71" s="167" t="s">
        <v>523</v>
      </c>
      <c r="V71" s="202" t="s">
        <v>156</v>
      </c>
      <c r="W71" s="203" t="s">
        <v>30</v>
      </c>
      <c r="X71" s="168" t="s">
        <v>521</v>
      </c>
      <c r="Y71" s="204"/>
      <c r="Z71" s="205"/>
    </row>
    <row r="72" spans="1:26" s="206" customFormat="1" ht="409.6" hidden="1" customHeight="1" x14ac:dyDescent="0.25">
      <c r="A72" s="906"/>
      <c r="B72" s="858"/>
      <c r="C72" s="858"/>
      <c r="D72" s="859"/>
      <c r="E72" s="858"/>
      <c r="F72" s="858"/>
      <c r="G72" s="856"/>
      <c r="H72" s="168" t="s">
        <v>308</v>
      </c>
      <c r="I72" s="166" t="s">
        <v>24</v>
      </c>
      <c r="J72" s="166" t="s">
        <v>306</v>
      </c>
      <c r="K72" s="166" t="s">
        <v>309</v>
      </c>
      <c r="L72" s="201">
        <v>43137</v>
      </c>
      <c r="M72" s="201">
        <v>43189</v>
      </c>
      <c r="N72" s="201">
        <v>43281</v>
      </c>
      <c r="O72" s="904" t="s">
        <v>491</v>
      </c>
      <c r="P72" s="904"/>
      <c r="Q72" s="904"/>
      <c r="R72" s="904"/>
      <c r="S72" s="166" t="s">
        <v>396</v>
      </c>
      <c r="T72" s="191" t="s">
        <v>557</v>
      </c>
      <c r="U72" s="167" t="s">
        <v>570</v>
      </c>
      <c r="V72" s="202" t="s">
        <v>156</v>
      </c>
      <c r="W72" s="203" t="s">
        <v>30</v>
      </c>
      <c r="X72" s="168" t="s">
        <v>522</v>
      </c>
      <c r="Y72" s="204"/>
      <c r="Z72" s="205"/>
    </row>
    <row r="73" spans="1:26" s="206" customFormat="1" ht="189.75" hidden="1" customHeight="1" x14ac:dyDescent="0.25">
      <c r="A73" s="906"/>
      <c r="B73" s="858"/>
      <c r="C73" s="858"/>
      <c r="D73" s="859"/>
      <c r="E73" s="858"/>
      <c r="F73" s="858"/>
      <c r="G73" s="856"/>
      <c r="H73" s="169" t="s">
        <v>310</v>
      </c>
      <c r="I73" s="166" t="s">
        <v>24</v>
      </c>
      <c r="J73" s="214" t="s">
        <v>311</v>
      </c>
      <c r="K73" s="214" t="s">
        <v>292</v>
      </c>
      <c r="L73" s="215">
        <v>43137</v>
      </c>
      <c r="M73" s="215"/>
      <c r="N73" s="215"/>
      <c r="O73" s="920" t="s">
        <v>492</v>
      </c>
      <c r="P73" s="920"/>
      <c r="Q73" s="920"/>
      <c r="R73" s="920"/>
      <c r="S73" s="214"/>
      <c r="T73" s="191" t="s">
        <v>558</v>
      </c>
      <c r="U73" s="224" t="s">
        <v>571</v>
      </c>
      <c r="V73" s="202" t="s">
        <v>156</v>
      </c>
      <c r="W73" s="203" t="s">
        <v>30</v>
      </c>
      <c r="X73" s="168" t="s">
        <v>524</v>
      </c>
      <c r="Y73" s="204"/>
      <c r="Z73" s="205"/>
    </row>
    <row r="74" spans="1:26" s="248" customFormat="1" ht="409.5" hidden="1" x14ac:dyDescent="0.25">
      <c r="A74" s="906"/>
      <c r="B74" s="858"/>
      <c r="C74" s="858"/>
      <c r="D74" s="859"/>
      <c r="E74" s="858"/>
      <c r="F74" s="858"/>
      <c r="G74" s="856"/>
      <c r="H74" s="229" t="s">
        <v>312</v>
      </c>
      <c r="I74" s="227" t="s">
        <v>24</v>
      </c>
      <c r="J74" s="227" t="s">
        <v>313</v>
      </c>
      <c r="K74" s="227" t="s">
        <v>314</v>
      </c>
      <c r="L74" s="228">
        <v>43137</v>
      </c>
      <c r="M74" s="228">
        <v>43136</v>
      </c>
      <c r="N74" s="228">
        <v>43280</v>
      </c>
      <c r="O74" s="910" t="s">
        <v>315</v>
      </c>
      <c r="P74" s="890"/>
      <c r="Q74" s="890"/>
      <c r="R74" s="890"/>
      <c r="S74" s="171" t="s">
        <v>397</v>
      </c>
      <c r="T74" s="178" t="s">
        <v>403</v>
      </c>
      <c r="U74" s="229" t="s">
        <v>364</v>
      </c>
      <c r="V74" s="130"/>
      <c r="W74" s="251" t="s">
        <v>30</v>
      </c>
      <c r="X74" s="168" t="s">
        <v>408</v>
      </c>
      <c r="Y74" s="16"/>
      <c r="Z74" s="1"/>
    </row>
    <row r="75" spans="1:26" s="206" customFormat="1" ht="248.25" hidden="1" customHeight="1" x14ac:dyDescent="0.25">
      <c r="A75" s="906"/>
      <c r="B75" s="858"/>
      <c r="C75" s="858"/>
      <c r="D75" s="859"/>
      <c r="E75" s="858"/>
      <c r="F75" s="858"/>
      <c r="G75" s="856"/>
      <c r="H75" s="168" t="s">
        <v>316</v>
      </c>
      <c r="I75" s="166" t="s">
        <v>24</v>
      </c>
      <c r="J75" s="166" t="s">
        <v>317</v>
      </c>
      <c r="K75" s="166" t="s">
        <v>314</v>
      </c>
      <c r="L75" s="201">
        <v>43137</v>
      </c>
      <c r="M75" s="201">
        <v>43136</v>
      </c>
      <c r="N75" s="201">
        <v>43280</v>
      </c>
      <c r="O75" s="904" t="s">
        <v>493</v>
      </c>
      <c r="P75" s="904"/>
      <c r="Q75" s="904"/>
      <c r="R75" s="904"/>
      <c r="S75" s="166"/>
      <c r="T75" s="191" t="s">
        <v>559</v>
      </c>
      <c r="U75" s="167" t="s">
        <v>572</v>
      </c>
      <c r="V75" s="202" t="s">
        <v>156</v>
      </c>
      <c r="W75" s="203" t="s">
        <v>30</v>
      </c>
      <c r="X75" s="168" t="s">
        <v>525</v>
      </c>
      <c r="Y75" s="204"/>
      <c r="Z75" s="205"/>
    </row>
    <row r="76" spans="1:26" s="248" customFormat="1" ht="76.5" hidden="1" x14ac:dyDescent="0.25">
      <c r="A76" s="907"/>
      <c r="B76" s="858"/>
      <c r="C76" s="858"/>
      <c r="D76" s="859"/>
      <c r="E76" s="858"/>
      <c r="F76" s="858"/>
      <c r="G76" s="856"/>
      <c r="H76" s="229" t="s">
        <v>318</v>
      </c>
      <c r="I76" s="227" t="s">
        <v>24</v>
      </c>
      <c r="J76" s="227" t="s">
        <v>319</v>
      </c>
      <c r="K76" s="227" t="s">
        <v>320</v>
      </c>
      <c r="L76" s="228">
        <v>43137</v>
      </c>
      <c r="M76" s="228">
        <v>43136</v>
      </c>
      <c r="N76" s="228">
        <v>43159</v>
      </c>
      <c r="O76" s="890" t="s">
        <v>321</v>
      </c>
      <c r="P76" s="890"/>
      <c r="Q76" s="890"/>
      <c r="R76" s="890"/>
      <c r="S76" s="171" t="s">
        <v>398</v>
      </c>
      <c r="T76" s="148" t="s">
        <v>322</v>
      </c>
      <c r="U76" s="69" t="s">
        <v>323</v>
      </c>
      <c r="V76" s="130"/>
      <c r="W76" s="251" t="s">
        <v>30</v>
      </c>
      <c r="X76" s="168" t="s">
        <v>340</v>
      </c>
      <c r="Y76" s="16"/>
      <c r="Z76" s="1"/>
    </row>
    <row r="77" spans="1:26" s="206" customFormat="1" ht="409.5" hidden="1" x14ac:dyDescent="0.25">
      <c r="A77" s="906"/>
      <c r="B77" s="858"/>
      <c r="C77" s="858"/>
      <c r="D77" s="859"/>
      <c r="E77" s="858"/>
      <c r="F77" s="858"/>
      <c r="G77" s="856"/>
      <c r="H77" s="168" t="s">
        <v>324</v>
      </c>
      <c r="I77" s="166" t="s">
        <v>24</v>
      </c>
      <c r="J77" s="166" t="s">
        <v>325</v>
      </c>
      <c r="K77" s="166" t="s">
        <v>326</v>
      </c>
      <c r="L77" s="201">
        <v>43137</v>
      </c>
      <c r="M77" s="201">
        <v>43160</v>
      </c>
      <c r="N77" s="201">
        <v>43464</v>
      </c>
      <c r="O77" s="921" t="s">
        <v>494</v>
      </c>
      <c r="P77" s="921"/>
      <c r="Q77" s="921"/>
      <c r="R77" s="921"/>
      <c r="S77" s="166"/>
      <c r="T77" s="163" t="s">
        <v>560</v>
      </c>
      <c r="U77" s="225" t="s">
        <v>575</v>
      </c>
      <c r="V77" s="202" t="s">
        <v>156</v>
      </c>
      <c r="W77" s="203" t="s">
        <v>30</v>
      </c>
      <c r="X77" s="168" t="s">
        <v>526</v>
      </c>
      <c r="Y77" s="204"/>
      <c r="Z77" s="205"/>
    </row>
    <row r="78" spans="1:26" s="248" customFormat="1" ht="267" hidden="1" customHeight="1" x14ac:dyDescent="0.25">
      <c r="A78" s="906"/>
      <c r="B78" s="858"/>
      <c r="C78" s="858"/>
      <c r="D78" s="859"/>
      <c r="E78" s="858"/>
      <c r="F78" s="858"/>
      <c r="G78" s="856"/>
      <c r="H78" s="264" t="s">
        <v>327</v>
      </c>
      <c r="I78" s="227" t="s">
        <v>24</v>
      </c>
      <c r="J78" s="227" t="s">
        <v>291</v>
      </c>
      <c r="K78" s="227" t="s">
        <v>328</v>
      </c>
      <c r="L78" s="228">
        <v>43137</v>
      </c>
      <c r="M78" s="228">
        <v>43137</v>
      </c>
      <c r="N78" s="228">
        <v>43159</v>
      </c>
      <c r="O78" s="910" t="s">
        <v>343</v>
      </c>
      <c r="P78" s="890"/>
      <c r="Q78" s="890"/>
      <c r="R78" s="890"/>
      <c r="S78" s="227"/>
      <c r="T78" s="178" t="s">
        <v>404</v>
      </c>
      <c r="U78" s="226" t="s">
        <v>411</v>
      </c>
      <c r="V78" s="177"/>
      <c r="W78" s="251" t="s">
        <v>30</v>
      </c>
      <c r="X78" s="168" t="s">
        <v>365</v>
      </c>
      <c r="Y78" s="16"/>
      <c r="Z78" s="1"/>
    </row>
    <row r="79" spans="1:26" s="248" customFormat="1" ht="73.5" hidden="1" customHeight="1" x14ac:dyDescent="0.25">
      <c r="A79" s="906"/>
      <c r="B79" s="858"/>
      <c r="C79" s="858"/>
      <c r="D79" s="859"/>
      <c r="E79" s="858"/>
      <c r="F79" s="858"/>
      <c r="G79" s="856"/>
      <c r="H79" s="264" t="s">
        <v>329</v>
      </c>
      <c r="I79" s="227" t="s">
        <v>24</v>
      </c>
      <c r="J79" s="227" t="s">
        <v>330</v>
      </c>
      <c r="K79" s="227" t="s">
        <v>314</v>
      </c>
      <c r="L79" s="228">
        <v>43137</v>
      </c>
      <c r="M79" s="228">
        <v>43137</v>
      </c>
      <c r="N79" s="228">
        <v>43159</v>
      </c>
      <c r="O79" s="910" t="s">
        <v>341</v>
      </c>
      <c r="P79" s="890"/>
      <c r="Q79" s="890"/>
      <c r="R79" s="890"/>
      <c r="S79" s="227"/>
      <c r="T79" s="148" t="s">
        <v>363</v>
      </c>
      <c r="U79" s="226" t="s">
        <v>342</v>
      </c>
      <c r="V79" s="177"/>
      <c r="W79" s="251" t="s">
        <v>30</v>
      </c>
      <c r="X79" s="168" t="s">
        <v>409</v>
      </c>
      <c r="Y79" s="16"/>
      <c r="Z79" s="1"/>
    </row>
    <row r="80" spans="1:26" s="206" customFormat="1" ht="409.5" hidden="1" x14ac:dyDescent="0.25">
      <c r="A80" s="906"/>
      <c r="B80" s="858"/>
      <c r="C80" s="858"/>
      <c r="D80" s="859"/>
      <c r="E80" s="858"/>
      <c r="F80" s="858"/>
      <c r="G80" s="856"/>
      <c r="H80" s="168" t="s">
        <v>331</v>
      </c>
      <c r="I80" s="166" t="s">
        <v>24</v>
      </c>
      <c r="J80" s="252"/>
      <c r="K80" s="166" t="s">
        <v>332</v>
      </c>
      <c r="L80" s="201">
        <v>43137</v>
      </c>
      <c r="M80" s="201">
        <v>43143</v>
      </c>
      <c r="N80" s="201">
        <v>43147</v>
      </c>
      <c r="O80" s="904" t="s">
        <v>387</v>
      </c>
      <c r="P80" s="904"/>
      <c r="Q80" s="904"/>
      <c r="R80" s="904"/>
      <c r="S80" s="166" t="s">
        <v>385</v>
      </c>
      <c r="T80" s="191" t="s">
        <v>405</v>
      </c>
      <c r="U80" s="167" t="s">
        <v>389</v>
      </c>
      <c r="V80" s="202" t="s">
        <v>156</v>
      </c>
      <c r="W80" s="203" t="s">
        <v>30</v>
      </c>
      <c r="X80" s="168" t="s">
        <v>414</v>
      </c>
      <c r="Y80" s="204"/>
      <c r="Z80" s="205"/>
    </row>
    <row r="81" spans="1:26" s="206" customFormat="1" ht="408" hidden="1" x14ac:dyDescent="0.25">
      <c r="A81" s="906"/>
      <c r="B81" s="858"/>
      <c r="C81" s="858"/>
      <c r="D81" s="859"/>
      <c r="E81" s="858"/>
      <c r="F81" s="858"/>
      <c r="G81" s="856"/>
      <c r="H81" s="168" t="s">
        <v>333</v>
      </c>
      <c r="I81" s="166" t="s">
        <v>140</v>
      </c>
      <c r="J81" s="166" t="s">
        <v>334</v>
      </c>
      <c r="K81" s="166" t="s">
        <v>335</v>
      </c>
      <c r="L81" s="201">
        <v>43131</v>
      </c>
      <c r="M81" s="201">
        <v>43281</v>
      </c>
      <c r="N81" s="201">
        <v>43281</v>
      </c>
      <c r="O81" s="911" t="s">
        <v>386</v>
      </c>
      <c r="P81" s="912"/>
      <c r="Q81" s="912"/>
      <c r="R81" s="913"/>
      <c r="S81" s="166"/>
      <c r="T81" s="191" t="s">
        <v>406</v>
      </c>
      <c r="U81" s="167"/>
      <c r="V81" s="213"/>
      <c r="W81" s="203" t="s">
        <v>30</v>
      </c>
      <c r="X81" s="168" t="s">
        <v>412</v>
      </c>
      <c r="Y81" s="204"/>
      <c r="Z81" s="205"/>
    </row>
    <row r="82" spans="1:26" s="206" customFormat="1" ht="408" hidden="1" x14ac:dyDescent="0.25">
      <c r="A82" s="906"/>
      <c r="B82" s="858"/>
      <c r="C82" s="858"/>
      <c r="D82" s="859"/>
      <c r="E82" s="858"/>
      <c r="F82" s="858"/>
      <c r="G82" s="856"/>
      <c r="H82" s="168" t="s">
        <v>336</v>
      </c>
      <c r="I82" s="166" t="s">
        <v>140</v>
      </c>
      <c r="J82" s="166" t="s">
        <v>334</v>
      </c>
      <c r="K82" s="166" t="s">
        <v>337</v>
      </c>
      <c r="L82" s="201">
        <v>43131</v>
      </c>
      <c r="M82" s="201">
        <v>43160</v>
      </c>
      <c r="N82" s="201">
        <v>43281</v>
      </c>
      <c r="O82" s="914"/>
      <c r="P82" s="915"/>
      <c r="Q82" s="915"/>
      <c r="R82" s="916"/>
      <c r="S82" s="166"/>
      <c r="T82" s="191" t="s">
        <v>407</v>
      </c>
      <c r="U82" s="167"/>
      <c r="V82" s="213"/>
      <c r="W82" s="203" t="s">
        <v>30</v>
      </c>
      <c r="X82" s="168" t="s">
        <v>413</v>
      </c>
      <c r="Y82" s="204"/>
      <c r="Z82" s="205"/>
    </row>
    <row r="83" spans="1:26" s="206" customFormat="1" ht="129" hidden="1" customHeight="1" x14ac:dyDescent="0.25">
      <c r="A83" s="906"/>
      <c r="B83" s="858"/>
      <c r="C83" s="858"/>
      <c r="D83" s="859"/>
      <c r="E83" s="858"/>
      <c r="F83" s="858"/>
      <c r="G83" s="856"/>
      <c r="H83" s="168" t="s">
        <v>338</v>
      </c>
      <c r="I83" s="166" t="s">
        <v>140</v>
      </c>
      <c r="J83" s="166" t="s">
        <v>334</v>
      </c>
      <c r="K83" s="166" t="s">
        <v>339</v>
      </c>
      <c r="L83" s="201">
        <v>43131</v>
      </c>
      <c r="M83" s="201">
        <v>43252</v>
      </c>
      <c r="N83" s="201">
        <v>43281</v>
      </c>
      <c r="O83" s="917"/>
      <c r="P83" s="918"/>
      <c r="Q83" s="918"/>
      <c r="R83" s="919"/>
      <c r="S83" s="166"/>
      <c r="T83" s="191" t="s">
        <v>407</v>
      </c>
      <c r="U83" s="167"/>
      <c r="V83" s="213"/>
      <c r="W83" s="203" t="s">
        <v>30</v>
      </c>
      <c r="X83" s="168" t="s">
        <v>410</v>
      </c>
      <c r="Y83" s="204"/>
      <c r="Z83" s="205"/>
    </row>
    <row r="84" spans="1:26" s="247" customFormat="1" ht="133.5" customHeight="1" x14ac:dyDescent="0.25">
      <c r="A84" s="245">
        <v>1</v>
      </c>
      <c r="B84" s="245" t="s">
        <v>129</v>
      </c>
      <c r="C84" s="245" t="s">
        <v>15</v>
      </c>
      <c r="D84" s="272">
        <v>43451</v>
      </c>
      <c r="E84" s="229" t="s">
        <v>500</v>
      </c>
      <c r="F84" s="237" t="s">
        <v>138</v>
      </c>
      <c r="G84" s="150" t="s">
        <v>499</v>
      </c>
      <c r="H84" s="229" t="s">
        <v>501</v>
      </c>
      <c r="I84" s="227" t="s">
        <v>140</v>
      </c>
      <c r="J84" s="237" t="s">
        <v>502</v>
      </c>
      <c r="K84" s="149" t="s">
        <v>498</v>
      </c>
      <c r="L84" s="152">
        <v>43451</v>
      </c>
      <c r="M84" s="152">
        <v>43480</v>
      </c>
      <c r="N84" s="152">
        <v>43494</v>
      </c>
      <c r="O84" s="514" t="s">
        <v>597</v>
      </c>
      <c r="P84" s="241" t="s">
        <v>598</v>
      </c>
      <c r="Q84" s="69" t="s">
        <v>611</v>
      </c>
      <c r="R84" s="69"/>
      <c r="S84" s="69" t="s">
        <v>159</v>
      </c>
      <c r="T84" s="243" t="s">
        <v>30</v>
      </c>
      <c r="U84" s="246" t="s">
        <v>632</v>
      </c>
      <c r="Y84" s="242"/>
    </row>
    <row r="85" spans="1:26" ht="72" customHeight="1" x14ac:dyDescent="0.25">
      <c r="A85" s="530" t="s">
        <v>962</v>
      </c>
      <c r="T85" s="13"/>
    </row>
    <row r="86" spans="1:26" s="240" customFormat="1" ht="279.75" customHeight="1" x14ac:dyDescent="0.25">
      <c r="A86" s="227">
        <v>1</v>
      </c>
      <c r="B86" s="237" t="s">
        <v>129</v>
      </c>
      <c r="C86" s="237" t="s">
        <v>9</v>
      </c>
      <c r="D86" s="238">
        <v>43432</v>
      </c>
      <c r="E86" s="229" t="s">
        <v>600</v>
      </c>
      <c r="F86" s="237" t="s">
        <v>138</v>
      </c>
      <c r="G86" s="229" t="s">
        <v>416</v>
      </c>
      <c r="H86" s="229" t="s">
        <v>417</v>
      </c>
      <c r="I86" s="227" t="s">
        <v>140</v>
      </c>
      <c r="J86" s="229" t="s">
        <v>418</v>
      </c>
      <c r="K86" s="227" t="s">
        <v>419</v>
      </c>
      <c r="L86" s="228">
        <v>43432</v>
      </c>
      <c r="M86" s="228">
        <v>43446</v>
      </c>
      <c r="N86" s="228">
        <v>43646</v>
      </c>
      <c r="O86" s="827" t="s">
        <v>751</v>
      </c>
      <c r="P86" s="804"/>
      <c r="Q86" s="804"/>
      <c r="R86" s="805"/>
      <c r="S86" s="394" t="s">
        <v>756</v>
      </c>
      <c r="T86" s="69" t="s">
        <v>867</v>
      </c>
      <c r="U86" s="69" t="s">
        <v>601</v>
      </c>
      <c r="V86" s="69" t="s">
        <v>159</v>
      </c>
      <c r="W86" s="445" t="s">
        <v>30</v>
      </c>
      <c r="X86" s="261" t="s">
        <v>865</v>
      </c>
      <c r="Y86" s="239"/>
    </row>
    <row r="87" spans="1:26" s="240" customFormat="1" ht="192.75" customHeight="1" x14ac:dyDescent="0.25">
      <c r="A87" s="227">
        <v>2</v>
      </c>
      <c r="B87" s="237" t="s">
        <v>129</v>
      </c>
      <c r="C87" s="237" t="s">
        <v>9</v>
      </c>
      <c r="D87" s="238">
        <v>43432</v>
      </c>
      <c r="E87" s="229" t="s">
        <v>420</v>
      </c>
      <c r="F87" s="237" t="s">
        <v>138</v>
      </c>
      <c r="G87" s="229" t="s">
        <v>421</v>
      </c>
      <c r="H87" s="229" t="s">
        <v>422</v>
      </c>
      <c r="I87" s="69" t="s">
        <v>140</v>
      </c>
      <c r="J87" s="229" t="s">
        <v>423</v>
      </c>
      <c r="K87" s="227" t="s">
        <v>419</v>
      </c>
      <c r="L87" s="228">
        <v>43432</v>
      </c>
      <c r="M87" s="228">
        <v>43446</v>
      </c>
      <c r="N87" s="228">
        <v>43554</v>
      </c>
      <c r="O87" s="827" t="s">
        <v>752</v>
      </c>
      <c r="P87" s="804"/>
      <c r="Q87" s="804"/>
      <c r="R87" s="805"/>
      <c r="S87" s="394" t="s">
        <v>753</v>
      </c>
      <c r="T87" s="69" t="s">
        <v>868</v>
      </c>
      <c r="U87" s="69" t="s">
        <v>602</v>
      </c>
      <c r="V87" s="69" t="s">
        <v>159</v>
      </c>
      <c r="W87" s="445" t="s">
        <v>30</v>
      </c>
      <c r="X87" s="261" t="s">
        <v>865</v>
      </c>
    </row>
    <row r="88" spans="1:26" s="240" customFormat="1" ht="183" customHeight="1" x14ac:dyDescent="0.25">
      <c r="A88" s="227">
        <v>3</v>
      </c>
      <c r="B88" s="237" t="s">
        <v>129</v>
      </c>
      <c r="C88" s="237" t="s">
        <v>9</v>
      </c>
      <c r="D88" s="238">
        <v>43432</v>
      </c>
      <c r="E88" s="229" t="s">
        <v>424</v>
      </c>
      <c r="F88" s="237" t="s">
        <v>138</v>
      </c>
      <c r="G88" s="229" t="s">
        <v>425</v>
      </c>
      <c r="H88" s="229" t="s">
        <v>426</v>
      </c>
      <c r="I88" s="69" t="s">
        <v>140</v>
      </c>
      <c r="J88" s="229" t="s">
        <v>427</v>
      </c>
      <c r="K88" s="227" t="s">
        <v>419</v>
      </c>
      <c r="L88" s="228">
        <v>43432</v>
      </c>
      <c r="M88" s="228">
        <v>43446</v>
      </c>
      <c r="N88" s="228">
        <v>43646</v>
      </c>
      <c r="O88" s="827" t="s">
        <v>754</v>
      </c>
      <c r="P88" s="804"/>
      <c r="Q88" s="804"/>
      <c r="R88" s="805"/>
      <c r="S88" s="395" t="s">
        <v>755</v>
      </c>
      <c r="T88" s="69" t="s">
        <v>869</v>
      </c>
      <c r="U88" s="69" t="s">
        <v>859</v>
      </c>
      <c r="V88" s="69" t="s">
        <v>159</v>
      </c>
      <c r="W88" s="445" t="s">
        <v>30</v>
      </c>
      <c r="X88" s="261" t="s">
        <v>865</v>
      </c>
    </row>
    <row r="89" spans="1:26" s="385" customFormat="1" ht="207.75" customHeight="1" x14ac:dyDescent="0.25">
      <c r="A89" s="300">
        <v>2</v>
      </c>
      <c r="B89" s="227" t="s">
        <v>129</v>
      </c>
      <c r="C89" s="227" t="s">
        <v>9</v>
      </c>
      <c r="D89" s="228">
        <v>43432</v>
      </c>
      <c r="E89" s="227" t="s">
        <v>431</v>
      </c>
      <c r="F89" s="227" t="s">
        <v>138</v>
      </c>
      <c r="G89" s="227" t="s">
        <v>432</v>
      </c>
      <c r="H89" s="298" t="s">
        <v>433</v>
      </c>
      <c r="I89" s="227" t="s">
        <v>140</v>
      </c>
      <c r="J89" s="298" t="s">
        <v>599</v>
      </c>
      <c r="K89" s="227" t="s">
        <v>434</v>
      </c>
      <c r="L89" s="228">
        <v>43432</v>
      </c>
      <c r="M89" s="228">
        <v>43446</v>
      </c>
      <c r="N89" s="228">
        <v>43646</v>
      </c>
      <c r="O89" s="803" t="s">
        <v>847</v>
      </c>
      <c r="P89" s="830"/>
      <c r="Q89" s="830"/>
      <c r="R89" s="831"/>
      <c r="S89" s="394" t="s">
        <v>757</v>
      </c>
      <c r="T89" s="229" t="s">
        <v>870</v>
      </c>
      <c r="U89" s="170" t="s">
        <v>860</v>
      </c>
      <c r="V89" s="129" t="s">
        <v>156</v>
      </c>
      <c r="W89" s="250" t="s">
        <v>30</v>
      </c>
      <c r="X89" s="287" t="s">
        <v>871</v>
      </c>
      <c r="Y89" s="16"/>
      <c r="Z89" s="1"/>
    </row>
    <row r="90" spans="1:26" s="385" customFormat="1" ht="216.75" customHeight="1" x14ac:dyDescent="0.25">
      <c r="A90" s="227">
        <v>1</v>
      </c>
      <c r="B90" s="227" t="s">
        <v>129</v>
      </c>
      <c r="C90" s="227" t="s">
        <v>9</v>
      </c>
      <c r="D90" s="228">
        <v>43431</v>
      </c>
      <c r="E90" s="229" t="s">
        <v>435</v>
      </c>
      <c r="F90" s="227" t="s">
        <v>138</v>
      </c>
      <c r="G90" s="229" t="s">
        <v>436</v>
      </c>
      <c r="H90" s="229" t="s">
        <v>437</v>
      </c>
      <c r="I90" s="227" t="s">
        <v>140</v>
      </c>
      <c r="J90" s="229" t="s">
        <v>438</v>
      </c>
      <c r="K90" s="227" t="s">
        <v>430</v>
      </c>
      <c r="L90" s="228">
        <v>43432</v>
      </c>
      <c r="M90" s="228">
        <v>43446</v>
      </c>
      <c r="N90" s="228">
        <v>43646</v>
      </c>
      <c r="O90" s="827" t="s">
        <v>758</v>
      </c>
      <c r="P90" s="804"/>
      <c r="Q90" s="804"/>
      <c r="R90" s="805"/>
      <c r="S90" s="394" t="s">
        <v>759</v>
      </c>
      <c r="T90" s="69" t="s">
        <v>873</v>
      </c>
      <c r="U90" s="227" t="s">
        <v>861</v>
      </c>
      <c r="V90" s="227" t="s">
        <v>156</v>
      </c>
      <c r="W90" s="445" t="s">
        <v>30</v>
      </c>
      <c r="X90" s="69" t="s">
        <v>872</v>
      </c>
      <c r="Y90" s="53"/>
      <c r="Z90" s="1"/>
    </row>
    <row r="91" spans="1:26" s="399" customFormat="1" ht="216.75" customHeight="1" x14ac:dyDescent="0.25">
      <c r="A91" s="394">
        <v>2</v>
      </c>
      <c r="B91" s="394" t="s">
        <v>129</v>
      </c>
      <c r="C91" s="394" t="s">
        <v>9</v>
      </c>
      <c r="D91" s="397">
        <v>43431</v>
      </c>
      <c r="E91" s="216" t="s">
        <v>439</v>
      </c>
      <c r="F91" s="394" t="s">
        <v>138</v>
      </c>
      <c r="G91" s="216" t="s">
        <v>440</v>
      </c>
      <c r="H91" s="216" t="s">
        <v>441</v>
      </c>
      <c r="I91" s="394" t="s">
        <v>140</v>
      </c>
      <c r="J91" s="216" t="s">
        <v>442</v>
      </c>
      <c r="K91" s="394" t="s">
        <v>430</v>
      </c>
      <c r="L91" s="414">
        <v>43440</v>
      </c>
      <c r="M91" s="397">
        <v>43446</v>
      </c>
      <c r="N91" s="415" t="s">
        <v>443</v>
      </c>
      <c r="O91" s="827" t="s">
        <v>760</v>
      </c>
      <c r="P91" s="804"/>
      <c r="Q91" s="804"/>
      <c r="R91" s="805"/>
      <c r="S91" s="394" t="s">
        <v>761</v>
      </c>
      <c r="T91" s="396" t="s">
        <v>874</v>
      </c>
      <c r="U91" s="394" t="s">
        <v>866</v>
      </c>
      <c r="V91" s="394" t="s">
        <v>156</v>
      </c>
      <c r="W91" s="415" t="s">
        <v>30</v>
      </c>
      <c r="X91" s="69" t="s">
        <v>872</v>
      </c>
      <c r="Y91" s="416"/>
      <c r="Z91" s="398"/>
    </row>
    <row r="92" spans="1:26" s="399" customFormat="1" ht="147.75" customHeight="1" x14ac:dyDescent="0.25">
      <c r="A92" s="394">
        <v>3</v>
      </c>
      <c r="B92" s="394" t="s">
        <v>10</v>
      </c>
      <c r="C92" s="394" t="s">
        <v>53</v>
      </c>
      <c r="D92" s="414">
        <v>43433</v>
      </c>
      <c r="E92" s="216" t="s">
        <v>444</v>
      </c>
      <c r="F92" s="415" t="s">
        <v>17</v>
      </c>
      <c r="G92" s="216" t="s">
        <v>445</v>
      </c>
      <c r="H92" s="216" t="s">
        <v>446</v>
      </c>
      <c r="I92" s="415" t="s">
        <v>24</v>
      </c>
      <c r="J92" s="216" t="s">
        <v>442</v>
      </c>
      <c r="K92" s="394" t="s">
        <v>430</v>
      </c>
      <c r="L92" s="414">
        <v>43440</v>
      </c>
      <c r="M92" s="397">
        <v>43446</v>
      </c>
      <c r="N92" s="415" t="s">
        <v>443</v>
      </c>
      <c r="O92" s="827" t="s">
        <v>762</v>
      </c>
      <c r="P92" s="804"/>
      <c r="Q92" s="804"/>
      <c r="R92" s="805"/>
      <c r="S92" s="394" t="s">
        <v>763</v>
      </c>
      <c r="T92" s="396" t="s">
        <v>875</v>
      </c>
      <c r="U92" s="394" t="s">
        <v>866</v>
      </c>
      <c r="V92" s="415" t="s">
        <v>156</v>
      </c>
      <c r="W92" s="415" t="s">
        <v>30</v>
      </c>
      <c r="X92" s="396" t="s">
        <v>872</v>
      </c>
      <c r="Y92" s="416"/>
      <c r="Z92" s="398"/>
    </row>
    <row r="93" spans="1:26" s="385" customFormat="1" ht="267.75" customHeight="1" x14ac:dyDescent="0.25">
      <c r="A93" s="227">
        <v>4</v>
      </c>
      <c r="B93" s="227" t="s">
        <v>10</v>
      </c>
      <c r="C93" s="227" t="s">
        <v>53</v>
      </c>
      <c r="D93" s="228">
        <v>43433</v>
      </c>
      <c r="E93" s="229" t="s">
        <v>447</v>
      </c>
      <c r="F93" s="227" t="s">
        <v>17</v>
      </c>
      <c r="G93" s="229" t="s">
        <v>448</v>
      </c>
      <c r="H93" s="229" t="s">
        <v>449</v>
      </c>
      <c r="I93" s="227" t="s">
        <v>24</v>
      </c>
      <c r="J93" s="229" t="s">
        <v>450</v>
      </c>
      <c r="K93" s="227" t="s">
        <v>430</v>
      </c>
      <c r="L93" s="228">
        <v>43440</v>
      </c>
      <c r="M93" s="228">
        <v>43446</v>
      </c>
      <c r="N93" s="228">
        <v>43554</v>
      </c>
      <c r="O93" s="827" t="s">
        <v>764</v>
      </c>
      <c r="P93" s="804"/>
      <c r="Q93" s="804"/>
      <c r="R93" s="805"/>
      <c r="S93" s="394" t="s">
        <v>765</v>
      </c>
      <c r="T93" s="69" t="s">
        <v>876</v>
      </c>
      <c r="U93" s="227" t="s">
        <v>586</v>
      </c>
      <c r="V93" s="227" t="s">
        <v>156</v>
      </c>
      <c r="W93" s="445" t="s">
        <v>30</v>
      </c>
      <c r="X93" s="69" t="s">
        <v>872</v>
      </c>
      <c r="Y93" s="1"/>
      <c r="Z93" s="1"/>
    </row>
    <row r="94" spans="1:26" s="385" customFormat="1" ht="153" customHeight="1" x14ac:dyDescent="0.25">
      <c r="A94" s="227">
        <v>5</v>
      </c>
      <c r="B94" s="227" t="s">
        <v>10</v>
      </c>
      <c r="C94" s="227" t="s">
        <v>53</v>
      </c>
      <c r="D94" s="228">
        <v>43433</v>
      </c>
      <c r="E94" s="229" t="s">
        <v>451</v>
      </c>
      <c r="F94" s="227" t="s">
        <v>17</v>
      </c>
      <c r="G94" s="229" t="s">
        <v>452</v>
      </c>
      <c r="H94" s="229" t="s">
        <v>453</v>
      </c>
      <c r="I94" s="227" t="s">
        <v>24</v>
      </c>
      <c r="J94" s="229" t="s">
        <v>454</v>
      </c>
      <c r="K94" s="227" t="s">
        <v>430</v>
      </c>
      <c r="L94" s="228">
        <v>43440</v>
      </c>
      <c r="M94" s="228">
        <v>43446</v>
      </c>
      <c r="N94" s="227" t="s">
        <v>443</v>
      </c>
      <c r="O94" s="827" t="s">
        <v>766</v>
      </c>
      <c r="P94" s="804"/>
      <c r="Q94" s="804"/>
      <c r="R94" s="805"/>
      <c r="S94" s="394" t="s">
        <v>767</v>
      </c>
      <c r="T94" s="69" t="s">
        <v>877</v>
      </c>
      <c r="U94" s="170" t="s">
        <v>860</v>
      </c>
      <c r="V94" s="227" t="s">
        <v>156</v>
      </c>
      <c r="W94" s="445" t="s">
        <v>30</v>
      </c>
      <c r="X94" s="69" t="s">
        <v>872</v>
      </c>
      <c r="Y94" s="1"/>
      <c r="Z94" s="1"/>
    </row>
    <row r="95" spans="1:26" s="385" customFormat="1" ht="153" customHeight="1" x14ac:dyDescent="0.25">
      <c r="A95" s="227">
        <v>6</v>
      </c>
      <c r="B95" s="227" t="s">
        <v>10</v>
      </c>
      <c r="C95" s="227" t="s">
        <v>53</v>
      </c>
      <c r="D95" s="228">
        <v>43433</v>
      </c>
      <c r="E95" s="229" t="s">
        <v>455</v>
      </c>
      <c r="F95" s="227" t="s">
        <v>17</v>
      </c>
      <c r="G95" s="229" t="s">
        <v>456</v>
      </c>
      <c r="H95" s="229" t="s">
        <v>603</v>
      </c>
      <c r="I95" s="227" t="s">
        <v>24</v>
      </c>
      <c r="J95" s="229" t="s">
        <v>457</v>
      </c>
      <c r="K95" s="227" t="s">
        <v>430</v>
      </c>
      <c r="L95" s="228">
        <v>43440</v>
      </c>
      <c r="M95" s="228">
        <v>43446</v>
      </c>
      <c r="N95" s="228">
        <v>43554</v>
      </c>
      <c r="O95" s="803" t="s">
        <v>768</v>
      </c>
      <c r="P95" s="804"/>
      <c r="Q95" s="804"/>
      <c r="R95" s="805"/>
      <c r="S95" s="400" t="s">
        <v>769</v>
      </c>
      <c r="T95" s="69" t="s">
        <v>879</v>
      </c>
      <c r="U95" s="286" t="s">
        <v>587</v>
      </c>
      <c r="V95" s="227" t="s">
        <v>156</v>
      </c>
      <c r="W95" s="445" t="s">
        <v>30</v>
      </c>
      <c r="X95" s="287" t="s">
        <v>878</v>
      </c>
      <c r="Y95" s="1"/>
      <c r="Z95" s="1"/>
    </row>
    <row r="96" spans="1:26" ht="409.5" customHeight="1" x14ac:dyDescent="0.25">
      <c r="A96" s="474"/>
      <c r="B96" s="474"/>
      <c r="C96" s="474"/>
      <c r="D96" s="476"/>
      <c r="E96" s="475"/>
      <c r="F96" s="474"/>
      <c r="G96" s="475"/>
      <c r="H96" s="450" t="s">
        <v>202</v>
      </c>
      <c r="I96" s="445" t="s">
        <v>140</v>
      </c>
      <c r="J96" s="445" t="s">
        <v>203</v>
      </c>
      <c r="K96" s="445" t="s">
        <v>171</v>
      </c>
      <c r="L96" s="446">
        <v>42857</v>
      </c>
      <c r="M96" s="446">
        <v>43467</v>
      </c>
      <c r="N96" s="446">
        <v>43830</v>
      </c>
      <c r="O96" s="828" t="s">
        <v>843</v>
      </c>
      <c r="P96" s="828"/>
      <c r="Q96" s="828"/>
      <c r="R96" s="828"/>
      <c r="S96" s="443" t="s">
        <v>844</v>
      </c>
      <c r="T96" s="178" t="s">
        <v>927</v>
      </c>
      <c r="U96" s="263" t="s">
        <v>862</v>
      </c>
      <c r="V96" s="250"/>
      <c r="W96" s="462" t="s">
        <v>30</v>
      </c>
      <c r="X96" s="216" t="s">
        <v>928</v>
      </c>
      <c r="Y96" s="16"/>
      <c r="Z96" s="1"/>
    </row>
    <row r="97" spans="1:26" s="284" customFormat="1" ht="195" customHeight="1" x14ac:dyDescent="0.25">
      <c r="A97" s="444">
        <v>18</v>
      </c>
      <c r="B97" s="189" t="s">
        <v>10</v>
      </c>
      <c r="C97" s="189" t="s">
        <v>126</v>
      </c>
      <c r="D97" s="446">
        <v>43138</v>
      </c>
      <c r="E97" s="443" t="s">
        <v>582</v>
      </c>
      <c r="F97" s="445" t="s">
        <v>11</v>
      </c>
      <c r="G97" s="443" t="s">
        <v>583</v>
      </c>
      <c r="H97" s="450" t="s">
        <v>584</v>
      </c>
      <c r="I97" s="445" t="s">
        <v>24</v>
      </c>
      <c r="J97" s="445" t="s">
        <v>585</v>
      </c>
      <c r="K97" s="445" t="s">
        <v>171</v>
      </c>
      <c r="L97" s="446">
        <v>43503</v>
      </c>
      <c r="M97" s="446">
        <v>43503</v>
      </c>
      <c r="N97" s="446">
        <v>43511</v>
      </c>
      <c r="O97" s="829" t="s">
        <v>845</v>
      </c>
      <c r="P97" s="829"/>
      <c r="Q97" s="829"/>
      <c r="R97" s="829"/>
      <c r="S97" s="304" t="s">
        <v>846</v>
      </c>
      <c r="T97" s="303" t="s">
        <v>863</v>
      </c>
      <c r="U97" s="263" t="s">
        <v>625</v>
      </c>
      <c r="V97" s="267" t="s">
        <v>156</v>
      </c>
      <c r="W97" s="462" t="s">
        <v>30</v>
      </c>
      <c r="X97" s="190" t="s">
        <v>929</v>
      </c>
      <c r="Y97" s="1"/>
      <c r="Z97" s="1"/>
    </row>
    <row r="98" spans="1:26" s="430" customFormat="1" ht="112.5" customHeight="1" x14ac:dyDescent="0.25">
      <c r="A98" s="420">
        <v>28</v>
      </c>
      <c r="B98" s="421" t="s">
        <v>10</v>
      </c>
      <c r="C98" s="421" t="s">
        <v>127</v>
      </c>
      <c r="D98" s="422">
        <v>43516</v>
      </c>
      <c r="E98" s="423" t="s">
        <v>578</v>
      </c>
      <c r="F98" s="421" t="s">
        <v>11</v>
      </c>
      <c r="G98" s="216" t="s">
        <v>579</v>
      </c>
      <c r="H98" s="424" t="s">
        <v>580</v>
      </c>
      <c r="I98" s="423" t="s">
        <v>24</v>
      </c>
      <c r="J98" s="421" t="s">
        <v>581</v>
      </c>
      <c r="K98" s="394" t="s">
        <v>576</v>
      </c>
      <c r="L98" s="425">
        <v>43435</v>
      </c>
      <c r="M98" s="425">
        <v>43435</v>
      </c>
      <c r="N98" s="422">
        <v>43461</v>
      </c>
      <c r="O98" s="803" t="s">
        <v>864</v>
      </c>
      <c r="P98" s="804"/>
      <c r="Q98" s="804"/>
      <c r="R98" s="805"/>
      <c r="S98" s="426" t="s">
        <v>577</v>
      </c>
      <c r="T98" s="427" t="s">
        <v>889</v>
      </c>
      <c r="U98" s="428" t="s">
        <v>604</v>
      </c>
      <c r="V98" s="420" t="s">
        <v>156</v>
      </c>
      <c r="W98" s="423" t="s">
        <v>30</v>
      </c>
      <c r="X98" s="424" t="s">
        <v>930</v>
      </c>
      <c r="Y98" s="429"/>
    </row>
    <row r="99" spans="1:26" s="442" customFormat="1" ht="160.5" customHeight="1" x14ac:dyDescent="0.25">
      <c r="A99" s="505"/>
      <c r="B99" s="453"/>
      <c r="C99" s="453"/>
      <c r="D99" s="506"/>
      <c r="E99" s="452"/>
      <c r="F99" s="453"/>
      <c r="G99" s="451"/>
      <c r="H99" s="443" t="s">
        <v>373</v>
      </c>
      <c r="I99" s="445" t="s">
        <v>24</v>
      </c>
      <c r="J99" s="445" t="s">
        <v>374</v>
      </c>
      <c r="K99" s="404" t="s">
        <v>369</v>
      </c>
      <c r="L99" s="446">
        <v>43370</v>
      </c>
      <c r="M99" s="194">
        <v>43374</v>
      </c>
      <c r="N99" s="194">
        <v>43612</v>
      </c>
      <c r="O99" s="824" t="s">
        <v>848</v>
      </c>
      <c r="P99" s="825"/>
      <c r="Q99" s="825"/>
      <c r="R99" s="826"/>
      <c r="S99" s="445" t="s">
        <v>774</v>
      </c>
      <c r="T99" s="222" t="s">
        <v>880</v>
      </c>
      <c r="U99" s="195" t="s">
        <v>502</v>
      </c>
      <c r="V99" s="195"/>
      <c r="W99" s="250" t="s">
        <v>30</v>
      </c>
      <c r="X99" s="472" t="s">
        <v>881</v>
      </c>
    </row>
    <row r="100" spans="1:26" s="442" customFormat="1" ht="138" customHeight="1" x14ac:dyDescent="0.25">
      <c r="A100" s="311">
        <v>32</v>
      </c>
      <c r="B100" s="189" t="s">
        <v>129</v>
      </c>
      <c r="C100" s="189" t="s">
        <v>123</v>
      </c>
      <c r="D100" s="449">
        <v>43437</v>
      </c>
      <c r="E100" s="440" t="s">
        <v>509</v>
      </c>
      <c r="F100" s="189" t="s">
        <v>138</v>
      </c>
      <c r="G100" s="312" t="s">
        <v>510</v>
      </c>
      <c r="H100" s="312" t="s">
        <v>511</v>
      </c>
      <c r="I100" s="189" t="s">
        <v>24</v>
      </c>
      <c r="J100" s="312" t="s">
        <v>384</v>
      </c>
      <c r="K100" s="404" t="s">
        <v>369</v>
      </c>
      <c r="L100" s="446">
        <v>43437</v>
      </c>
      <c r="M100" s="194">
        <v>43497</v>
      </c>
      <c r="N100" s="194">
        <v>43678</v>
      </c>
      <c r="O100" s="824" t="s">
        <v>789</v>
      </c>
      <c r="P100" s="825"/>
      <c r="Q100" s="825"/>
      <c r="R100" s="826"/>
      <c r="S100" s="313" t="s">
        <v>790</v>
      </c>
      <c r="T100" s="314" t="s">
        <v>883</v>
      </c>
      <c r="U100" s="315" t="s">
        <v>612</v>
      </c>
      <c r="V100" s="267"/>
      <c r="W100" s="250" t="s">
        <v>30</v>
      </c>
      <c r="X100" s="472" t="s">
        <v>884</v>
      </c>
    </row>
    <row r="101" spans="1:26" s="442" customFormat="1" ht="72" customHeight="1" x14ac:dyDescent="0.25">
      <c r="A101" s="457"/>
      <c r="B101" s="459"/>
      <c r="C101" s="459" t="s">
        <v>123</v>
      </c>
      <c r="D101" s="460"/>
      <c r="E101" s="241" t="s">
        <v>664</v>
      </c>
      <c r="F101" s="459"/>
      <c r="G101" s="461"/>
      <c r="H101" s="454" t="s">
        <v>665</v>
      </c>
      <c r="I101" s="465" t="s">
        <v>140</v>
      </c>
      <c r="J101" s="466" t="s">
        <v>666</v>
      </c>
      <c r="K101" s="466" t="s">
        <v>667</v>
      </c>
      <c r="L101" s="463">
        <v>43585</v>
      </c>
      <c r="M101" s="463">
        <v>43587</v>
      </c>
      <c r="N101" s="463">
        <v>43615</v>
      </c>
      <c r="O101" s="824" t="s">
        <v>791</v>
      </c>
      <c r="P101" s="825"/>
      <c r="Q101" s="825"/>
      <c r="R101" s="826"/>
      <c r="S101" s="241" t="s">
        <v>792</v>
      </c>
      <c r="T101" s="417" t="s">
        <v>891</v>
      </c>
      <c r="U101" s="418" t="s">
        <v>886</v>
      </c>
      <c r="V101" s="267" t="s">
        <v>156</v>
      </c>
      <c r="W101" s="250" t="s">
        <v>30</v>
      </c>
      <c r="X101" s="241" t="s">
        <v>885</v>
      </c>
    </row>
    <row r="102" spans="1:26" s="442" customFormat="1" ht="72" customHeight="1" x14ac:dyDescent="0.25">
      <c r="A102" s="833"/>
      <c r="B102" s="836"/>
      <c r="C102" s="458"/>
      <c r="D102" s="839"/>
      <c r="E102" s="844"/>
      <c r="F102" s="836"/>
      <c r="G102" s="836"/>
      <c r="H102" s="464" t="s">
        <v>793</v>
      </c>
      <c r="I102" s="465" t="s">
        <v>140</v>
      </c>
      <c r="J102" s="465" t="s">
        <v>372</v>
      </c>
      <c r="K102" s="465" t="s">
        <v>668</v>
      </c>
      <c r="L102" s="379">
        <v>43585</v>
      </c>
      <c r="M102" s="379">
        <v>43617</v>
      </c>
      <c r="N102" s="379">
        <v>43630</v>
      </c>
      <c r="O102" s="824" t="s">
        <v>794</v>
      </c>
      <c r="P102" s="825"/>
      <c r="Q102" s="825"/>
      <c r="R102" s="826"/>
      <c r="S102" s="470" t="s">
        <v>795</v>
      </c>
      <c r="T102" s="417" t="s">
        <v>888</v>
      </c>
      <c r="U102" s="419" t="s">
        <v>887</v>
      </c>
      <c r="V102" s="267" t="s">
        <v>156</v>
      </c>
      <c r="W102" s="250" t="s">
        <v>30</v>
      </c>
      <c r="X102" s="241" t="s">
        <v>885</v>
      </c>
    </row>
    <row r="103" spans="1:26" s="442" customFormat="1" ht="72" customHeight="1" x14ac:dyDescent="0.25">
      <c r="A103" s="833"/>
      <c r="B103" s="836"/>
      <c r="C103" s="458"/>
      <c r="D103" s="839"/>
      <c r="E103" s="845"/>
      <c r="F103" s="836"/>
      <c r="G103" s="836"/>
      <c r="H103" s="470" t="s">
        <v>669</v>
      </c>
      <c r="I103" s="465" t="s">
        <v>140</v>
      </c>
      <c r="J103" s="466" t="s">
        <v>666</v>
      </c>
      <c r="K103" s="466" t="s">
        <v>670</v>
      </c>
      <c r="L103" s="463">
        <v>43585</v>
      </c>
      <c r="M103" s="463">
        <v>43556</v>
      </c>
      <c r="N103" s="463">
        <v>43800</v>
      </c>
      <c r="O103" s="824" t="s">
        <v>796</v>
      </c>
      <c r="P103" s="825"/>
      <c r="Q103" s="825"/>
      <c r="R103" s="826"/>
      <c r="S103" s="470" t="s">
        <v>797</v>
      </c>
      <c r="T103" s="417" t="s">
        <v>890</v>
      </c>
      <c r="U103" s="419" t="s">
        <v>886</v>
      </c>
      <c r="V103" s="267" t="s">
        <v>156</v>
      </c>
      <c r="W103" s="250" t="s">
        <v>30</v>
      </c>
      <c r="X103" s="241" t="s">
        <v>885</v>
      </c>
    </row>
    <row r="104" spans="1:26" s="442" customFormat="1" ht="72" customHeight="1" x14ac:dyDescent="0.25">
      <c r="A104" s="832">
        <v>36</v>
      </c>
      <c r="B104" s="835" t="s">
        <v>10</v>
      </c>
      <c r="C104" s="835" t="s">
        <v>123</v>
      </c>
      <c r="D104" s="838">
        <v>43564</v>
      </c>
      <c r="E104" s="241" t="s">
        <v>672</v>
      </c>
      <c r="F104" s="465" t="s">
        <v>17</v>
      </c>
      <c r="G104" s="841" t="s">
        <v>673</v>
      </c>
      <c r="H104" s="470" t="s">
        <v>674</v>
      </c>
      <c r="I104" s="465" t="s">
        <v>140</v>
      </c>
      <c r="J104" s="466" t="s">
        <v>675</v>
      </c>
      <c r="K104" s="466" t="s">
        <v>668</v>
      </c>
      <c r="L104" s="463">
        <v>43585</v>
      </c>
      <c r="M104" s="463">
        <v>43587</v>
      </c>
      <c r="N104" s="463">
        <v>43615</v>
      </c>
      <c r="O104" s="824" t="s">
        <v>798</v>
      </c>
      <c r="P104" s="825"/>
      <c r="Q104" s="825"/>
      <c r="R104" s="825"/>
      <c r="S104" s="401" t="s">
        <v>799</v>
      </c>
      <c r="T104" s="417" t="s">
        <v>892</v>
      </c>
      <c r="U104" s="419" t="s">
        <v>893</v>
      </c>
      <c r="V104" s="267" t="s">
        <v>156</v>
      </c>
      <c r="W104" s="250" t="s">
        <v>30</v>
      </c>
      <c r="X104" s="241" t="s">
        <v>885</v>
      </c>
    </row>
    <row r="105" spans="1:26" s="442" customFormat="1" ht="72" customHeight="1" x14ac:dyDescent="0.25">
      <c r="A105" s="833"/>
      <c r="B105" s="836" t="s">
        <v>10</v>
      </c>
      <c r="C105" s="836" t="s">
        <v>123</v>
      </c>
      <c r="D105" s="839">
        <v>43564</v>
      </c>
      <c r="E105" s="241" t="s">
        <v>676</v>
      </c>
      <c r="F105" s="465" t="s">
        <v>17</v>
      </c>
      <c r="G105" s="842"/>
      <c r="H105" s="381" t="s">
        <v>677</v>
      </c>
      <c r="I105" s="465" t="s">
        <v>140</v>
      </c>
      <c r="J105" s="465" t="s">
        <v>678</v>
      </c>
      <c r="K105" s="465" t="s">
        <v>668</v>
      </c>
      <c r="L105" s="379">
        <v>43585</v>
      </c>
      <c r="M105" s="379">
        <v>43587</v>
      </c>
      <c r="N105" s="379">
        <v>43615</v>
      </c>
      <c r="O105" s="824" t="s">
        <v>800</v>
      </c>
      <c r="P105" s="825"/>
      <c r="Q105" s="825"/>
      <c r="R105" s="826"/>
      <c r="S105" s="402" t="s">
        <v>801</v>
      </c>
      <c r="T105" s="417" t="s">
        <v>899</v>
      </c>
      <c r="U105" s="419" t="s">
        <v>900</v>
      </c>
      <c r="V105" s="267" t="s">
        <v>156</v>
      </c>
      <c r="W105" s="250" t="s">
        <v>30</v>
      </c>
      <c r="X105" s="241" t="s">
        <v>885</v>
      </c>
    </row>
    <row r="106" spans="1:26" s="442" customFormat="1" ht="72" customHeight="1" x14ac:dyDescent="0.25">
      <c r="A106" s="834"/>
      <c r="B106" s="837" t="s">
        <v>10</v>
      </c>
      <c r="C106" s="837" t="s">
        <v>123</v>
      </c>
      <c r="D106" s="840">
        <v>43564</v>
      </c>
      <c r="E106" s="382" t="s">
        <v>679</v>
      </c>
      <c r="F106" s="465" t="s">
        <v>17</v>
      </c>
      <c r="G106" s="843"/>
      <c r="H106" s="470" t="s">
        <v>680</v>
      </c>
      <c r="I106" s="465" t="s">
        <v>140</v>
      </c>
      <c r="J106" s="466" t="s">
        <v>681</v>
      </c>
      <c r="K106" s="466" t="s">
        <v>668</v>
      </c>
      <c r="L106" s="463">
        <v>43585</v>
      </c>
      <c r="M106" s="463">
        <v>43587</v>
      </c>
      <c r="N106" s="463">
        <v>43600</v>
      </c>
      <c r="O106" s="824" t="s">
        <v>802</v>
      </c>
      <c r="P106" s="825"/>
      <c r="Q106" s="825"/>
      <c r="R106" s="826"/>
      <c r="S106" s="402" t="s">
        <v>803</v>
      </c>
      <c r="T106" s="417" t="s">
        <v>899</v>
      </c>
      <c r="U106" s="419" t="s">
        <v>900</v>
      </c>
      <c r="V106" s="267" t="s">
        <v>156</v>
      </c>
      <c r="W106" s="250" t="s">
        <v>30</v>
      </c>
      <c r="X106" s="241" t="s">
        <v>885</v>
      </c>
    </row>
    <row r="107" spans="1:26" s="442" customFormat="1" ht="72" customHeight="1" x14ac:dyDescent="0.25">
      <c r="A107" s="832">
        <v>38</v>
      </c>
      <c r="B107" s="835" t="s">
        <v>10</v>
      </c>
      <c r="C107" s="835" t="s">
        <v>123</v>
      </c>
      <c r="D107" s="838">
        <v>43564</v>
      </c>
      <c r="E107" s="241" t="s">
        <v>682</v>
      </c>
      <c r="F107" s="465" t="s">
        <v>17</v>
      </c>
      <c r="G107" s="846" t="s">
        <v>683</v>
      </c>
      <c r="H107" s="470" t="s">
        <v>684</v>
      </c>
      <c r="I107" s="465" t="s">
        <v>140</v>
      </c>
      <c r="J107" s="466" t="s">
        <v>685</v>
      </c>
      <c r="K107" s="466" t="s">
        <v>667</v>
      </c>
      <c r="L107" s="463">
        <v>43585</v>
      </c>
      <c r="M107" s="463">
        <v>43587</v>
      </c>
      <c r="N107" s="463">
        <v>43615</v>
      </c>
      <c r="O107" s="824" t="s">
        <v>804</v>
      </c>
      <c r="P107" s="825"/>
      <c r="Q107" s="825"/>
      <c r="R107" s="826"/>
      <c r="S107" s="470" t="s">
        <v>805</v>
      </c>
      <c r="T107" s="417" t="s">
        <v>901</v>
      </c>
      <c r="U107" s="447"/>
      <c r="V107" s="267" t="s">
        <v>156</v>
      </c>
      <c r="W107" s="250" t="s">
        <v>30</v>
      </c>
      <c r="X107" s="241" t="s">
        <v>885</v>
      </c>
    </row>
    <row r="108" spans="1:26" s="442" customFormat="1" ht="72" customHeight="1" x14ac:dyDescent="0.25">
      <c r="A108" s="834"/>
      <c r="B108" s="837" t="s">
        <v>10</v>
      </c>
      <c r="C108" s="837" t="s">
        <v>123</v>
      </c>
      <c r="D108" s="840"/>
      <c r="E108" s="454" t="s">
        <v>686</v>
      </c>
      <c r="F108" s="465" t="s">
        <v>17</v>
      </c>
      <c r="G108" s="845"/>
      <c r="H108" s="464" t="s">
        <v>687</v>
      </c>
      <c r="I108" s="465" t="s">
        <v>140</v>
      </c>
      <c r="J108" s="466" t="s">
        <v>688</v>
      </c>
      <c r="K108" s="466" t="s">
        <v>667</v>
      </c>
      <c r="L108" s="463">
        <v>43585</v>
      </c>
      <c r="M108" s="463">
        <v>43587</v>
      </c>
      <c r="N108" s="463">
        <v>43615</v>
      </c>
      <c r="O108" s="824" t="s">
        <v>806</v>
      </c>
      <c r="P108" s="825"/>
      <c r="Q108" s="825"/>
      <c r="R108" s="826"/>
      <c r="S108" s="133" t="s">
        <v>807</v>
      </c>
      <c r="T108" s="417" t="s">
        <v>902</v>
      </c>
      <c r="U108" s="447"/>
      <c r="V108" s="267" t="s">
        <v>156</v>
      </c>
      <c r="W108" s="250" t="s">
        <v>30</v>
      </c>
      <c r="X108" s="241" t="s">
        <v>885</v>
      </c>
    </row>
    <row r="109" spans="1:26" s="442" customFormat="1" ht="72" customHeight="1" x14ac:dyDescent="0.25">
      <c r="A109" s="311">
        <v>39</v>
      </c>
      <c r="B109" s="465" t="s">
        <v>10</v>
      </c>
      <c r="C109" s="465" t="s">
        <v>123</v>
      </c>
      <c r="D109" s="383">
        <v>43564</v>
      </c>
      <c r="E109" s="470" t="s">
        <v>689</v>
      </c>
      <c r="F109" s="465" t="s">
        <v>17</v>
      </c>
      <c r="G109" s="241" t="s">
        <v>690</v>
      </c>
      <c r="H109" s="470" t="s">
        <v>691</v>
      </c>
      <c r="I109" s="465" t="s">
        <v>140</v>
      </c>
      <c r="J109" s="466" t="s">
        <v>692</v>
      </c>
      <c r="K109" s="466" t="s">
        <v>671</v>
      </c>
      <c r="L109" s="463">
        <v>43585</v>
      </c>
      <c r="M109" s="463">
        <v>43587</v>
      </c>
      <c r="N109" s="463">
        <v>43829</v>
      </c>
      <c r="O109" s="824" t="s">
        <v>808</v>
      </c>
      <c r="P109" s="825"/>
      <c r="Q109" s="825"/>
      <c r="R109" s="826"/>
      <c r="S109" s="241" t="s">
        <v>809</v>
      </c>
      <c r="T109" s="417" t="s">
        <v>903</v>
      </c>
      <c r="U109" s="431" t="s">
        <v>915</v>
      </c>
      <c r="V109" s="267" t="s">
        <v>156</v>
      </c>
      <c r="W109" s="250" t="s">
        <v>30</v>
      </c>
      <c r="X109" s="241" t="s">
        <v>885</v>
      </c>
    </row>
    <row r="110" spans="1:26" s="442" customFormat="1" ht="72" customHeight="1" x14ac:dyDescent="0.25">
      <c r="A110" s="311">
        <v>40</v>
      </c>
      <c r="B110" s="465" t="s">
        <v>10</v>
      </c>
      <c r="C110" s="465" t="s">
        <v>123</v>
      </c>
      <c r="D110" s="383">
        <v>43564</v>
      </c>
      <c r="E110" s="241" t="s">
        <v>693</v>
      </c>
      <c r="F110" s="465" t="s">
        <v>17</v>
      </c>
      <c r="G110" s="241" t="s">
        <v>694</v>
      </c>
      <c r="H110" s="470" t="s">
        <v>695</v>
      </c>
      <c r="I110" s="465" t="s">
        <v>140</v>
      </c>
      <c r="J110" s="466" t="s">
        <v>696</v>
      </c>
      <c r="K110" s="466" t="s">
        <v>697</v>
      </c>
      <c r="L110" s="463">
        <v>43585</v>
      </c>
      <c r="M110" s="463">
        <v>43586</v>
      </c>
      <c r="N110" s="463">
        <v>43615</v>
      </c>
      <c r="O110" s="824" t="s">
        <v>852</v>
      </c>
      <c r="P110" s="825"/>
      <c r="Q110" s="825"/>
      <c r="R110" s="826"/>
      <c r="S110" s="411" t="s">
        <v>853</v>
      </c>
      <c r="T110" s="417" t="s">
        <v>905</v>
      </c>
      <c r="U110" s="431" t="s">
        <v>904</v>
      </c>
      <c r="V110" s="267" t="s">
        <v>156</v>
      </c>
      <c r="W110" s="250" t="s">
        <v>30</v>
      </c>
      <c r="X110" s="241" t="s">
        <v>885</v>
      </c>
    </row>
    <row r="111" spans="1:26" s="442" customFormat="1" ht="72" customHeight="1" x14ac:dyDescent="0.25">
      <c r="A111" s="832">
        <v>41</v>
      </c>
      <c r="B111" s="835" t="s">
        <v>10</v>
      </c>
      <c r="C111" s="835" t="s">
        <v>123</v>
      </c>
      <c r="D111" s="838">
        <v>43564</v>
      </c>
      <c r="E111" s="454" t="s">
        <v>698</v>
      </c>
      <c r="F111" s="465" t="s">
        <v>17</v>
      </c>
      <c r="G111" s="849" t="s">
        <v>699</v>
      </c>
      <c r="H111" s="464" t="s">
        <v>700</v>
      </c>
      <c r="I111" s="465" t="s">
        <v>140</v>
      </c>
      <c r="J111" s="465" t="s">
        <v>701</v>
      </c>
      <c r="K111" s="465" t="s">
        <v>702</v>
      </c>
      <c r="L111" s="379">
        <v>43585</v>
      </c>
      <c r="M111" s="379">
        <v>43587</v>
      </c>
      <c r="N111" s="379">
        <v>43607</v>
      </c>
      <c r="O111" s="824" t="s">
        <v>810</v>
      </c>
      <c r="P111" s="825"/>
      <c r="Q111" s="825"/>
      <c r="R111" s="826"/>
      <c r="S111" s="412" t="s">
        <v>854</v>
      </c>
      <c r="T111" s="417" t="s">
        <v>907</v>
      </c>
      <c r="U111" s="431" t="s">
        <v>906</v>
      </c>
      <c r="V111" s="267" t="s">
        <v>156</v>
      </c>
      <c r="W111" s="250" t="s">
        <v>30</v>
      </c>
      <c r="X111" s="241" t="s">
        <v>885</v>
      </c>
    </row>
    <row r="112" spans="1:26" s="442" customFormat="1" ht="72" customHeight="1" x14ac:dyDescent="0.25">
      <c r="A112" s="833"/>
      <c r="B112" s="836"/>
      <c r="C112" s="836" t="s">
        <v>123</v>
      </c>
      <c r="D112" s="839"/>
      <c r="E112" s="846" t="s">
        <v>703</v>
      </c>
      <c r="F112" s="835" t="s">
        <v>17</v>
      </c>
      <c r="G112" s="850"/>
      <c r="H112" s="470" t="s">
        <v>704</v>
      </c>
      <c r="I112" s="465" t="s">
        <v>140</v>
      </c>
      <c r="J112" s="466" t="s">
        <v>705</v>
      </c>
      <c r="K112" s="466" t="s">
        <v>697</v>
      </c>
      <c r="L112" s="463">
        <v>43585</v>
      </c>
      <c r="M112" s="463">
        <v>43585</v>
      </c>
      <c r="N112" s="380">
        <v>43585</v>
      </c>
      <c r="O112" s="824" t="s">
        <v>811</v>
      </c>
      <c r="P112" s="825"/>
      <c r="Q112" s="825"/>
      <c r="R112" s="826"/>
      <c r="S112" s="468" t="s">
        <v>855</v>
      </c>
      <c r="T112" s="433" t="s">
        <v>909</v>
      </c>
      <c r="U112" s="431" t="s">
        <v>910</v>
      </c>
      <c r="V112" s="267" t="s">
        <v>156</v>
      </c>
      <c r="W112" s="250" t="s">
        <v>30</v>
      </c>
      <c r="X112" s="241" t="s">
        <v>885</v>
      </c>
    </row>
    <row r="113" spans="1:26" s="442" customFormat="1" ht="72" customHeight="1" x14ac:dyDescent="0.25">
      <c r="A113" s="833"/>
      <c r="B113" s="836"/>
      <c r="C113" s="836"/>
      <c r="D113" s="839"/>
      <c r="E113" s="844"/>
      <c r="F113" s="836"/>
      <c r="G113" s="850"/>
      <c r="H113" s="470" t="s">
        <v>812</v>
      </c>
      <c r="I113" s="465" t="s">
        <v>140</v>
      </c>
      <c r="J113" s="466" t="s">
        <v>705</v>
      </c>
      <c r="K113" s="466" t="s">
        <v>706</v>
      </c>
      <c r="L113" s="463">
        <v>43585</v>
      </c>
      <c r="M113" s="463">
        <v>43587</v>
      </c>
      <c r="N113" s="380">
        <v>43600</v>
      </c>
      <c r="O113" s="824" t="s">
        <v>813</v>
      </c>
      <c r="P113" s="825"/>
      <c r="Q113" s="825"/>
      <c r="R113" s="826"/>
      <c r="S113" s="411" t="s">
        <v>856</v>
      </c>
      <c r="T113" s="433" t="s">
        <v>911</v>
      </c>
      <c r="U113" s="431" t="s">
        <v>910</v>
      </c>
      <c r="V113" s="267" t="s">
        <v>156</v>
      </c>
      <c r="W113" s="250" t="s">
        <v>30</v>
      </c>
      <c r="X113" s="241" t="s">
        <v>885</v>
      </c>
    </row>
    <row r="114" spans="1:26" s="442" customFormat="1" ht="72" customHeight="1" x14ac:dyDescent="0.25">
      <c r="A114" s="833"/>
      <c r="B114" s="836"/>
      <c r="C114" s="836"/>
      <c r="D114" s="839"/>
      <c r="E114" s="845"/>
      <c r="F114" s="837"/>
      <c r="G114" s="850"/>
      <c r="H114" s="470" t="s">
        <v>707</v>
      </c>
      <c r="I114" s="465" t="s">
        <v>140</v>
      </c>
      <c r="J114" s="466" t="s">
        <v>708</v>
      </c>
      <c r="K114" s="466" t="s">
        <v>668</v>
      </c>
      <c r="L114" s="463">
        <v>43585</v>
      </c>
      <c r="M114" s="463">
        <v>43587</v>
      </c>
      <c r="N114" s="380">
        <v>43600</v>
      </c>
      <c r="O114" s="824" t="s">
        <v>814</v>
      </c>
      <c r="P114" s="825"/>
      <c r="Q114" s="825"/>
      <c r="R114" s="826"/>
      <c r="S114" s="241" t="s">
        <v>815</v>
      </c>
      <c r="T114" s="417" t="s">
        <v>908</v>
      </c>
      <c r="U114" s="419" t="s">
        <v>916</v>
      </c>
      <c r="V114" s="267" t="s">
        <v>156</v>
      </c>
      <c r="W114" s="250" t="s">
        <v>30</v>
      </c>
      <c r="X114" s="241" t="s">
        <v>885</v>
      </c>
    </row>
    <row r="115" spans="1:26" s="442" customFormat="1" ht="72" customHeight="1" x14ac:dyDescent="0.25">
      <c r="A115" s="456">
        <v>43</v>
      </c>
      <c r="B115" s="465" t="s">
        <v>10</v>
      </c>
      <c r="C115" s="465" t="s">
        <v>123</v>
      </c>
      <c r="D115" s="383">
        <v>43564</v>
      </c>
      <c r="E115" s="241" t="s">
        <v>709</v>
      </c>
      <c r="F115" s="465" t="s">
        <v>17</v>
      </c>
      <c r="G115" s="467" t="s">
        <v>710</v>
      </c>
      <c r="H115" s="470" t="s">
        <v>711</v>
      </c>
      <c r="I115" s="465" t="s">
        <v>140</v>
      </c>
      <c r="J115" s="466" t="s">
        <v>712</v>
      </c>
      <c r="K115" s="466" t="s">
        <v>668</v>
      </c>
      <c r="L115" s="463">
        <v>43585</v>
      </c>
      <c r="M115" s="463">
        <v>43587</v>
      </c>
      <c r="N115" s="463">
        <v>43600</v>
      </c>
      <c r="O115" s="824" t="s">
        <v>816</v>
      </c>
      <c r="P115" s="825"/>
      <c r="Q115" s="825"/>
      <c r="R115" s="826"/>
      <c r="S115" s="241" t="s">
        <v>817</v>
      </c>
      <c r="T115" s="417" t="s">
        <v>912</v>
      </c>
      <c r="U115" s="447"/>
      <c r="V115" s="267" t="s">
        <v>156</v>
      </c>
      <c r="W115" s="250" t="s">
        <v>30</v>
      </c>
      <c r="X115" s="241" t="s">
        <v>885</v>
      </c>
    </row>
    <row r="116" spans="1:26" s="442" customFormat="1" ht="72" customHeight="1" x14ac:dyDescent="0.25">
      <c r="A116" s="437">
        <v>44</v>
      </c>
      <c r="B116" s="835" t="s">
        <v>10</v>
      </c>
      <c r="C116" s="835" t="s">
        <v>123</v>
      </c>
      <c r="D116" s="838">
        <v>43564</v>
      </c>
      <c r="E116" s="241" t="s">
        <v>713</v>
      </c>
      <c r="F116" s="835" t="s">
        <v>17</v>
      </c>
      <c r="G116" s="846" t="s">
        <v>714</v>
      </c>
      <c r="H116" s="470" t="s">
        <v>715</v>
      </c>
      <c r="I116" s="465" t="s">
        <v>140</v>
      </c>
      <c r="J116" s="466" t="s">
        <v>716</v>
      </c>
      <c r="K116" s="466" t="s">
        <v>818</v>
      </c>
      <c r="L116" s="463">
        <v>43585</v>
      </c>
      <c r="M116" s="463">
        <v>43587</v>
      </c>
      <c r="N116" s="463">
        <v>43646</v>
      </c>
      <c r="O116" s="824" t="s">
        <v>819</v>
      </c>
      <c r="P116" s="825"/>
      <c r="Q116" s="825"/>
      <c r="R116" s="826"/>
      <c r="S116" s="241" t="s">
        <v>820</v>
      </c>
      <c r="T116" s="417" t="s">
        <v>913</v>
      </c>
      <c r="U116" s="419" t="s">
        <v>917</v>
      </c>
      <c r="V116" s="267" t="s">
        <v>156</v>
      </c>
      <c r="W116" s="250" t="s">
        <v>30</v>
      </c>
      <c r="X116" s="241" t="s">
        <v>885</v>
      </c>
    </row>
    <row r="117" spans="1:26" s="442" customFormat="1" ht="72" customHeight="1" x14ac:dyDescent="0.25">
      <c r="A117" s="438"/>
      <c r="B117" s="836"/>
      <c r="C117" s="836" t="s">
        <v>123</v>
      </c>
      <c r="D117" s="839"/>
      <c r="E117" s="454" t="s">
        <v>717</v>
      </c>
      <c r="F117" s="836"/>
      <c r="G117" s="844"/>
      <c r="H117" s="454" t="s">
        <v>718</v>
      </c>
      <c r="I117" s="465" t="s">
        <v>140</v>
      </c>
      <c r="J117" s="465" t="s">
        <v>719</v>
      </c>
      <c r="K117" s="465" t="s">
        <v>706</v>
      </c>
      <c r="L117" s="379">
        <v>43585</v>
      </c>
      <c r="M117" s="379">
        <v>43587</v>
      </c>
      <c r="N117" s="379">
        <v>43646</v>
      </c>
      <c r="O117" s="824" t="s">
        <v>821</v>
      </c>
      <c r="P117" s="825"/>
      <c r="Q117" s="825"/>
      <c r="R117" s="826"/>
      <c r="S117" s="454" t="s">
        <v>822</v>
      </c>
      <c r="T117" s="417" t="s">
        <v>913</v>
      </c>
      <c r="U117" s="390"/>
      <c r="V117" s="267" t="s">
        <v>156</v>
      </c>
      <c r="W117" s="250" t="s">
        <v>30</v>
      </c>
      <c r="X117" s="241" t="s">
        <v>885</v>
      </c>
    </row>
    <row r="118" spans="1:26" s="442" customFormat="1" ht="72" customHeight="1" x14ac:dyDescent="0.25">
      <c r="A118" s="438"/>
      <c r="B118" s="836"/>
      <c r="C118" s="836" t="s">
        <v>123</v>
      </c>
      <c r="D118" s="839"/>
      <c r="E118" s="241" t="s">
        <v>720</v>
      </c>
      <c r="F118" s="836"/>
      <c r="G118" s="844"/>
      <c r="H118" s="470" t="s">
        <v>721</v>
      </c>
      <c r="I118" s="465" t="s">
        <v>140</v>
      </c>
      <c r="J118" s="466" t="s">
        <v>722</v>
      </c>
      <c r="K118" s="466" t="s">
        <v>667</v>
      </c>
      <c r="L118" s="463">
        <v>43585</v>
      </c>
      <c r="M118" s="463">
        <v>43587</v>
      </c>
      <c r="N118" s="463">
        <v>43615</v>
      </c>
      <c r="O118" s="824" t="s">
        <v>823</v>
      </c>
      <c r="P118" s="825"/>
      <c r="Q118" s="825"/>
      <c r="R118" s="826"/>
      <c r="S118" s="378" t="s">
        <v>722</v>
      </c>
      <c r="T118" s="417" t="s">
        <v>913</v>
      </c>
      <c r="U118" s="447"/>
      <c r="V118" s="267" t="s">
        <v>156</v>
      </c>
      <c r="W118" s="250" t="s">
        <v>30</v>
      </c>
      <c r="X118" s="241" t="s">
        <v>885</v>
      </c>
    </row>
    <row r="119" spans="1:26" s="442" customFormat="1" ht="72" customHeight="1" x14ac:dyDescent="0.25">
      <c r="A119" s="438"/>
      <c r="B119" s="836"/>
      <c r="C119" s="836" t="s">
        <v>123</v>
      </c>
      <c r="D119" s="839"/>
      <c r="E119" s="454" t="s">
        <v>723</v>
      </c>
      <c r="F119" s="836"/>
      <c r="G119" s="844"/>
      <c r="H119" s="464" t="s">
        <v>824</v>
      </c>
      <c r="I119" s="465" t="s">
        <v>140</v>
      </c>
      <c r="J119" s="465" t="s">
        <v>724</v>
      </c>
      <c r="K119" s="465" t="s">
        <v>667</v>
      </c>
      <c r="L119" s="379">
        <v>43585</v>
      </c>
      <c r="M119" s="379">
        <v>43587</v>
      </c>
      <c r="N119" s="379">
        <v>43615</v>
      </c>
      <c r="O119" s="824" t="s">
        <v>825</v>
      </c>
      <c r="P119" s="825"/>
      <c r="Q119" s="825"/>
      <c r="R119" s="826"/>
      <c r="S119" s="846" t="s">
        <v>826</v>
      </c>
      <c r="T119" s="417" t="s">
        <v>913</v>
      </c>
      <c r="U119" s="447"/>
      <c r="V119" s="267" t="s">
        <v>156</v>
      </c>
      <c r="W119" s="250" t="s">
        <v>30</v>
      </c>
      <c r="X119" s="241" t="s">
        <v>885</v>
      </c>
    </row>
    <row r="120" spans="1:26" s="442" customFormat="1" ht="72" customHeight="1" x14ac:dyDescent="0.25">
      <c r="A120" s="438"/>
      <c r="B120" s="836"/>
      <c r="C120" s="836" t="s">
        <v>123</v>
      </c>
      <c r="D120" s="839"/>
      <c r="E120" s="241" t="s">
        <v>725</v>
      </c>
      <c r="F120" s="836"/>
      <c r="G120" s="844"/>
      <c r="H120" s="470" t="s">
        <v>726</v>
      </c>
      <c r="I120" s="465" t="s">
        <v>140</v>
      </c>
      <c r="J120" s="466" t="s">
        <v>724</v>
      </c>
      <c r="K120" s="466" t="s">
        <v>706</v>
      </c>
      <c r="L120" s="463">
        <v>43585</v>
      </c>
      <c r="M120" s="463">
        <v>43587</v>
      </c>
      <c r="N120" s="463">
        <v>43615</v>
      </c>
      <c r="O120" s="824"/>
      <c r="P120" s="825"/>
      <c r="Q120" s="825"/>
      <c r="R120" s="826"/>
      <c r="S120" s="845"/>
      <c r="T120" s="417" t="s">
        <v>913</v>
      </c>
      <c r="U120" s="447"/>
      <c r="V120" s="267" t="s">
        <v>156</v>
      </c>
      <c r="W120" s="250" t="s">
        <v>30</v>
      </c>
      <c r="X120" s="241" t="s">
        <v>885</v>
      </c>
    </row>
    <row r="121" spans="1:26" s="442" customFormat="1" ht="72" customHeight="1" x14ac:dyDescent="0.25">
      <c r="A121" s="438"/>
      <c r="B121" s="836"/>
      <c r="C121" s="836"/>
      <c r="D121" s="839"/>
      <c r="E121" s="241" t="s">
        <v>727</v>
      </c>
      <c r="F121" s="836"/>
      <c r="G121" s="844"/>
      <c r="H121" s="241" t="s">
        <v>728</v>
      </c>
      <c r="I121" s="465" t="s">
        <v>140</v>
      </c>
      <c r="J121" s="466" t="s">
        <v>729</v>
      </c>
      <c r="K121" s="466" t="s">
        <v>730</v>
      </c>
      <c r="L121" s="463">
        <v>43585</v>
      </c>
      <c r="M121" s="463">
        <v>43587</v>
      </c>
      <c r="N121" s="463">
        <v>43631</v>
      </c>
      <c r="O121" s="824" t="s">
        <v>827</v>
      </c>
      <c r="P121" s="825"/>
      <c r="Q121" s="825"/>
      <c r="R121" s="826"/>
      <c r="S121" s="241" t="s">
        <v>828</v>
      </c>
      <c r="T121" s="417" t="s">
        <v>914</v>
      </c>
      <c r="U121" s="447"/>
      <c r="V121" s="267" t="s">
        <v>156</v>
      </c>
      <c r="W121" s="250" t="s">
        <v>30</v>
      </c>
      <c r="X121" s="241" t="s">
        <v>885</v>
      </c>
    </row>
    <row r="122" spans="1:26" s="442" customFormat="1" ht="72" customHeight="1" x14ac:dyDescent="0.25">
      <c r="A122" s="439"/>
      <c r="B122" s="837"/>
      <c r="C122" s="837" t="s">
        <v>123</v>
      </c>
      <c r="D122" s="840"/>
      <c r="E122" s="241" t="s">
        <v>731</v>
      </c>
      <c r="F122" s="837"/>
      <c r="G122" s="845"/>
      <c r="H122" s="241" t="s">
        <v>732</v>
      </c>
      <c r="I122" s="465" t="s">
        <v>140</v>
      </c>
      <c r="J122" s="466" t="s">
        <v>724</v>
      </c>
      <c r="K122" s="466" t="s">
        <v>667</v>
      </c>
      <c r="L122" s="463">
        <v>43585</v>
      </c>
      <c r="M122" s="463">
        <v>43587</v>
      </c>
      <c r="N122" s="463">
        <v>43615</v>
      </c>
      <c r="O122" s="824" t="s">
        <v>829</v>
      </c>
      <c r="P122" s="825"/>
      <c r="Q122" s="825"/>
      <c r="R122" s="826"/>
      <c r="S122" s="241" t="s">
        <v>830</v>
      </c>
      <c r="T122" s="417" t="s">
        <v>913</v>
      </c>
      <c r="U122" s="447"/>
      <c r="V122" s="267" t="s">
        <v>156</v>
      </c>
      <c r="W122" s="250" t="s">
        <v>30</v>
      </c>
      <c r="X122" s="241" t="s">
        <v>885</v>
      </c>
    </row>
    <row r="123" spans="1:26" s="442" customFormat="1" ht="72" customHeight="1" x14ac:dyDescent="0.25">
      <c r="A123" s="311">
        <v>46</v>
      </c>
      <c r="B123" s="465" t="s">
        <v>10</v>
      </c>
      <c r="C123" s="465" t="s">
        <v>123</v>
      </c>
      <c r="D123" s="383">
        <v>43564</v>
      </c>
      <c r="E123" s="241" t="s">
        <v>733</v>
      </c>
      <c r="F123" s="465" t="s">
        <v>17</v>
      </c>
      <c r="G123" s="241" t="s">
        <v>734</v>
      </c>
      <c r="H123" s="241" t="s">
        <v>735</v>
      </c>
      <c r="I123" s="465" t="s">
        <v>140</v>
      </c>
      <c r="J123" s="466" t="s">
        <v>736</v>
      </c>
      <c r="K123" s="466" t="s">
        <v>697</v>
      </c>
      <c r="L123" s="463">
        <v>43585</v>
      </c>
      <c r="M123" s="463">
        <v>43591</v>
      </c>
      <c r="N123" s="463">
        <v>43591</v>
      </c>
      <c r="O123" s="824" t="s">
        <v>831</v>
      </c>
      <c r="P123" s="825"/>
      <c r="Q123" s="825"/>
      <c r="R123" s="825"/>
      <c r="S123" s="401" t="s">
        <v>832</v>
      </c>
      <c r="T123" s="417" t="s">
        <v>898</v>
      </c>
      <c r="U123" s="419" t="s">
        <v>897</v>
      </c>
      <c r="V123" s="267" t="s">
        <v>156</v>
      </c>
      <c r="W123" s="250" t="s">
        <v>30</v>
      </c>
      <c r="X123" s="241" t="s">
        <v>885</v>
      </c>
    </row>
    <row r="124" spans="1:26" s="442" customFormat="1" ht="72" customHeight="1" x14ac:dyDescent="0.25">
      <c r="A124" s="832">
        <v>47</v>
      </c>
      <c r="B124" s="835" t="s">
        <v>10</v>
      </c>
      <c r="C124" s="835" t="s">
        <v>123</v>
      </c>
      <c r="D124" s="838">
        <v>43564</v>
      </c>
      <c r="E124" s="241" t="s">
        <v>737</v>
      </c>
      <c r="F124" s="465" t="s">
        <v>17</v>
      </c>
      <c r="G124" s="847" t="s">
        <v>738</v>
      </c>
      <c r="H124" s="470" t="s">
        <v>739</v>
      </c>
      <c r="I124" s="465" t="s">
        <v>140</v>
      </c>
      <c r="J124" s="466" t="s">
        <v>740</v>
      </c>
      <c r="K124" s="466" t="s">
        <v>741</v>
      </c>
      <c r="L124" s="463">
        <v>43585</v>
      </c>
      <c r="M124" s="463">
        <v>43587</v>
      </c>
      <c r="N124" s="463">
        <v>43646</v>
      </c>
      <c r="O124" s="824" t="s">
        <v>833</v>
      </c>
      <c r="P124" s="825"/>
      <c r="Q124" s="825"/>
      <c r="R124" s="826"/>
      <c r="S124" s="241" t="s">
        <v>740</v>
      </c>
      <c r="T124" s="417" t="s">
        <v>896</v>
      </c>
      <c r="U124" s="447"/>
      <c r="V124" s="267" t="s">
        <v>156</v>
      </c>
      <c r="W124" s="250" t="s">
        <v>30</v>
      </c>
      <c r="X124" s="241" t="s">
        <v>885</v>
      </c>
    </row>
    <row r="125" spans="1:26" s="442" customFormat="1" ht="72" customHeight="1" x14ac:dyDescent="0.25">
      <c r="A125" s="834"/>
      <c r="B125" s="837" t="s">
        <v>10</v>
      </c>
      <c r="C125" s="837" t="s">
        <v>123</v>
      </c>
      <c r="D125" s="840">
        <v>43564</v>
      </c>
      <c r="E125" s="454" t="s">
        <v>742</v>
      </c>
      <c r="F125" s="465" t="s">
        <v>17</v>
      </c>
      <c r="G125" s="848"/>
      <c r="H125" s="464" t="s">
        <v>743</v>
      </c>
      <c r="I125" s="465" t="s">
        <v>140</v>
      </c>
      <c r="J125" s="384" t="s">
        <v>744</v>
      </c>
      <c r="K125" s="465" t="s">
        <v>741</v>
      </c>
      <c r="L125" s="379">
        <v>43585</v>
      </c>
      <c r="M125" s="379">
        <v>43587</v>
      </c>
      <c r="N125" s="379">
        <v>43615</v>
      </c>
      <c r="O125" s="824" t="s">
        <v>857</v>
      </c>
      <c r="P125" s="825"/>
      <c r="Q125" s="825"/>
      <c r="R125" s="826"/>
      <c r="S125" s="454" t="s">
        <v>858</v>
      </c>
      <c r="T125" s="417" t="s">
        <v>896</v>
      </c>
      <c r="U125" s="447"/>
      <c r="V125" s="267" t="s">
        <v>156</v>
      </c>
      <c r="W125" s="250" t="s">
        <v>30</v>
      </c>
      <c r="X125" s="241" t="s">
        <v>885</v>
      </c>
    </row>
    <row r="126" spans="1:26" s="442" customFormat="1" ht="72" customHeight="1" x14ac:dyDescent="0.25">
      <c r="A126" s="457"/>
      <c r="B126" s="459"/>
      <c r="C126" s="459"/>
      <c r="D126" s="460"/>
      <c r="E126" s="461"/>
      <c r="F126" s="459"/>
      <c r="G126" s="469"/>
      <c r="H126" s="241" t="s">
        <v>745</v>
      </c>
      <c r="I126" s="465" t="s">
        <v>140</v>
      </c>
      <c r="J126" s="466" t="s">
        <v>746</v>
      </c>
      <c r="K126" s="465" t="s">
        <v>706</v>
      </c>
      <c r="L126" s="463">
        <v>43585</v>
      </c>
      <c r="M126" s="380">
        <v>43587</v>
      </c>
      <c r="N126" s="380">
        <v>43646</v>
      </c>
      <c r="O126" s="824" t="s">
        <v>834</v>
      </c>
      <c r="P126" s="825"/>
      <c r="Q126" s="825"/>
      <c r="R126" s="826"/>
      <c r="S126" s="455" t="s">
        <v>746</v>
      </c>
      <c r="T126" s="417" t="s">
        <v>896</v>
      </c>
      <c r="U126" s="447"/>
      <c r="V126" s="267" t="s">
        <v>156</v>
      </c>
      <c r="W126" s="250" t="s">
        <v>30</v>
      </c>
      <c r="X126" s="241" t="s">
        <v>885</v>
      </c>
    </row>
    <row r="127" spans="1:26" s="442" customFormat="1" ht="72" customHeight="1" x14ac:dyDescent="0.25">
      <c r="A127" s="478"/>
      <c r="B127" s="479"/>
      <c r="C127" s="479"/>
      <c r="D127" s="480"/>
      <c r="E127" s="481"/>
      <c r="F127" s="479"/>
      <c r="G127" s="477"/>
      <c r="H127" s="454" t="s">
        <v>747</v>
      </c>
      <c r="I127" s="465" t="s">
        <v>140</v>
      </c>
      <c r="J127" s="466" t="s">
        <v>748</v>
      </c>
      <c r="K127" s="466" t="s">
        <v>697</v>
      </c>
      <c r="L127" s="463">
        <v>43585</v>
      </c>
      <c r="M127" s="463">
        <v>43587</v>
      </c>
      <c r="N127" s="463">
        <v>43600</v>
      </c>
      <c r="O127" s="824" t="s">
        <v>835</v>
      </c>
      <c r="P127" s="825"/>
      <c r="Q127" s="825"/>
      <c r="R127" s="826"/>
      <c r="S127" s="402" t="s">
        <v>836</v>
      </c>
      <c r="T127" s="417" t="s">
        <v>894</v>
      </c>
      <c r="U127" s="419" t="s">
        <v>895</v>
      </c>
      <c r="V127" s="267" t="s">
        <v>156</v>
      </c>
      <c r="W127" s="250" t="s">
        <v>30</v>
      </c>
      <c r="X127" s="241" t="s">
        <v>885</v>
      </c>
    </row>
    <row r="128" spans="1:26" s="385" customFormat="1" ht="255" x14ac:dyDescent="0.25">
      <c r="A128" s="227">
        <v>1</v>
      </c>
      <c r="B128" s="237" t="s">
        <v>10</v>
      </c>
      <c r="C128" s="237" t="s">
        <v>132</v>
      </c>
      <c r="D128" s="228">
        <v>43392</v>
      </c>
      <c r="E128" s="229" t="s">
        <v>464</v>
      </c>
      <c r="F128" s="227" t="s">
        <v>138</v>
      </c>
      <c r="G128" s="229" t="s">
        <v>465</v>
      </c>
      <c r="H128" s="229" t="s">
        <v>466</v>
      </c>
      <c r="I128" s="227" t="s">
        <v>140</v>
      </c>
      <c r="J128" s="229" t="s">
        <v>467</v>
      </c>
      <c r="K128" s="229" t="s">
        <v>468</v>
      </c>
      <c r="L128" s="228">
        <v>43439</v>
      </c>
      <c r="M128" s="228">
        <v>43480</v>
      </c>
      <c r="N128" s="228">
        <v>43539</v>
      </c>
      <c r="O128" s="815" t="s">
        <v>837</v>
      </c>
      <c r="P128" s="816"/>
      <c r="Q128" s="816"/>
      <c r="R128" s="817"/>
      <c r="S128" s="229" t="s">
        <v>838</v>
      </c>
      <c r="T128" s="69" t="s">
        <v>918</v>
      </c>
      <c r="U128" s="393" t="s">
        <v>919</v>
      </c>
      <c r="V128" s="393"/>
      <c r="W128" s="387" t="s">
        <v>30</v>
      </c>
      <c r="X128" s="69" t="s">
        <v>920</v>
      </c>
      <c r="Y128" s="16"/>
      <c r="Z128" s="1"/>
    </row>
    <row r="129" spans="1:26" s="385" customFormat="1" ht="255" x14ac:dyDescent="0.25">
      <c r="A129" s="389">
        <v>3</v>
      </c>
      <c r="B129" s="237" t="s">
        <v>129</v>
      </c>
      <c r="C129" s="237" t="s">
        <v>132</v>
      </c>
      <c r="D129" s="228">
        <v>43403</v>
      </c>
      <c r="E129" s="269" t="s">
        <v>473</v>
      </c>
      <c r="F129" s="227" t="s">
        <v>138</v>
      </c>
      <c r="G129" s="269" t="s">
        <v>474</v>
      </c>
      <c r="H129" s="269" t="s">
        <v>475</v>
      </c>
      <c r="I129" s="227" t="s">
        <v>140</v>
      </c>
      <c r="J129" s="229" t="s">
        <v>476</v>
      </c>
      <c r="K129" s="229" t="s">
        <v>468</v>
      </c>
      <c r="L129" s="228">
        <v>43439</v>
      </c>
      <c r="M129" s="228">
        <v>43511</v>
      </c>
      <c r="N129" s="228">
        <v>43661</v>
      </c>
      <c r="O129" s="815" t="s">
        <v>839</v>
      </c>
      <c r="P129" s="816"/>
      <c r="Q129" s="816"/>
      <c r="R129" s="817"/>
      <c r="S129" s="237" t="s">
        <v>840</v>
      </c>
      <c r="T129" s="69" t="s">
        <v>918</v>
      </c>
      <c r="U129" s="271" t="s">
        <v>921</v>
      </c>
      <c r="V129" s="393" t="s">
        <v>159</v>
      </c>
      <c r="W129" s="387" t="s">
        <v>30</v>
      </c>
      <c r="X129" s="69" t="s">
        <v>920</v>
      </c>
      <c r="Y129" s="1"/>
      <c r="Z129" s="1"/>
    </row>
    <row r="130" spans="1:26" s="385" customFormat="1" ht="280.5" x14ac:dyDescent="0.25">
      <c r="A130" s="389">
        <v>6</v>
      </c>
      <c r="B130" s="237" t="s">
        <v>129</v>
      </c>
      <c r="C130" s="237" t="s">
        <v>132</v>
      </c>
      <c r="D130" s="228">
        <v>43403</v>
      </c>
      <c r="E130" s="269" t="s">
        <v>481</v>
      </c>
      <c r="F130" s="227" t="s">
        <v>138</v>
      </c>
      <c r="G130" s="269" t="s">
        <v>482</v>
      </c>
      <c r="H130" s="269" t="s">
        <v>483</v>
      </c>
      <c r="I130" s="227" t="s">
        <v>140</v>
      </c>
      <c r="J130" s="229" t="s">
        <v>484</v>
      </c>
      <c r="K130" s="229" t="s">
        <v>468</v>
      </c>
      <c r="L130" s="228">
        <v>43439</v>
      </c>
      <c r="M130" s="228">
        <v>43525</v>
      </c>
      <c r="N130" s="228">
        <v>43677</v>
      </c>
      <c r="O130" s="818" t="s">
        <v>841</v>
      </c>
      <c r="P130" s="819"/>
      <c r="Q130" s="819"/>
      <c r="R130" s="820"/>
      <c r="S130" s="237" t="s">
        <v>842</v>
      </c>
      <c r="T130" s="69" t="s">
        <v>923</v>
      </c>
      <c r="U130" s="288" t="s">
        <v>922</v>
      </c>
      <c r="V130" s="432" t="s">
        <v>159</v>
      </c>
      <c r="W130" s="387" t="s">
        <v>30</v>
      </c>
      <c r="X130" s="69" t="s">
        <v>920</v>
      </c>
      <c r="Y130" s="1"/>
      <c r="Z130" s="1"/>
    </row>
    <row r="131" spans="1:26" s="247" customFormat="1" ht="186.75" customHeight="1" x14ac:dyDescent="0.25">
      <c r="A131" s="245">
        <v>1</v>
      </c>
      <c r="B131" s="245" t="s">
        <v>129</v>
      </c>
      <c r="C131" s="245" t="s">
        <v>15</v>
      </c>
      <c r="D131" s="272">
        <v>43451</v>
      </c>
      <c r="E131" s="150" t="s">
        <v>495</v>
      </c>
      <c r="F131" s="245" t="s">
        <v>138</v>
      </c>
      <c r="G131" s="150" t="s">
        <v>499</v>
      </c>
      <c r="H131" s="150" t="s">
        <v>496</v>
      </c>
      <c r="I131" s="149" t="s">
        <v>140</v>
      </c>
      <c r="J131" s="149" t="s">
        <v>497</v>
      </c>
      <c r="K131" s="149" t="s">
        <v>498</v>
      </c>
      <c r="L131" s="152">
        <v>43451</v>
      </c>
      <c r="M131" s="152">
        <v>43497</v>
      </c>
      <c r="N131" s="152">
        <v>43524</v>
      </c>
      <c r="O131" s="821" t="s">
        <v>749</v>
      </c>
      <c r="P131" s="822"/>
      <c r="Q131" s="822"/>
      <c r="R131" s="823"/>
      <c r="S131" s="146" t="s">
        <v>750</v>
      </c>
      <c r="T131" s="151" t="s">
        <v>924</v>
      </c>
      <c r="U131" s="434" t="s">
        <v>925</v>
      </c>
      <c r="V131" s="151" t="s">
        <v>159</v>
      </c>
      <c r="W131" s="244" t="s">
        <v>30</v>
      </c>
      <c r="X131" s="246" t="s">
        <v>926</v>
      </c>
      <c r="Y131" s="242"/>
    </row>
    <row r="132" spans="1:26" s="646" customFormat="1" ht="127.5" customHeight="1" x14ac:dyDescent="0.25">
      <c r="A132" s="645" t="s">
        <v>1064</v>
      </c>
      <c r="T132" s="647"/>
    </row>
    <row r="133" spans="1:26" ht="127.5" customHeight="1" x14ac:dyDescent="0.25">
      <c r="A133" s="285">
        <v>1</v>
      </c>
      <c r="B133" s="237" t="s">
        <v>129</v>
      </c>
      <c r="C133" s="237" t="s">
        <v>15</v>
      </c>
      <c r="D133" s="238">
        <v>43922</v>
      </c>
      <c r="E133" s="229" t="s">
        <v>1009</v>
      </c>
      <c r="F133" s="237" t="s">
        <v>138</v>
      </c>
      <c r="G133" s="229" t="s">
        <v>1005</v>
      </c>
      <c r="H133" s="168" t="s">
        <v>1006</v>
      </c>
      <c r="I133" s="167" t="s">
        <v>140</v>
      </c>
      <c r="J133" s="579" t="s">
        <v>1007</v>
      </c>
      <c r="K133" s="581" t="s">
        <v>1008</v>
      </c>
      <c r="L133" s="228">
        <v>43922</v>
      </c>
      <c r="M133" s="228">
        <v>43922</v>
      </c>
      <c r="N133" s="228">
        <v>44012</v>
      </c>
      <c r="O133" s="803" t="s">
        <v>1021</v>
      </c>
      <c r="P133" s="804"/>
      <c r="Q133" s="804"/>
      <c r="R133" s="805"/>
      <c r="S133" s="395" t="s">
        <v>1020</v>
      </c>
      <c r="T133" s="597" t="s">
        <v>1039</v>
      </c>
      <c r="U133" s="580" t="s">
        <v>1040</v>
      </c>
      <c r="V133" s="598" t="s">
        <v>156</v>
      </c>
      <c r="W133" s="394" t="s">
        <v>30</v>
      </c>
      <c r="X133" s="304" t="s">
        <v>1038</v>
      </c>
    </row>
    <row r="134" spans="1:26" ht="127.5" customHeight="1" x14ac:dyDescent="0.25">
      <c r="A134" s="806">
        <v>2</v>
      </c>
      <c r="B134" s="808" t="s">
        <v>10</v>
      </c>
      <c r="C134" s="808" t="s">
        <v>126</v>
      </c>
      <c r="D134" s="809">
        <v>43665</v>
      </c>
      <c r="E134" s="808" t="s">
        <v>955</v>
      </c>
      <c r="F134" s="810" t="s">
        <v>154</v>
      </c>
      <c r="G134" s="811" t="s">
        <v>956</v>
      </c>
      <c r="H134" s="634" t="s">
        <v>957</v>
      </c>
      <c r="I134" s="606" t="s">
        <v>24</v>
      </c>
      <c r="J134" s="606" t="s">
        <v>958</v>
      </c>
      <c r="K134" s="606" t="s">
        <v>171</v>
      </c>
      <c r="L134" s="635">
        <v>43677</v>
      </c>
      <c r="M134" s="635">
        <v>43677</v>
      </c>
      <c r="N134" s="636">
        <v>43707</v>
      </c>
      <c r="O134" s="812" t="s">
        <v>1065</v>
      </c>
      <c r="P134" s="813"/>
      <c r="Q134" s="813"/>
      <c r="R134" s="814"/>
      <c r="S134" s="607" t="s">
        <v>978</v>
      </c>
      <c r="T134" s="637" t="s">
        <v>1037</v>
      </c>
      <c r="U134" s="606" t="s">
        <v>979</v>
      </c>
      <c r="V134" s="638" t="s">
        <v>156</v>
      </c>
      <c r="W134" s="639" t="s">
        <v>30</v>
      </c>
      <c r="X134" s="640" t="s">
        <v>1038</v>
      </c>
    </row>
    <row r="135" spans="1:26" ht="127.5" customHeight="1" x14ac:dyDescent="0.25">
      <c r="A135" s="807"/>
      <c r="B135" s="807"/>
      <c r="C135" s="807"/>
      <c r="D135" s="807"/>
      <c r="E135" s="807"/>
      <c r="F135" s="807"/>
      <c r="G135" s="807"/>
      <c r="H135" s="634" t="s">
        <v>961</v>
      </c>
      <c r="I135" s="606" t="s">
        <v>24</v>
      </c>
      <c r="J135" s="606" t="s">
        <v>959</v>
      </c>
      <c r="K135" s="606" t="s">
        <v>171</v>
      </c>
      <c r="L135" s="635">
        <v>43677</v>
      </c>
      <c r="M135" s="635">
        <v>43709</v>
      </c>
      <c r="N135" s="636">
        <v>43830</v>
      </c>
      <c r="O135" s="812" t="s">
        <v>1066</v>
      </c>
      <c r="P135" s="813"/>
      <c r="Q135" s="813"/>
      <c r="R135" s="814"/>
      <c r="S135" s="608"/>
      <c r="T135" s="637" t="s">
        <v>1037</v>
      </c>
      <c r="U135" s="606" t="s">
        <v>960</v>
      </c>
      <c r="V135" s="638" t="s">
        <v>156</v>
      </c>
      <c r="W135" s="639" t="s">
        <v>30</v>
      </c>
      <c r="X135" s="640" t="s">
        <v>1038</v>
      </c>
    </row>
    <row r="136" spans="1:26" ht="127.5" customHeight="1" x14ac:dyDescent="0.25">
      <c r="A136" s="641">
        <v>4</v>
      </c>
      <c r="B136" s="642" t="s">
        <v>10</v>
      </c>
      <c r="C136" s="642" t="s">
        <v>127</v>
      </c>
      <c r="D136" s="643">
        <v>43679</v>
      </c>
      <c r="E136" s="642" t="s">
        <v>942</v>
      </c>
      <c r="F136" s="644" t="s">
        <v>154</v>
      </c>
      <c r="G136" s="642" t="s">
        <v>943</v>
      </c>
      <c r="H136" s="616" t="s">
        <v>968</v>
      </c>
      <c r="I136" s="617" t="s">
        <v>24</v>
      </c>
      <c r="J136" s="237" t="s">
        <v>945</v>
      </c>
      <c r="K136" s="617" t="s">
        <v>936</v>
      </c>
      <c r="L136" s="618">
        <v>43692</v>
      </c>
      <c r="M136" s="618">
        <v>43692</v>
      </c>
      <c r="N136" s="618">
        <v>43830</v>
      </c>
      <c r="O136" s="802" t="s">
        <v>971</v>
      </c>
      <c r="P136" s="802"/>
      <c r="Q136" s="802"/>
      <c r="R136" s="802"/>
      <c r="S136" s="395" t="s">
        <v>972</v>
      </c>
      <c r="T136" s="614" t="s">
        <v>1035</v>
      </c>
      <c r="U136" s="599" t="s">
        <v>1036</v>
      </c>
      <c r="V136" s="267" t="s">
        <v>156</v>
      </c>
      <c r="W136" s="528" t="s">
        <v>30</v>
      </c>
      <c r="X136" s="304" t="s">
        <v>1025</v>
      </c>
    </row>
    <row r="137" spans="1:26" ht="127.5" customHeight="1" x14ac:dyDescent="0.25">
      <c r="A137" s="521">
        <v>5</v>
      </c>
      <c r="B137" s="617" t="s">
        <v>10</v>
      </c>
      <c r="C137" s="617" t="s">
        <v>127</v>
      </c>
      <c r="D137" s="618">
        <v>43679</v>
      </c>
      <c r="E137" s="616" t="s">
        <v>946</v>
      </c>
      <c r="F137" s="615" t="s">
        <v>154</v>
      </c>
      <c r="G137" s="616" t="s">
        <v>969</v>
      </c>
      <c r="H137" s="616" t="s">
        <v>970</v>
      </c>
      <c r="I137" s="617" t="s">
        <v>24</v>
      </c>
      <c r="J137" s="237" t="s">
        <v>945</v>
      </c>
      <c r="K137" s="617" t="s">
        <v>936</v>
      </c>
      <c r="L137" s="618">
        <v>43692</v>
      </c>
      <c r="M137" s="618">
        <v>43692</v>
      </c>
      <c r="N137" s="414">
        <v>43830</v>
      </c>
      <c r="O137" s="802" t="s">
        <v>973</v>
      </c>
      <c r="P137" s="802"/>
      <c r="Q137" s="802"/>
      <c r="R137" s="802"/>
      <c r="S137" s="395" t="s">
        <v>974</v>
      </c>
      <c r="T137" s="614" t="s">
        <v>1026</v>
      </c>
      <c r="U137" s="541" t="s">
        <v>1027</v>
      </c>
      <c r="V137" s="267" t="s">
        <v>156</v>
      </c>
      <c r="W137" s="528" t="s">
        <v>30</v>
      </c>
      <c r="X137" s="304" t="s">
        <v>1025</v>
      </c>
    </row>
    <row r="138" spans="1:26" ht="127.5" customHeight="1" x14ac:dyDescent="0.25">
      <c r="A138" s="922">
        <v>1</v>
      </c>
      <c r="B138" s="922" t="s">
        <v>130</v>
      </c>
      <c r="C138" s="901" t="s">
        <v>994</v>
      </c>
      <c r="D138" s="929">
        <v>43892</v>
      </c>
      <c r="E138" s="931" t="s">
        <v>990</v>
      </c>
      <c r="F138" s="922" t="s">
        <v>11</v>
      </c>
      <c r="G138" s="901" t="s">
        <v>1001</v>
      </c>
      <c r="H138" s="623" t="s">
        <v>997</v>
      </c>
      <c r="I138" s="621" t="s">
        <v>24</v>
      </c>
      <c r="J138" s="621" t="s">
        <v>991</v>
      </c>
      <c r="K138" s="404" t="s">
        <v>992</v>
      </c>
      <c r="L138" s="622">
        <v>43892</v>
      </c>
      <c r="M138" s="622">
        <v>43892</v>
      </c>
      <c r="N138" s="622">
        <v>43892</v>
      </c>
      <c r="O138" s="932" t="s">
        <v>1056</v>
      </c>
      <c r="P138" s="933"/>
      <c r="Q138" s="933"/>
      <c r="R138" s="934"/>
      <c r="S138" s="612" t="s">
        <v>993</v>
      </c>
      <c r="T138" s="632" t="s">
        <v>1057</v>
      </c>
      <c r="U138" s="415" t="s">
        <v>291</v>
      </c>
      <c r="V138" s="267" t="s">
        <v>156</v>
      </c>
      <c r="W138" s="250" t="s">
        <v>30</v>
      </c>
      <c r="X138" s="237" t="s">
        <v>1028</v>
      </c>
    </row>
    <row r="139" spans="1:26" ht="127.5" customHeight="1" x14ac:dyDescent="0.25">
      <c r="A139" s="928"/>
      <c r="B139" s="928"/>
      <c r="C139" s="887"/>
      <c r="D139" s="930"/>
      <c r="E139" s="894"/>
      <c r="F139" s="928"/>
      <c r="G139" s="887"/>
      <c r="H139" s="623" t="s">
        <v>995</v>
      </c>
      <c r="I139" s="621" t="s">
        <v>140</v>
      </c>
      <c r="J139" s="621" t="s">
        <v>998</v>
      </c>
      <c r="K139" s="404" t="s">
        <v>992</v>
      </c>
      <c r="L139" s="622">
        <v>43892</v>
      </c>
      <c r="M139" s="622">
        <v>43892</v>
      </c>
      <c r="N139" s="622">
        <v>44044</v>
      </c>
      <c r="O139" s="935" t="s">
        <v>1058</v>
      </c>
      <c r="P139" s="936"/>
      <c r="Q139" s="936"/>
      <c r="R139" s="937"/>
      <c r="S139" s="619" t="s">
        <v>996</v>
      </c>
      <c r="T139" s="632" t="s">
        <v>1059</v>
      </c>
      <c r="U139" s="620"/>
      <c r="V139" s="267" t="s">
        <v>157</v>
      </c>
      <c r="W139" s="250" t="s">
        <v>30</v>
      </c>
      <c r="X139" s="237" t="s">
        <v>1028</v>
      </c>
    </row>
    <row r="140" spans="1:26" ht="127.5" customHeight="1" x14ac:dyDescent="0.25">
      <c r="A140" s="924">
        <v>3</v>
      </c>
      <c r="B140" s="922" t="s">
        <v>130</v>
      </c>
      <c r="C140" s="922" t="s">
        <v>994</v>
      </c>
      <c r="D140" s="949">
        <v>43936</v>
      </c>
      <c r="E140" s="947" t="s">
        <v>1011</v>
      </c>
      <c r="F140" s="922" t="s">
        <v>11</v>
      </c>
      <c r="G140" s="922" t="s">
        <v>1010</v>
      </c>
      <c r="H140" s="602" t="s">
        <v>1012</v>
      </c>
      <c r="I140" s="627" t="s">
        <v>24</v>
      </c>
      <c r="J140" s="627" t="s">
        <v>991</v>
      </c>
      <c r="K140" s="583" t="s">
        <v>992</v>
      </c>
      <c r="L140" s="228">
        <v>43936</v>
      </c>
      <c r="M140" s="228">
        <v>43936</v>
      </c>
      <c r="N140" s="228">
        <v>43951</v>
      </c>
      <c r="O140" s="941" t="s">
        <v>1060</v>
      </c>
      <c r="P140" s="942"/>
      <c r="Q140" s="942"/>
      <c r="R140" s="943"/>
      <c r="S140" s="613" t="s">
        <v>1024</v>
      </c>
      <c r="T140" s="633" t="s">
        <v>1061</v>
      </c>
      <c r="U140" s="415" t="s">
        <v>291</v>
      </c>
      <c r="V140" s="267" t="s">
        <v>156</v>
      </c>
      <c r="W140" s="250" t="s">
        <v>30</v>
      </c>
      <c r="X140" s="237" t="s">
        <v>1028</v>
      </c>
    </row>
    <row r="141" spans="1:26" ht="127.5" customHeight="1" x14ac:dyDescent="0.25">
      <c r="A141" s="925"/>
      <c r="B141" s="923"/>
      <c r="C141" s="928"/>
      <c r="D141" s="950"/>
      <c r="E141" s="948"/>
      <c r="F141" s="928"/>
      <c r="G141" s="928"/>
      <c r="H141" s="602" t="s">
        <v>1014</v>
      </c>
      <c r="I141" s="627" t="s">
        <v>140</v>
      </c>
      <c r="J141" s="627" t="s">
        <v>1015</v>
      </c>
      <c r="K141" s="583" t="s">
        <v>992</v>
      </c>
      <c r="L141" s="228">
        <v>43936</v>
      </c>
      <c r="M141" s="228">
        <v>43957</v>
      </c>
      <c r="N141" s="228">
        <v>44012</v>
      </c>
      <c r="O141" s="944" t="s">
        <v>1062</v>
      </c>
      <c r="P141" s="945"/>
      <c r="Q141" s="945"/>
      <c r="R141" s="946"/>
      <c r="S141" s="619" t="s">
        <v>1013</v>
      </c>
      <c r="T141" s="633" t="s">
        <v>1063</v>
      </c>
      <c r="U141" s="550"/>
      <c r="V141" s="267" t="s">
        <v>157</v>
      </c>
      <c r="W141" s="250" t="s">
        <v>30</v>
      </c>
      <c r="X141" s="237" t="s">
        <v>1028</v>
      </c>
    </row>
    <row r="142" spans="1:26" ht="127.5" customHeight="1" x14ac:dyDescent="0.25">
      <c r="A142" s="466">
        <v>4</v>
      </c>
      <c r="B142" s="237" t="s">
        <v>129</v>
      </c>
      <c r="C142" s="237" t="s">
        <v>132</v>
      </c>
      <c r="D142" s="228">
        <v>43867</v>
      </c>
      <c r="E142" s="269" t="s">
        <v>986</v>
      </c>
      <c r="F142" s="564" t="s">
        <v>138</v>
      </c>
      <c r="G142" s="269" t="s">
        <v>987</v>
      </c>
      <c r="H142" s="269" t="s">
        <v>988</v>
      </c>
      <c r="I142" s="564" t="s">
        <v>140</v>
      </c>
      <c r="J142" s="229" t="s">
        <v>984</v>
      </c>
      <c r="K142" s="229" t="s">
        <v>985</v>
      </c>
      <c r="L142" s="228">
        <v>43881</v>
      </c>
      <c r="M142" s="228">
        <v>43891</v>
      </c>
      <c r="N142" s="609">
        <v>44134</v>
      </c>
      <c r="O142" s="926" t="s">
        <v>1051</v>
      </c>
      <c r="P142" s="927"/>
      <c r="Q142" s="927"/>
      <c r="R142" s="927"/>
      <c r="S142" s="601" t="s">
        <v>1022</v>
      </c>
      <c r="T142" s="216" t="s">
        <v>1029</v>
      </c>
      <c r="U142" s="135" t="s">
        <v>1030</v>
      </c>
      <c r="V142" s="596" t="s">
        <v>156</v>
      </c>
      <c r="W142" s="594" t="s">
        <v>30</v>
      </c>
      <c r="X142" s="595" t="s">
        <v>1028</v>
      </c>
    </row>
    <row r="143" spans="1:26" ht="127.5" customHeight="1" x14ac:dyDescent="0.25">
      <c r="A143" s="466">
        <v>5</v>
      </c>
      <c r="B143" s="237" t="s">
        <v>129</v>
      </c>
      <c r="C143" s="237" t="s">
        <v>132</v>
      </c>
      <c r="D143" s="228">
        <v>43867</v>
      </c>
      <c r="E143" s="269" t="s">
        <v>986</v>
      </c>
      <c r="F143" s="564" t="s">
        <v>138</v>
      </c>
      <c r="G143" s="269" t="s">
        <v>987</v>
      </c>
      <c r="H143" s="269" t="s">
        <v>989</v>
      </c>
      <c r="I143" s="564" t="s">
        <v>140</v>
      </c>
      <c r="J143" s="229" t="s">
        <v>984</v>
      </c>
      <c r="K143" s="229" t="s">
        <v>985</v>
      </c>
      <c r="L143" s="228">
        <v>43881</v>
      </c>
      <c r="M143" s="228">
        <v>43891</v>
      </c>
      <c r="N143" s="609">
        <v>44134</v>
      </c>
      <c r="O143" s="926" t="s">
        <v>1052</v>
      </c>
      <c r="P143" s="927"/>
      <c r="Q143" s="927"/>
      <c r="R143" s="927"/>
      <c r="S143" s="601" t="s">
        <v>1022</v>
      </c>
      <c r="T143" s="216" t="s">
        <v>1031</v>
      </c>
      <c r="U143" s="135" t="s">
        <v>1032</v>
      </c>
      <c r="V143" s="596" t="s">
        <v>156</v>
      </c>
      <c r="W143" s="594" t="s">
        <v>30</v>
      </c>
      <c r="X143" s="595" t="s">
        <v>1028</v>
      </c>
    </row>
    <row r="144" spans="1:26" ht="127.5" customHeight="1" x14ac:dyDescent="0.25">
      <c r="A144" s="548">
        <v>1</v>
      </c>
      <c r="B144" s="224" t="s">
        <v>10</v>
      </c>
      <c r="C144" s="543" t="s">
        <v>947</v>
      </c>
      <c r="D144" s="544">
        <v>43665</v>
      </c>
      <c r="E144" s="545" t="s">
        <v>948</v>
      </c>
      <c r="F144" s="549" t="s">
        <v>154</v>
      </c>
      <c r="G144" s="545" t="s">
        <v>976</v>
      </c>
      <c r="H144" s="545" t="s">
        <v>977</v>
      </c>
      <c r="I144" s="224" t="s">
        <v>24</v>
      </c>
      <c r="J144" s="224" t="s">
        <v>949</v>
      </c>
      <c r="K144" s="224" t="s">
        <v>950</v>
      </c>
      <c r="L144" s="546">
        <v>43678</v>
      </c>
      <c r="M144" s="546">
        <v>43678</v>
      </c>
      <c r="N144" s="546">
        <v>43830</v>
      </c>
      <c r="O144" s="938" t="s">
        <v>1023</v>
      </c>
      <c r="P144" s="939"/>
      <c r="Q144" s="939"/>
      <c r="R144" s="940"/>
      <c r="S144" s="610" t="s">
        <v>975</v>
      </c>
      <c r="T144" s="593" t="s">
        <v>1033</v>
      </c>
      <c r="U144" s="611" t="s">
        <v>1034</v>
      </c>
      <c r="V144" s="69" t="s">
        <v>156</v>
      </c>
      <c r="W144" s="535" t="s">
        <v>30</v>
      </c>
      <c r="X144" s="547" t="s">
        <v>1025</v>
      </c>
    </row>
    <row r="145" spans="20:20" ht="127.5" customHeight="1" x14ac:dyDescent="0.25">
      <c r="T145" s="13"/>
    </row>
    <row r="146" spans="20:20" ht="127.5" customHeight="1" x14ac:dyDescent="0.25">
      <c r="T146" s="13"/>
    </row>
    <row r="147" spans="20:20" ht="127.5" customHeight="1" x14ac:dyDescent="0.25">
      <c r="T147" s="13"/>
    </row>
    <row r="148" spans="20:20" ht="127.5" customHeight="1" x14ac:dyDescent="0.25">
      <c r="T148" s="13"/>
    </row>
    <row r="149" spans="20:20" ht="127.5" customHeight="1" x14ac:dyDescent="0.25">
      <c r="T149" s="13"/>
    </row>
    <row r="150" spans="20:20" ht="127.5" customHeight="1" x14ac:dyDescent="0.25">
      <c r="T150" s="13"/>
    </row>
    <row r="151" spans="20:20" ht="127.5" customHeight="1" x14ac:dyDescent="0.25">
      <c r="T151" s="13"/>
    </row>
    <row r="152" spans="20:20" ht="127.5" customHeight="1" x14ac:dyDescent="0.25">
      <c r="T152" s="13"/>
    </row>
    <row r="153" spans="20:20" ht="127.5" customHeight="1" x14ac:dyDescent="0.25">
      <c r="T153" s="13"/>
    </row>
    <row r="154" spans="20:20" ht="127.5" customHeight="1" x14ac:dyDescent="0.25">
      <c r="T154" s="13"/>
    </row>
    <row r="155" spans="20:20" ht="127.5" customHeight="1" x14ac:dyDescent="0.25">
      <c r="T155" s="13"/>
    </row>
    <row r="156" spans="20:20" ht="127.5" customHeight="1" x14ac:dyDescent="0.25">
      <c r="T156" s="13"/>
    </row>
    <row r="157" spans="20:20" ht="127.5" customHeight="1" x14ac:dyDescent="0.25">
      <c r="T157" s="13"/>
    </row>
    <row r="158" spans="20:20" ht="127.5" customHeight="1" x14ac:dyDescent="0.25">
      <c r="T158" s="13"/>
    </row>
    <row r="159" spans="20:20" ht="127.5" customHeight="1" x14ac:dyDescent="0.25">
      <c r="T159" s="13"/>
    </row>
    <row r="160" spans="20:20" x14ac:dyDescent="0.25">
      <c r="T160" s="13"/>
    </row>
    <row r="161" spans="20:20" x14ac:dyDescent="0.25">
      <c r="T161" s="13"/>
    </row>
    <row r="162" spans="20:20" x14ac:dyDescent="0.25">
      <c r="T162" s="13"/>
    </row>
    <row r="163" spans="20:20" x14ac:dyDescent="0.25">
      <c r="T163" s="13"/>
    </row>
    <row r="164" spans="20:20" x14ac:dyDescent="0.25">
      <c r="T164" s="13"/>
    </row>
    <row r="165" spans="20:20" x14ac:dyDescent="0.25">
      <c r="T165" s="13"/>
    </row>
    <row r="166" spans="20:20" x14ac:dyDescent="0.25">
      <c r="T166" s="13"/>
    </row>
    <row r="167" spans="20:20" x14ac:dyDescent="0.25">
      <c r="T167" s="13"/>
    </row>
    <row r="168" spans="20:20" x14ac:dyDescent="0.25">
      <c r="T168" s="13"/>
    </row>
    <row r="169" spans="20:20" x14ac:dyDescent="0.25">
      <c r="T169" s="13"/>
    </row>
    <row r="170" spans="20:20" x14ac:dyDescent="0.25">
      <c r="T170" s="13"/>
    </row>
    <row r="171" spans="20:20" x14ac:dyDescent="0.25">
      <c r="T171" s="13"/>
    </row>
    <row r="172" spans="20:20" x14ac:dyDescent="0.25">
      <c r="T172" s="13"/>
    </row>
    <row r="173" spans="20:20" x14ac:dyDescent="0.25">
      <c r="T173" s="13"/>
    </row>
    <row r="174" spans="20:20" x14ac:dyDescent="0.25">
      <c r="T174" s="13"/>
    </row>
    <row r="175" spans="20:20" x14ac:dyDescent="0.25">
      <c r="T175" s="13"/>
    </row>
    <row r="176" spans="20:20" x14ac:dyDescent="0.25">
      <c r="T176" s="13"/>
    </row>
    <row r="177" spans="20:20" x14ac:dyDescent="0.25">
      <c r="T177" s="13"/>
    </row>
    <row r="178" spans="20:20" x14ac:dyDescent="0.25">
      <c r="T178" s="13"/>
    </row>
    <row r="179" spans="20:20" x14ac:dyDescent="0.25">
      <c r="T179" s="13"/>
    </row>
    <row r="180" spans="20:20" x14ac:dyDescent="0.25">
      <c r="T180" s="13"/>
    </row>
    <row r="181" spans="20:20" x14ac:dyDescent="0.25">
      <c r="T181" s="13"/>
    </row>
    <row r="182" spans="20:20" x14ac:dyDescent="0.25">
      <c r="T182" s="13"/>
    </row>
    <row r="183" spans="20:20" x14ac:dyDescent="0.25">
      <c r="T183" s="13"/>
    </row>
    <row r="184" spans="20:20" x14ac:dyDescent="0.25">
      <c r="T184" s="13"/>
    </row>
    <row r="185" spans="20:20" x14ac:dyDescent="0.25">
      <c r="T185" s="13"/>
    </row>
    <row r="186" spans="20:20" x14ac:dyDescent="0.25">
      <c r="T186" s="13"/>
    </row>
    <row r="187" spans="20:20" x14ac:dyDescent="0.25">
      <c r="T187" s="13"/>
    </row>
    <row r="188" spans="20:20" x14ac:dyDescent="0.25">
      <c r="T188" s="13"/>
    </row>
    <row r="189" spans="20:20" x14ac:dyDescent="0.25">
      <c r="T189" s="13"/>
    </row>
    <row r="190" spans="20:20" x14ac:dyDescent="0.25">
      <c r="T190" s="13"/>
    </row>
    <row r="191" spans="20:20" x14ac:dyDescent="0.25">
      <c r="T191" s="13"/>
    </row>
    <row r="192" spans="20:20" x14ac:dyDescent="0.25">
      <c r="T192" s="13"/>
    </row>
    <row r="193" spans="20:20" x14ac:dyDescent="0.25">
      <c r="T193" s="13"/>
    </row>
    <row r="194" spans="20:20" x14ac:dyDescent="0.25">
      <c r="T194" s="13"/>
    </row>
    <row r="195" spans="20:20" x14ac:dyDescent="0.25">
      <c r="T195" s="13"/>
    </row>
    <row r="196" spans="20:20" x14ac:dyDescent="0.25">
      <c r="T196" s="13"/>
    </row>
    <row r="197" spans="20:20" x14ac:dyDescent="0.25">
      <c r="T197" s="13"/>
    </row>
    <row r="198" spans="20:20" x14ac:dyDescent="0.25">
      <c r="T198" s="13"/>
    </row>
    <row r="199" spans="20:20" x14ac:dyDescent="0.25">
      <c r="T199" s="13"/>
    </row>
    <row r="200" spans="20:20" x14ac:dyDescent="0.25">
      <c r="T200" s="13"/>
    </row>
    <row r="201" spans="20:20" x14ac:dyDescent="0.25">
      <c r="T201" s="13"/>
    </row>
    <row r="202" spans="20:20" x14ac:dyDescent="0.25">
      <c r="T202" s="13"/>
    </row>
    <row r="203" spans="20:20" x14ac:dyDescent="0.25">
      <c r="T203" s="13"/>
    </row>
    <row r="204" spans="20:20" x14ac:dyDescent="0.25">
      <c r="T204" s="13"/>
    </row>
    <row r="205" spans="20:20" x14ac:dyDescent="0.25">
      <c r="T205" s="13"/>
    </row>
    <row r="206" spans="20:20" x14ac:dyDescent="0.25">
      <c r="T206" s="13"/>
    </row>
    <row r="207" spans="20:20" x14ac:dyDescent="0.25">
      <c r="T207" s="13"/>
    </row>
    <row r="208" spans="20:20" x14ac:dyDescent="0.25">
      <c r="T208" s="13"/>
    </row>
    <row r="209" spans="20:20" x14ac:dyDescent="0.25">
      <c r="T209" s="13"/>
    </row>
    <row r="210" spans="20:20" x14ac:dyDescent="0.25">
      <c r="T210" s="13"/>
    </row>
    <row r="211" spans="20:20" x14ac:dyDescent="0.25">
      <c r="T211" s="13"/>
    </row>
    <row r="212" spans="20:20" x14ac:dyDescent="0.25">
      <c r="T212" s="13"/>
    </row>
    <row r="213" spans="20:20" x14ac:dyDescent="0.25">
      <c r="T213" s="13"/>
    </row>
    <row r="214" spans="20:20" x14ac:dyDescent="0.25">
      <c r="T214" s="13"/>
    </row>
    <row r="215" spans="20:20" x14ac:dyDescent="0.25">
      <c r="T215" s="13"/>
    </row>
    <row r="216" spans="20:20" x14ac:dyDescent="0.25">
      <c r="T216" s="13"/>
    </row>
    <row r="217" spans="20:20" x14ac:dyDescent="0.25">
      <c r="T217" s="13"/>
    </row>
    <row r="218" spans="20:20" x14ac:dyDescent="0.25">
      <c r="T218" s="13"/>
    </row>
    <row r="219" spans="20:20" x14ac:dyDescent="0.25">
      <c r="T219" s="13"/>
    </row>
    <row r="220" spans="20:20" x14ac:dyDescent="0.25">
      <c r="T220" s="13"/>
    </row>
    <row r="221" spans="20:20" x14ac:dyDescent="0.25">
      <c r="T221" s="13"/>
    </row>
    <row r="222" spans="20:20" x14ac:dyDescent="0.25">
      <c r="T222" s="13"/>
    </row>
    <row r="223" spans="20:20" x14ac:dyDescent="0.25">
      <c r="T223" s="13"/>
    </row>
    <row r="224" spans="20:20" x14ac:dyDescent="0.25">
      <c r="T224" s="13"/>
    </row>
    <row r="225" spans="20:20" x14ac:dyDescent="0.25">
      <c r="T225" s="13"/>
    </row>
    <row r="226" spans="20:20" x14ac:dyDescent="0.25">
      <c r="T226" s="13"/>
    </row>
    <row r="227" spans="20:20" x14ac:dyDescent="0.25">
      <c r="T227" s="13"/>
    </row>
    <row r="228" spans="20:20" x14ac:dyDescent="0.25">
      <c r="T228" s="13"/>
    </row>
    <row r="229" spans="20:20" x14ac:dyDescent="0.25">
      <c r="T229" s="13"/>
    </row>
    <row r="230" spans="20:20" x14ac:dyDescent="0.25">
      <c r="T230" s="13"/>
    </row>
    <row r="231" spans="20:20" x14ac:dyDescent="0.25">
      <c r="T231" s="13"/>
    </row>
    <row r="232" spans="20:20" x14ac:dyDescent="0.25">
      <c r="T232" s="13"/>
    </row>
    <row r="233" spans="20:20" x14ac:dyDescent="0.25">
      <c r="T233" s="13"/>
    </row>
    <row r="234" spans="20:20" x14ac:dyDescent="0.25">
      <c r="T234" s="13"/>
    </row>
    <row r="235" spans="20:20" x14ac:dyDescent="0.25">
      <c r="T235" s="13"/>
    </row>
    <row r="236" spans="20:20" x14ac:dyDescent="0.25">
      <c r="T236" s="13"/>
    </row>
    <row r="237" spans="20:20" x14ac:dyDescent="0.25">
      <c r="T237" s="13"/>
    </row>
    <row r="238" spans="20:20" x14ac:dyDescent="0.25">
      <c r="T238" s="13"/>
    </row>
    <row r="239" spans="20:20" x14ac:dyDescent="0.25">
      <c r="T239" s="13"/>
    </row>
    <row r="240" spans="20:20" x14ac:dyDescent="0.25">
      <c r="T240" s="13"/>
    </row>
    <row r="241" spans="20:20" x14ac:dyDescent="0.25">
      <c r="T241" s="13"/>
    </row>
    <row r="242" spans="20:20" x14ac:dyDescent="0.25">
      <c r="T242" s="13"/>
    </row>
    <row r="243" spans="20:20" x14ac:dyDescent="0.25">
      <c r="T243" s="13"/>
    </row>
    <row r="244" spans="20:20" x14ac:dyDescent="0.25">
      <c r="T244" s="13"/>
    </row>
    <row r="245" spans="20:20" x14ac:dyDescent="0.25">
      <c r="T245" s="13"/>
    </row>
    <row r="246" spans="20:20" x14ac:dyDescent="0.25">
      <c r="T246" s="13"/>
    </row>
    <row r="247" spans="20:20" x14ac:dyDescent="0.25">
      <c r="T247" s="13"/>
    </row>
    <row r="248" spans="20:20" x14ac:dyDescent="0.25">
      <c r="T248" s="13"/>
    </row>
    <row r="249" spans="20:20" x14ac:dyDescent="0.25">
      <c r="T249" s="13"/>
    </row>
    <row r="250" spans="20:20" x14ac:dyDescent="0.25">
      <c r="T250" s="13"/>
    </row>
    <row r="251" spans="20:20" x14ac:dyDescent="0.25">
      <c r="T251" s="13"/>
    </row>
    <row r="252" spans="20:20" x14ac:dyDescent="0.25">
      <c r="T252" s="13"/>
    </row>
    <row r="253" spans="20:20" x14ac:dyDescent="0.25">
      <c r="T253" s="13"/>
    </row>
    <row r="254" spans="20:20" x14ac:dyDescent="0.25">
      <c r="T254" s="13"/>
    </row>
    <row r="255" spans="20:20" x14ac:dyDescent="0.25">
      <c r="T255" s="13"/>
    </row>
    <row r="256" spans="20:20" x14ac:dyDescent="0.25">
      <c r="T256" s="13"/>
    </row>
    <row r="257" spans="20:20" x14ac:dyDescent="0.25">
      <c r="T257" s="13"/>
    </row>
    <row r="258" spans="20:20" x14ac:dyDescent="0.25">
      <c r="T258" s="13"/>
    </row>
    <row r="259" spans="20:20" x14ac:dyDescent="0.25">
      <c r="T259" s="13"/>
    </row>
    <row r="260" spans="20:20" x14ac:dyDescent="0.25">
      <c r="T260" s="13"/>
    </row>
    <row r="261" spans="20:20" x14ac:dyDescent="0.25">
      <c r="T261" s="13"/>
    </row>
    <row r="262" spans="20:20" x14ac:dyDescent="0.25">
      <c r="T262" s="13"/>
    </row>
    <row r="263" spans="20:20" x14ac:dyDescent="0.25">
      <c r="T263" s="13"/>
    </row>
    <row r="264" spans="20:20" x14ac:dyDescent="0.25">
      <c r="T264" s="13"/>
    </row>
    <row r="265" spans="20:20" x14ac:dyDescent="0.25">
      <c r="T265" s="13"/>
    </row>
    <row r="266" spans="20:20" x14ac:dyDescent="0.25">
      <c r="T266" s="13"/>
    </row>
    <row r="267" spans="20:20" x14ac:dyDescent="0.25">
      <c r="T267" s="13"/>
    </row>
    <row r="268" spans="20:20" x14ac:dyDescent="0.25">
      <c r="T268" s="13"/>
    </row>
    <row r="269" spans="20:20" x14ac:dyDescent="0.25">
      <c r="T269" s="13"/>
    </row>
    <row r="270" spans="20:20" x14ac:dyDescent="0.25">
      <c r="T270" s="13"/>
    </row>
    <row r="271" spans="20:20" x14ac:dyDescent="0.25">
      <c r="T271" s="13"/>
    </row>
    <row r="272" spans="20:20" x14ac:dyDescent="0.25">
      <c r="T272" s="13"/>
    </row>
    <row r="273" spans="20:20" x14ac:dyDescent="0.25">
      <c r="T273" s="13"/>
    </row>
    <row r="274" spans="20:20" x14ac:dyDescent="0.25">
      <c r="T274" s="13"/>
    </row>
    <row r="275" spans="20:20" x14ac:dyDescent="0.25">
      <c r="T275" s="13"/>
    </row>
    <row r="276" spans="20:20" x14ac:dyDescent="0.25">
      <c r="T276" s="13"/>
    </row>
    <row r="277" spans="20:20" x14ac:dyDescent="0.25">
      <c r="T277" s="13"/>
    </row>
    <row r="278" spans="20:20" x14ac:dyDescent="0.25">
      <c r="T278" s="13"/>
    </row>
    <row r="279" spans="20:20" x14ac:dyDescent="0.25">
      <c r="T279" s="13"/>
    </row>
    <row r="280" spans="20:20" x14ac:dyDescent="0.25">
      <c r="T280" s="13"/>
    </row>
    <row r="281" spans="20:20" x14ac:dyDescent="0.25">
      <c r="T281" s="13"/>
    </row>
    <row r="282" spans="20:20" x14ac:dyDescent="0.25">
      <c r="T282" s="13"/>
    </row>
    <row r="283" spans="20:20" x14ac:dyDescent="0.25">
      <c r="T283" s="13"/>
    </row>
    <row r="284" spans="20:20" x14ac:dyDescent="0.25">
      <c r="T284" s="13"/>
    </row>
    <row r="285" spans="20:20" x14ac:dyDescent="0.25">
      <c r="T285" s="13"/>
    </row>
    <row r="286" spans="20:20" x14ac:dyDescent="0.25">
      <c r="T286" s="13"/>
    </row>
    <row r="287" spans="20:20" x14ac:dyDescent="0.25">
      <c r="T287" s="13"/>
    </row>
    <row r="288" spans="20:20" x14ac:dyDescent="0.25">
      <c r="T288" s="13"/>
    </row>
    <row r="289" spans="20:20" x14ac:dyDescent="0.25">
      <c r="T289" s="13"/>
    </row>
    <row r="290" spans="20:20" x14ac:dyDescent="0.25">
      <c r="T290" s="13"/>
    </row>
    <row r="291" spans="20:20" x14ac:dyDescent="0.25">
      <c r="T291" s="13"/>
    </row>
    <row r="292" spans="20:20" x14ac:dyDescent="0.25">
      <c r="T292" s="13"/>
    </row>
    <row r="293" spans="20:20" x14ac:dyDescent="0.25">
      <c r="T293" s="13"/>
    </row>
    <row r="294" spans="20:20" x14ac:dyDescent="0.25">
      <c r="T294" s="13"/>
    </row>
    <row r="295" spans="20:20" x14ac:dyDescent="0.25">
      <c r="T295" s="13"/>
    </row>
    <row r="296" spans="20:20" x14ac:dyDescent="0.25">
      <c r="T296" s="13"/>
    </row>
    <row r="297" spans="20:20" x14ac:dyDescent="0.25">
      <c r="T297" s="13"/>
    </row>
    <row r="298" spans="20:20" x14ac:dyDescent="0.25">
      <c r="T298" s="13"/>
    </row>
    <row r="299" spans="20:20" x14ac:dyDescent="0.25">
      <c r="T299" s="13"/>
    </row>
    <row r="300" spans="20:20" x14ac:dyDescent="0.25">
      <c r="T300" s="13"/>
    </row>
    <row r="301" spans="20:20" x14ac:dyDescent="0.25">
      <c r="T301" s="13"/>
    </row>
    <row r="302" spans="20:20" x14ac:dyDescent="0.25">
      <c r="T302" s="13"/>
    </row>
    <row r="303" spans="20:20" x14ac:dyDescent="0.25">
      <c r="T303" s="13"/>
    </row>
    <row r="304" spans="20:20" x14ac:dyDescent="0.25">
      <c r="T304" s="13"/>
    </row>
    <row r="305" spans="20:20" x14ac:dyDescent="0.25">
      <c r="T305" s="13"/>
    </row>
    <row r="306" spans="20:20" x14ac:dyDescent="0.25">
      <c r="T306" s="13"/>
    </row>
    <row r="307" spans="20:20" x14ac:dyDescent="0.25">
      <c r="T307" s="13"/>
    </row>
    <row r="308" spans="20:20" x14ac:dyDescent="0.25">
      <c r="T308" s="13"/>
    </row>
    <row r="309" spans="20:20" x14ac:dyDescent="0.25">
      <c r="T309" s="13"/>
    </row>
    <row r="310" spans="20:20" x14ac:dyDescent="0.25">
      <c r="T310" s="13"/>
    </row>
    <row r="311" spans="20:20" x14ac:dyDescent="0.25">
      <c r="T311" s="13"/>
    </row>
    <row r="312" spans="20:20" x14ac:dyDescent="0.25">
      <c r="T312" s="13"/>
    </row>
    <row r="313" spans="20:20" x14ac:dyDescent="0.25">
      <c r="T313" s="13"/>
    </row>
    <row r="314" spans="20:20" x14ac:dyDescent="0.25">
      <c r="T314" s="13"/>
    </row>
    <row r="315" spans="20:20" x14ac:dyDescent="0.25">
      <c r="T315" s="13"/>
    </row>
    <row r="316" spans="20:20" x14ac:dyDescent="0.25">
      <c r="T316" s="13"/>
    </row>
    <row r="317" spans="20:20" x14ac:dyDescent="0.25">
      <c r="T317" s="13"/>
    </row>
    <row r="318" spans="20:20" x14ac:dyDescent="0.25">
      <c r="T318" s="13"/>
    </row>
    <row r="319" spans="20:20" x14ac:dyDescent="0.25">
      <c r="T319" s="13"/>
    </row>
    <row r="320" spans="20:20" x14ac:dyDescent="0.25">
      <c r="T320" s="13"/>
    </row>
    <row r="321" spans="20:20" x14ac:dyDescent="0.25">
      <c r="T321" s="13"/>
    </row>
    <row r="322" spans="20:20" x14ac:dyDescent="0.25">
      <c r="T322" s="13"/>
    </row>
    <row r="323" spans="20:20" x14ac:dyDescent="0.25">
      <c r="T323" s="13"/>
    </row>
    <row r="324" spans="20:20" x14ac:dyDescent="0.25">
      <c r="T324" s="13"/>
    </row>
    <row r="325" spans="20:20" x14ac:dyDescent="0.25">
      <c r="T325" s="13"/>
    </row>
    <row r="326" spans="20:20" x14ac:dyDescent="0.25">
      <c r="T326" s="13"/>
    </row>
    <row r="327" spans="20:20" x14ac:dyDescent="0.25">
      <c r="T327" s="13"/>
    </row>
    <row r="328" spans="20:20" x14ac:dyDescent="0.25">
      <c r="T328" s="13"/>
    </row>
    <row r="329" spans="20:20" x14ac:dyDescent="0.25">
      <c r="T329" s="13"/>
    </row>
    <row r="330" spans="20:20" x14ac:dyDescent="0.25">
      <c r="T330" s="13"/>
    </row>
    <row r="331" spans="20:20" x14ac:dyDescent="0.25">
      <c r="T331" s="13"/>
    </row>
    <row r="332" spans="20:20" x14ac:dyDescent="0.25">
      <c r="T332" s="13"/>
    </row>
    <row r="333" spans="20:20" x14ac:dyDescent="0.25">
      <c r="T333" s="13"/>
    </row>
    <row r="334" spans="20:20" x14ac:dyDescent="0.25">
      <c r="T334" s="13"/>
    </row>
    <row r="335" spans="20:20" x14ac:dyDescent="0.25">
      <c r="T335" s="13"/>
    </row>
    <row r="336" spans="20:20" x14ac:dyDescent="0.25">
      <c r="T336" s="13"/>
    </row>
    <row r="337" spans="20:20" x14ac:dyDescent="0.25">
      <c r="T337" s="13"/>
    </row>
    <row r="338" spans="20:20" x14ac:dyDescent="0.25">
      <c r="T338" s="13"/>
    </row>
    <row r="339" spans="20:20" x14ac:dyDescent="0.25">
      <c r="T339" s="13"/>
    </row>
    <row r="340" spans="20:20" x14ac:dyDescent="0.25">
      <c r="T340" s="13"/>
    </row>
    <row r="341" spans="20:20" x14ac:dyDescent="0.25">
      <c r="T341" s="13"/>
    </row>
    <row r="342" spans="20:20" x14ac:dyDescent="0.25">
      <c r="T342" s="13"/>
    </row>
    <row r="343" spans="20:20" x14ac:dyDescent="0.25">
      <c r="T343" s="13"/>
    </row>
    <row r="344" spans="20:20" x14ac:dyDescent="0.25">
      <c r="T344" s="13"/>
    </row>
    <row r="345" spans="20:20" x14ac:dyDescent="0.25">
      <c r="T345" s="13"/>
    </row>
    <row r="346" spans="20:20" x14ac:dyDescent="0.25">
      <c r="T346" s="13"/>
    </row>
    <row r="347" spans="20:20" x14ac:dyDescent="0.25">
      <c r="T347" s="13"/>
    </row>
    <row r="348" spans="20:20" x14ac:dyDescent="0.25">
      <c r="T348" s="13"/>
    </row>
    <row r="349" spans="20:20" x14ac:dyDescent="0.25">
      <c r="T349" s="13"/>
    </row>
    <row r="350" spans="20:20" x14ac:dyDescent="0.25">
      <c r="T350" s="13"/>
    </row>
    <row r="351" spans="20:20" x14ac:dyDescent="0.25">
      <c r="T351" s="13"/>
    </row>
    <row r="352" spans="20:20" x14ac:dyDescent="0.25">
      <c r="T352" s="13"/>
    </row>
    <row r="353" spans="20:20" x14ac:dyDescent="0.25">
      <c r="T353" s="13"/>
    </row>
    <row r="354" spans="20:20" x14ac:dyDescent="0.25">
      <c r="T354" s="13"/>
    </row>
    <row r="355" spans="20:20" x14ac:dyDescent="0.25">
      <c r="T355" s="13"/>
    </row>
    <row r="356" spans="20:20" x14ac:dyDescent="0.25">
      <c r="T356" s="13"/>
    </row>
    <row r="357" spans="20:20" x14ac:dyDescent="0.25">
      <c r="T357" s="13"/>
    </row>
    <row r="358" spans="20:20" x14ac:dyDescent="0.25">
      <c r="T358" s="13"/>
    </row>
    <row r="359" spans="20:20" x14ac:dyDescent="0.25">
      <c r="T359" s="13"/>
    </row>
    <row r="360" spans="20:20" x14ac:dyDescent="0.25">
      <c r="T360" s="13"/>
    </row>
    <row r="361" spans="20:20" x14ac:dyDescent="0.25">
      <c r="T361" s="13"/>
    </row>
    <row r="362" spans="20:20" x14ac:dyDescent="0.25">
      <c r="T362" s="13"/>
    </row>
    <row r="363" spans="20:20" x14ac:dyDescent="0.25">
      <c r="T363" s="13"/>
    </row>
    <row r="364" spans="20:20" x14ac:dyDescent="0.25">
      <c r="T364" s="13"/>
    </row>
    <row r="365" spans="20:20" x14ac:dyDescent="0.25">
      <c r="T365" s="13"/>
    </row>
    <row r="366" spans="20:20" x14ac:dyDescent="0.25">
      <c r="T366" s="13"/>
    </row>
    <row r="367" spans="20:20" x14ac:dyDescent="0.25">
      <c r="T367" s="13"/>
    </row>
    <row r="368" spans="20:20" x14ac:dyDescent="0.25">
      <c r="T368" s="13"/>
    </row>
    <row r="369" spans="20:20" x14ac:dyDescent="0.25">
      <c r="T369" s="13"/>
    </row>
    <row r="370" spans="20:20" x14ac:dyDescent="0.25">
      <c r="T370" s="13"/>
    </row>
    <row r="371" spans="20:20" x14ac:dyDescent="0.25">
      <c r="T371" s="13"/>
    </row>
    <row r="372" spans="20:20" x14ac:dyDescent="0.25">
      <c r="T372" s="13"/>
    </row>
    <row r="373" spans="20:20" x14ac:dyDescent="0.25">
      <c r="T373" s="13"/>
    </row>
    <row r="374" spans="20:20" x14ac:dyDescent="0.25">
      <c r="T374" s="13"/>
    </row>
    <row r="375" spans="20:20" x14ac:dyDescent="0.25">
      <c r="T375" s="13"/>
    </row>
    <row r="376" spans="20:20" x14ac:dyDescent="0.25">
      <c r="T376" s="13"/>
    </row>
    <row r="377" spans="20:20" x14ac:dyDescent="0.25">
      <c r="T377" s="13"/>
    </row>
    <row r="378" spans="20:20" x14ac:dyDescent="0.25">
      <c r="T378" s="13"/>
    </row>
    <row r="379" spans="20:20" x14ac:dyDescent="0.25">
      <c r="T379" s="13"/>
    </row>
    <row r="380" spans="20:20" x14ac:dyDescent="0.25">
      <c r="T380" s="13"/>
    </row>
    <row r="381" spans="20:20" x14ac:dyDescent="0.25">
      <c r="T381" s="13"/>
    </row>
    <row r="382" spans="20:20" x14ac:dyDescent="0.25">
      <c r="T382" s="13"/>
    </row>
    <row r="383" spans="20:20" x14ac:dyDescent="0.25">
      <c r="T383" s="13"/>
    </row>
    <row r="384" spans="20:20" x14ac:dyDescent="0.25">
      <c r="T384" s="13"/>
    </row>
    <row r="385" spans="20:20" x14ac:dyDescent="0.25">
      <c r="T385" s="13"/>
    </row>
    <row r="386" spans="20:20" x14ac:dyDescent="0.25">
      <c r="T386" s="13"/>
    </row>
    <row r="387" spans="20:20" x14ac:dyDescent="0.25">
      <c r="T387" s="13"/>
    </row>
    <row r="388" spans="20:20" x14ac:dyDescent="0.25">
      <c r="T388" s="13"/>
    </row>
    <row r="389" spans="20:20" x14ac:dyDescent="0.25">
      <c r="T389" s="13"/>
    </row>
    <row r="390" spans="20:20" x14ac:dyDescent="0.25">
      <c r="T390" s="13"/>
    </row>
    <row r="391" spans="20:20" x14ac:dyDescent="0.25">
      <c r="T391" s="13"/>
    </row>
    <row r="392" spans="20:20" x14ac:dyDescent="0.25">
      <c r="T392" s="13"/>
    </row>
    <row r="393" spans="20:20" x14ac:dyDescent="0.25">
      <c r="T393" s="13"/>
    </row>
    <row r="394" spans="20:20" x14ac:dyDescent="0.25">
      <c r="T394" s="13"/>
    </row>
    <row r="395" spans="20:20" x14ac:dyDescent="0.25">
      <c r="T395" s="13"/>
    </row>
    <row r="396" spans="20:20" x14ac:dyDescent="0.25">
      <c r="T396" s="13"/>
    </row>
    <row r="397" spans="20:20" x14ac:dyDescent="0.25">
      <c r="T397" s="13"/>
    </row>
    <row r="398" spans="20:20" x14ac:dyDescent="0.25">
      <c r="T398" s="13"/>
    </row>
    <row r="399" spans="20:20" x14ac:dyDescent="0.25">
      <c r="T399" s="13"/>
    </row>
    <row r="400" spans="20:20" x14ac:dyDescent="0.25">
      <c r="T400" s="13"/>
    </row>
    <row r="401" spans="20:20" x14ac:dyDescent="0.25">
      <c r="T401" s="13"/>
    </row>
    <row r="402" spans="20:20" x14ac:dyDescent="0.25">
      <c r="T402" s="13"/>
    </row>
    <row r="403" spans="20:20" x14ac:dyDescent="0.25">
      <c r="T403" s="13"/>
    </row>
    <row r="404" spans="20:20" x14ac:dyDescent="0.25">
      <c r="T404" s="13"/>
    </row>
    <row r="405" spans="20:20" x14ac:dyDescent="0.25">
      <c r="T405" s="13"/>
    </row>
    <row r="406" spans="20:20" x14ac:dyDescent="0.25">
      <c r="T406" s="13"/>
    </row>
    <row r="407" spans="20:20" x14ac:dyDescent="0.25">
      <c r="T407" s="13"/>
    </row>
    <row r="408" spans="20:20" x14ac:dyDescent="0.25">
      <c r="T408" s="13"/>
    </row>
    <row r="409" spans="20:20" x14ac:dyDescent="0.25">
      <c r="T409" s="13"/>
    </row>
    <row r="410" spans="20:20" x14ac:dyDescent="0.25">
      <c r="T410" s="13"/>
    </row>
    <row r="411" spans="20:20" x14ac:dyDescent="0.25">
      <c r="T411" s="13"/>
    </row>
    <row r="412" spans="20:20" x14ac:dyDescent="0.25">
      <c r="T412" s="13"/>
    </row>
    <row r="413" spans="20:20" x14ac:dyDescent="0.25">
      <c r="T413" s="13"/>
    </row>
    <row r="414" spans="20:20" x14ac:dyDescent="0.25">
      <c r="T414" s="13"/>
    </row>
    <row r="415" spans="20:20" x14ac:dyDescent="0.25">
      <c r="T415" s="13"/>
    </row>
    <row r="416" spans="20:20" x14ac:dyDescent="0.25">
      <c r="T416" s="13"/>
    </row>
    <row r="417" spans="20:20" x14ac:dyDescent="0.25">
      <c r="T417" s="13"/>
    </row>
    <row r="418" spans="20:20" x14ac:dyDescent="0.25">
      <c r="T418" s="13"/>
    </row>
    <row r="419" spans="20:20" x14ac:dyDescent="0.25">
      <c r="T419" s="13"/>
    </row>
    <row r="420" spans="20:20" x14ac:dyDescent="0.25">
      <c r="T420" s="13"/>
    </row>
    <row r="421" spans="20:20" x14ac:dyDescent="0.25">
      <c r="T421" s="13"/>
    </row>
    <row r="422" spans="20:20" x14ac:dyDescent="0.25">
      <c r="T422" s="13"/>
    </row>
    <row r="423" spans="20:20" x14ac:dyDescent="0.25">
      <c r="T423" s="13"/>
    </row>
    <row r="424" spans="20:20" x14ac:dyDescent="0.25">
      <c r="T424" s="13"/>
    </row>
    <row r="425" spans="20:20" x14ac:dyDescent="0.25">
      <c r="T425" s="13"/>
    </row>
    <row r="426" spans="20:20" x14ac:dyDescent="0.25">
      <c r="T426" s="13"/>
    </row>
    <row r="427" spans="20:20" x14ac:dyDescent="0.25">
      <c r="T427" s="13"/>
    </row>
    <row r="428" spans="20:20" x14ac:dyDescent="0.25">
      <c r="T428" s="13"/>
    </row>
    <row r="429" spans="20:20" x14ac:dyDescent="0.25">
      <c r="T429" s="13"/>
    </row>
    <row r="430" spans="20:20" x14ac:dyDescent="0.25">
      <c r="T430" s="13"/>
    </row>
    <row r="431" spans="20:20" x14ac:dyDescent="0.25">
      <c r="T431" s="13"/>
    </row>
    <row r="432" spans="20:20" x14ac:dyDescent="0.25">
      <c r="T432" s="13"/>
    </row>
    <row r="433" spans="20:20" x14ac:dyDescent="0.25">
      <c r="T433" s="13"/>
    </row>
    <row r="434" spans="20:20" x14ac:dyDescent="0.25">
      <c r="T434" s="13"/>
    </row>
    <row r="435" spans="20:20" x14ac:dyDescent="0.25">
      <c r="T435" s="13"/>
    </row>
    <row r="436" spans="20:20" x14ac:dyDescent="0.25">
      <c r="T436" s="13"/>
    </row>
    <row r="437" spans="20:20" x14ac:dyDescent="0.25">
      <c r="T437" s="13"/>
    </row>
    <row r="438" spans="20:20" x14ac:dyDescent="0.25">
      <c r="T438" s="13"/>
    </row>
    <row r="439" spans="20:20" x14ac:dyDescent="0.25">
      <c r="T439" s="13"/>
    </row>
    <row r="440" spans="20:20" x14ac:dyDescent="0.25">
      <c r="T440" s="13"/>
    </row>
    <row r="441" spans="20:20" x14ac:dyDescent="0.25">
      <c r="T441" s="13"/>
    </row>
    <row r="442" spans="20:20" x14ac:dyDescent="0.25">
      <c r="T442" s="13"/>
    </row>
    <row r="443" spans="20:20" x14ac:dyDescent="0.25">
      <c r="T443" s="13"/>
    </row>
    <row r="444" spans="20:20" x14ac:dyDescent="0.25">
      <c r="T444" s="13"/>
    </row>
    <row r="445" spans="20:20" x14ac:dyDescent="0.25">
      <c r="T445" s="13"/>
    </row>
    <row r="446" spans="20:20" x14ac:dyDescent="0.25">
      <c r="T446" s="13"/>
    </row>
    <row r="447" spans="20:20" x14ac:dyDescent="0.25">
      <c r="T447" s="13"/>
    </row>
    <row r="448" spans="20:20" x14ac:dyDescent="0.25">
      <c r="T448" s="13"/>
    </row>
    <row r="449" spans="20:20" x14ac:dyDescent="0.25">
      <c r="T449" s="13"/>
    </row>
    <row r="450" spans="20:20" x14ac:dyDescent="0.25">
      <c r="T450" s="13"/>
    </row>
    <row r="451" spans="20:20" x14ac:dyDescent="0.25">
      <c r="T451" s="13"/>
    </row>
    <row r="452" spans="20:20" x14ac:dyDescent="0.25">
      <c r="T452" s="13"/>
    </row>
    <row r="453" spans="20:20" x14ac:dyDescent="0.25">
      <c r="T453" s="13"/>
    </row>
    <row r="454" spans="20:20" x14ac:dyDescent="0.25">
      <c r="T454" s="13"/>
    </row>
    <row r="455" spans="20:20" x14ac:dyDescent="0.25">
      <c r="T455" s="13"/>
    </row>
    <row r="456" spans="20:20" x14ac:dyDescent="0.25">
      <c r="T456" s="13"/>
    </row>
    <row r="457" spans="20:20" x14ac:dyDescent="0.25">
      <c r="T457" s="13"/>
    </row>
    <row r="458" spans="20:20" x14ac:dyDescent="0.25">
      <c r="T458" s="13"/>
    </row>
    <row r="459" spans="20:20" x14ac:dyDescent="0.25">
      <c r="T459" s="13"/>
    </row>
    <row r="460" spans="20:20" x14ac:dyDescent="0.25">
      <c r="T460" s="13"/>
    </row>
    <row r="461" spans="20:20" x14ac:dyDescent="0.25">
      <c r="T461" s="13"/>
    </row>
    <row r="462" spans="20:20" x14ac:dyDescent="0.25">
      <c r="T462" s="13"/>
    </row>
    <row r="463" spans="20:20" x14ac:dyDescent="0.25">
      <c r="T463" s="13"/>
    </row>
    <row r="464" spans="20:20" x14ac:dyDescent="0.25">
      <c r="T464" s="13"/>
    </row>
    <row r="465" spans="20:20" x14ac:dyDescent="0.25">
      <c r="T465" s="13"/>
    </row>
    <row r="466" spans="20:20" x14ac:dyDescent="0.25">
      <c r="T466" s="13"/>
    </row>
    <row r="467" spans="20:20" x14ac:dyDescent="0.25">
      <c r="T467" s="13"/>
    </row>
    <row r="468" spans="20:20" x14ac:dyDescent="0.25">
      <c r="T468" s="13"/>
    </row>
    <row r="469" spans="20:20" x14ac:dyDescent="0.25">
      <c r="T469" s="13"/>
    </row>
    <row r="470" spans="20:20" x14ac:dyDescent="0.25">
      <c r="T470" s="13"/>
    </row>
    <row r="471" spans="20:20" x14ac:dyDescent="0.25">
      <c r="T471" s="13"/>
    </row>
    <row r="472" spans="20:20" x14ac:dyDescent="0.25">
      <c r="T472" s="13"/>
    </row>
    <row r="473" spans="20:20" x14ac:dyDescent="0.25">
      <c r="T473" s="13"/>
    </row>
    <row r="474" spans="20:20" x14ac:dyDescent="0.25">
      <c r="T474" s="13"/>
    </row>
    <row r="475" spans="20:20" x14ac:dyDescent="0.25">
      <c r="T475" s="13"/>
    </row>
    <row r="476" spans="20:20" x14ac:dyDescent="0.25">
      <c r="T476" s="13"/>
    </row>
    <row r="477" spans="20:20" x14ac:dyDescent="0.25">
      <c r="T477" s="13"/>
    </row>
    <row r="478" spans="20:20" x14ac:dyDescent="0.25">
      <c r="T478" s="13"/>
    </row>
    <row r="479" spans="20:20" x14ac:dyDescent="0.25">
      <c r="T479" s="13"/>
    </row>
    <row r="480" spans="20:20" x14ac:dyDescent="0.25">
      <c r="T480" s="13"/>
    </row>
    <row r="481" spans="20:20" x14ac:dyDescent="0.25">
      <c r="T481" s="13"/>
    </row>
    <row r="482" spans="20:20" x14ac:dyDescent="0.25">
      <c r="T482" s="13"/>
    </row>
    <row r="483" spans="20:20" x14ac:dyDescent="0.25">
      <c r="T483" s="13"/>
    </row>
    <row r="484" spans="20:20" x14ac:dyDescent="0.25">
      <c r="T484" s="13"/>
    </row>
    <row r="485" spans="20:20" x14ac:dyDescent="0.25">
      <c r="T485" s="13"/>
    </row>
    <row r="486" spans="20:20" x14ac:dyDescent="0.25">
      <c r="T486" s="13"/>
    </row>
    <row r="487" spans="20:20" x14ac:dyDescent="0.25">
      <c r="T487" s="13"/>
    </row>
    <row r="488" spans="20:20" x14ac:dyDescent="0.25">
      <c r="T488" s="13"/>
    </row>
    <row r="489" spans="20:20" x14ac:dyDescent="0.25">
      <c r="T489" s="13"/>
    </row>
    <row r="490" spans="20:20" x14ac:dyDescent="0.25">
      <c r="T490" s="13"/>
    </row>
    <row r="491" spans="20:20" x14ac:dyDescent="0.25">
      <c r="T491" s="13"/>
    </row>
    <row r="492" spans="20:20" x14ac:dyDescent="0.25">
      <c r="T492" s="13"/>
    </row>
    <row r="493" spans="20:20" x14ac:dyDescent="0.25">
      <c r="T493" s="13"/>
    </row>
    <row r="494" spans="20:20" x14ac:dyDescent="0.25">
      <c r="T494" s="13"/>
    </row>
    <row r="495" spans="20:20" x14ac:dyDescent="0.25">
      <c r="T495" s="13"/>
    </row>
    <row r="496" spans="20:20" x14ac:dyDescent="0.25">
      <c r="T496" s="13"/>
    </row>
    <row r="497" spans="20:20" x14ac:dyDescent="0.25">
      <c r="T497" s="13"/>
    </row>
    <row r="498" spans="20:20" x14ac:dyDescent="0.25">
      <c r="T498" s="13"/>
    </row>
    <row r="499" spans="20:20" x14ac:dyDescent="0.25">
      <c r="T499" s="13"/>
    </row>
    <row r="500" spans="20:20" x14ac:dyDescent="0.25">
      <c r="T500" s="13"/>
    </row>
    <row r="501" spans="20:20" x14ac:dyDescent="0.25">
      <c r="T501" s="13"/>
    </row>
    <row r="502" spans="20:20" x14ac:dyDescent="0.25">
      <c r="T502" s="13"/>
    </row>
    <row r="503" spans="20:20" x14ac:dyDescent="0.25">
      <c r="T503" s="13"/>
    </row>
    <row r="504" spans="20:20" x14ac:dyDescent="0.25">
      <c r="T504" s="13"/>
    </row>
    <row r="505" spans="20:20" x14ac:dyDescent="0.25">
      <c r="T505" s="13"/>
    </row>
    <row r="506" spans="20:20" x14ac:dyDescent="0.25">
      <c r="T506" s="13"/>
    </row>
    <row r="507" spans="20:20" x14ac:dyDescent="0.25">
      <c r="T507" s="13"/>
    </row>
    <row r="508" spans="20:20" x14ac:dyDescent="0.25">
      <c r="T508" s="13"/>
    </row>
    <row r="509" spans="20:20" x14ac:dyDescent="0.25">
      <c r="T509" s="13"/>
    </row>
    <row r="510" spans="20:20" x14ac:dyDescent="0.25">
      <c r="T510" s="13"/>
    </row>
    <row r="511" spans="20:20" x14ac:dyDescent="0.25">
      <c r="T511" s="13"/>
    </row>
    <row r="512" spans="20:20" x14ac:dyDescent="0.25">
      <c r="T512" s="13"/>
    </row>
    <row r="513" spans="20:20" x14ac:dyDescent="0.25">
      <c r="T513" s="13"/>
    </row>
    <row r="514" spans="20:20" x14ac:dyDescent="0.25">
      <c r="T514" s="13"/>
    </row>
    <row r="515" spans="20:20" x14ac:dyDescent="0.25">
      <c r="T515" s="13"/>
    </row>
    <row r="516" spans="20:20" x14ac:dyDescent="0.25">
      <c r="T516" s="13"/>
    </row>
    <row r="517" spans="20:20" x14ac:dyDescent="0.25">
      <c r="T517" s="13"/>
    </row>
    <row r="518" spans="20:20" x14ac:dyDescent="0.25">
      <c r="T518" s="13"/>
    </row>
    <row r="519" spans="20:20" x14ac:dyDescent="0.25">
      <c r="T519" s="13"/>
    </row>
    <row r="520" spans="20:20" x14ac:dyDescent="0.25">
      <c r="T520" s="13"/>
    </row>
    <row r="521" spans="20:20" x14ac:dyDescent="0.25">
      <c r="T521" s="13"/>
    </row>
    <row r="522" spans="20:20" x14ac:dyDescent="0.25">
      <c r="T522" s="13"/>
    </row>
    <row r="523" spans="20:20" x14ac:dyDescent="0.25">
      <c r="T523" s="13"/>
    </row>
    <row r="524" spans="20:20" x14ac:dyDescent="0.25">
      <c r="T524" s="13"/>
    </row>
    <row r="525" spans="20:20" x14ac:dyDescent="0.25">
      <c r="T525" s="13"/>
    </row>
    <row r="526" spans="20:20" x14ac:dyDescent="0.25">
      <c r="T526" s="13"/>
    </row>
    <row r="527" spans="20:20" x14ac:dyDescent="0.25">
      <c r="T527" s="13"/>
    </row>
    <row r="528" spans="20:20" x14ac:dyDescent="0.25">
      <c r="T528" s="13"/>
    </row>
    <row r="529" spans="20:20" x14ac:dyDescent="0.25">
      <c r="T529" s="13"/>
    </row>
    <row r="530" spans="20:20" x14ac:dyDescent="0.25">
      <c r="T530" s="13"/>
    </row>
    <row r="531" spans="20:20" x14ac:dyDescent="0.25">
      <c r="T531" s="13"/>
    </row>
    <row r="532" spans="20:20" x14ac:dyDescent="0.25">
      <c r="T532" s="13"/>
    </row>
    <row r="533" spans="20:20" x14ac:dyDescent="0.25">
      <c r="T533" s="13"/>
    </row>
    <row r="534" spans="20:20" x14ac:dyDescent="0.25">
      <c r="T534" s="13"/>
    </row>
    <row r="535" spans="20:20" x14ac:dyDescent="0.25">
      <c r="T535" s="13"/>
    </row>
    <row r="536" spans="20:20" x14ac:dyDescent="0.25">
      <c r="T536" s="13"/>
    </row>
    <row r="537" spans="20:20" x14ac:dyDescent="0.25">
      <c r="T537" s="13"/>
    </row>
    <row r="538" spans="20:20" x14ac:dyDescent="0.25">
      <c r="T538" s="13"/>
    </row>
    <row r="539" spans="20:20" x14ac:dyDescent="0.25">
      <c r="T539" s="13"/>
    </row>
    <row r="540" spans="20:20" x14ac:dyDescent="0.25">
      <c r="T540" s="13"/>
    </row>
    <row r="541" spans="20:20" x14ac:dyDescent="0.25">
      <c r="T541" s="13"/>
    </row>
    <row r="542" spans="20:20" x14ac:dyDescent="0.25">
      <c r="T542" s="13"/>
    </row>
    <row r="543" spans="20:20" x14ac:dyDescent="0.25">
      <c r="T543" s="13"/>
    </row>
    <row r="544" spans="20:20" x14ac:dyDescent="0.25">
      <c r="T544" s="13"/>
    </row>
    <row r="545" spans="20:20" x14ac:dyDescent="0.25">
      <c r="T545" s="13"/>
    </row>
    <row r="546" spans="20:20" x14ac:dyDescent="0.25">
      <c r="T546" s="13"/>
    </row>
    <row r="547" spans="20:20" x14ac:dyDescent="0.25">
      <c r="T547" s="13"/>
    </row>
    <row r="548" spans="20:20" x14ac:dyDescent="0.25">
      <c r="T548" s="13"/>
    </row>
    <row r="549" spans="20:20" x14ac:dyDescent="0.25">
      <c r="T549" s="13"/>
    </row>
    <row r="550" spans="20:20" x14ac:dyDescent="0.25">
      <c r="T550" s="13"/>
    </row>
    <row r="551" spans="20:20" x14ac:dyDescent="0.25">
      <c r="T551" s="13"/>
    </row>
    <row r="552" spans="20:20" x14ac:dyDescent="0.25">
      <c r="T552" s="13"/>
    </row>
    <row r="553" spans="20:20" x14ac:dyDescent="0.25">
      <c r="T553" s="13"/>
    </row>
    <row r="554" spans="20:20" x14ac:dyDescent="0.25">
      <c r="T554" s="13"/>
    </row>
    <row r="555" spans="20:20" x14ac:dyDescent="0.25">
      <c r="T555" s="13"/>
    </row>
    <row r="556" spans="20:20" x14ac:dyDescent="0.25">
      <c r="T556" s="13"/>
    </row>
    <row r="557" spans="20:20" x14ac:dyDescent="0.25">
      <c r="T557" s="13"/>
    </row>
    <row r="558" spans="20:20" x14ac:dyDescent="0.25">
      <c r="T558" s="13"/>
    </row>
    <row r="559" spans="20:20" x14ac:dyDescent="0.25">
      <c r="T559" s="13"/>
    </row>
    <row r="560" spans="20:20" x14ac:dyDescent="0.25">
      <c r="T560" s="13"/>
    </row>
    <row r="561" spans="20:20" x14ac:dyDescent="0.25">
      <c r="T561" s="13"/>
    </row>
    <row r="562" spans="20:20" x14ac:dyDescent="0.25">
      <c r="T562" s="13"/>
    </row>
    <row r="563" spans="20:20" x14ac:dyDescent="0.25">
      <c r="T563" s="13"/>
    </row>
    <row r="564" spans="20:20" x14ac:dyDescent="0.25">
      <c r="T564" s="13"/>
    </row>
    <row r="565" spans="20:20" x14ac:dyDescent="0.25">
      <c r="T565" s="13"/>
    </row>
    <row r="566" spans="20:20" x14ac:dyDescent="0.25">
      <c r="T566" s="13"/>
    </row>
    <row r="567" spans="20:20" x14ac:dyDescent="0.25">
      <c r="T567" s="13"/>
    </row>
    <row r="568" spans="20:20" x14ac:dyDescent="0.25">
      <c r="T568" s="13"/>
    </row>
    <row r="569" spans="20:20" x14ac:dyDescent="0.25">
      <c r="T569" s="13"/>
    </row>
    <row r="570" spans="20:20" x14ac:dyDescent="0.25">
      <c r="T570" s="13"/>
    </row>
    <row r="571" spans="20:20" x14ac:dyDescent="0.25">
      <c r="T571" s="13"/>
    </row>
    <row r="572" spans="20:20" x14ac:dyDescent="0.25">
      <c r="T572" s="13"/>
    </row>
    <row r="573" spans="20:20" x14ac:dyDescent="0.25">
      <c r="T573" s="13"/>
    </row>
    <row r="574" spans="20:20" x14ac:dyDescent="0.25">
      <c r="T574" s="13"/>
    </row>
    <row r="575" spans="20:20" x14ac:dyDescent="0.25">
      <c r="T575" s="13"/>
    </row>
    <row r="576" spans="20:20" x14ac:dyDescent="0.25">
      <c r="T576" s="13"/>
    </row>
    <row r="577" spans="20:20" x14ac:dyDescent="0.25">
      <c r="T577" s="13"/>
    </row>
    <row r="578" spans="20:20" x14ac:dyDescent="0.25">
      <c r="T578" s="13"/>
    </row>
    <row r="579" spans="20:20" x14ac:dyDescent="0.25">
      <c r="T579" s="13"/>
    </row>
    <row r="580" spans="20:20" x14ac:dyDescent="0.25">
      <c r="T580" s="13"/>
    </row>
    <row r="581" spans="20:20" x14ac:dyDescent="0.25">
      <c r="T581" s="13"/>
    </row>
    <row r="582" spans="20:20" x14ac:dyDescent="0.25">
      <c r="T582" s="13"/>
    </row>
    <row r="583" spans="20:20" x14ac:dyDescent="0.25">
      <c r="T583" s="13"/>
    </row>
    <row r="584" spans="20:20" x14ac:dyDescent="0.25">
      <c r="T584" s="13"/>
    </row>
    <row r="585" spans="20:20" x14ac:dyDescent="0.25">
      <c r="T585" s="13"/>
    </row>
    <row r="586" spans="20:20" x14ac:dyDescent="0.25">
      <c r="T586" s="13"/>
    </row>
    <row r="587" spans="20:20" x14ac:dyDescent="0.25">
      <c r="T587" s="13"/>
    </row>
    <row r="588" spans="20:20" x14ac:dyDescent="0.25">
      <c r="T588" s="13"/>
    </row>
    <row r="589" spans="20:20" x14ac:dyDescent="0.25">
      <c r="T589" s="13"/>
    </row>
    <row r="590" spans="20:20" x14ac:dyDescent="0.25">
      <c r="T590" s="13"/>
    </row>
    <row r="591" spans="20:20" x14ac:dyDescent="0.25">
      <c r="T591" s="13"/>
    </row>
    <row r="592" spans="20:20" x14ac:dyDescent="0.25">
      <c r="T592" s="13"/>
    </row>
    <row r="593" spans="20:20" x14ac:dyDescent="0.25">
      <c r="T593" s="13"/>
    </row>
    <row r="594" spans="20:20" x14ac:dyDescent="0.25">
      <c r="T594" s="13"/>
    </row>
    <row r="595" spans="20:20" x14ac:dyDescent="0.25">
      <c r="T595" s="13"/>
    </row>
    <row r="596" spans="20:20" x14ac:dyDescent="0.25">
      <c r="T596" s="13"/>
    </row>
    <row r="597" spans="20:20" x14ac:dyDescent="0.25">
      <c r="T597" s="13"/>
    </row>
    <row r="598" spans="20:20" x14ac:dyDescent="0.25">
      <c r="T598" s="13"/>
    </row>
    <row r="599" spans="20:20" x14ac:dyDescent="0.25">
      <c r="T599" s="13"/>
    </row>
    <row r="600" spans="20:20" x14ac:dyDescent="0.25">
      <c r="T600" s="13"/>
    </row>
    <row r="601" spans="20:20" x14ac:dyDescent="0.25">
      <c r="T601" s="13"/>
    </row>
    <row r="602" spans="20:20" x14ac:dyDescent="0.25">
      <c r="T602" s="13"/>
    </row>
    <row r="603" spans="20:20" x14ac:dyDescent="0.25">
      <c r="T603" s="13"/>
    </row>
    <row r="604" spans="20:20" x14ac:dyDescent="0.25">
      <c r="T604" s="13"/>
    </row>
    <row r="605" spans="20:20" x14ac:dyDescent="0.25">
      <c r="T605" s="13"/>
    </row>
    <row r="606" spans="20:20" x14ac:dyDescent="0.25">
      <c r="T606" s="13"/>
    </row>
    <row r="607" spans="20:20" x14ac:dyDescent="0.25">
      <c r="T607" s="13"/>
    </row>
    <row r="608" spans="20:20" x14ac:dyDescent="0.25">
      <c r="T608" s="13"/>
    </row>
    <row r="609" spans="20:20" x14ac:dyDescent="0.25">
      <c r="T609" s="13"/>
    </row>
    <row r="610" spans="20:20" x14ac:dyDescent="0.25">
      <c r="T610" s="13"/>
    </row>
    <row r="611" spans="20:20" x14ac:dyDescent="0.25">
      <c r="T611" s="13"/>
    </row>
    <row r="612" spans="20:20" x14ac:dyDescent="0.25">
      <c r="T612" s="13"/>
    </row>
    <row r="613" spans="20:20" x14ac:dyDescent="0.25">
      <c r="T613" s="13"/>
    </row>
    <row r="614" spans="20:20" x14ac:dyDescent="0.25">
      <c r="T614" s="13"/>
    </row>
    <row r="615" spans="20:20" x14ac:dyDescent="0.25">
      <c r="T615" s="13"/>
    </row>
    <row r="616" spans="20:20" x14ac:dyDescent="0.25">
      <c r="T616" s="13"/>
    </row>
    <row r="617" spans="20:20" x14ac:dyDescent="0.25">
      <c r="T617" s="13"/>
    </row>
    <row r="618" spans="20:20" x14ac:dyDescent="0.25">
      <c r="T618" s="13"/>
    </row>
    <row r="619" spans="20:20" x14ac:dyDescent="0.25">
      <c r="T619" s="13"/>
    </row>
    <row r="620" spans="20:20" x14ac:dyDescent="0.25">
      <c r="T620" s="13"/>
    </row>
    <row r="621" spans="20:20" x14ac:dyDescent="0.25">
      <c r="T621" s="13"/>
    </row>
    <row r="622" spans="20:20" x14ac:dyDescent="0.25">
      <c r="T622" s="13"/>
    </row>
    <row r="623" spans="20:20" x14ac:dyDescent="0.25">
      <c r="T623" s="13"/>
    </row>
    <row r="624" spans="20:20" x14ac:dyDescent="0.25">
      <c r="T624" s="13"/>
    </row>
    <row r="625" spans="20:20" x14ac:dyDescent="0.25">
      <c r="T625" s="13"/>
    </row>
    <row r="626" spans="20:20" x14ac:dyDescent="0.25">
      <c r="T626" s="13"/>
    </row>
    <row r="627" spans="20:20" x14ac:dyDescent="0.25">
      <c r="T627" s="13"/>
    </row>
    <row r="628" spans="20:20" x14ac:dyDescent="0.25">
      <c r="T628" s="13"/>
    </row>
    <row r="629" spans="20:20" x14ac:dyDescent="0.25">
      <c r="T629" s="13"/>
    </row>
    <row r="630" spans="20:20" x14ac:dyDescent="0.25">
      <c r="T630" s="13"/>
    </row>
    <row r="631" spans="20:20" x14ac:dyDescent="0.25">
      <c r="T631" s="13"/>
    </row>
    <row r="632" spans="20:20" x14ac:dyDescent="0.25">
      <c r="T632" s="13"/>
    </row>
    <row r="633" spans="20:20" x14ac:dyDescent="0.25">
      <c r="T633" s="13"/>
    </row>
    <row r="634" spans="20:20" x14ac:dyDescent="0.25">
      <c r="T634" s="13"/>
    </row>
    <row r="635" spans="20:20" x14ac:dyDescent="0.25">
      <c r="T635" s="13"/>
    </row>
    <row r="636" spans="20:20" x14ac:dyDescent="0.25">
      <c r="T636" s="13"/>
    </row>
    <row r="637" spans="20:20" x14ac:dyDescent="0.25">
      <c r="T637" s="13"/>
    </row>
    <row r="638" spans="20:20" x14ac:dyDescent="0.25">
      <c r="T638" s="13"/>
    </row>
    <row r="639" spans="20:20" x14ac:dyDescent="0.25">
      <c r="T639" s="13"/>
    </row>
    <row r="640" spans="20:20" x14ac:dyDescent="0.25">
      <c r="T640" s="13"/>
    </row>
    <row r="641" spans="20:20" x14ac:dyDescent="0.25">
      <c r="T641" s="13"/>
    </row>
    <row r="642" spans="20:20" x14ac:dyDescent="0.25">
      <c r="T642" s="13"/>
    </row>
    <row r="643" spans="20:20" x14ac:dyDescent="0.25">
      <c r="T643" s="13"/>
    </row>
    <row r="644" spans="20:20" x14ac:dyDescent="0.25">
      <c r="T644" s="13"/>
    </row>
    <row r="645" spans="20:20" x14ac:dyDescent="0.25">
      <c r="T645" s="13"/>
    </row>
    <row r="646" spans="20:20" x14ac:dyDescent="0.25">
      <c r="T646" s="13"/>
    </row>
    <row r="647" spans="20:20" x14ac:dyDescent="0.25">
      <c r="T647" s="13"/>
    </row>
    <row r="648" spans="20:20" x14ac:dyDescent="0.25">
      <c r="T648" s="13"/>
    </row>
    <row r="649" spans="20:20" x14ac:dyDescent="0.25">
      <c r="T649" s="13"/>
    </row>
    <row r="650" spans="20:20" x14ac:dyDescent="0.25">
      <c r="T650" s="13"/>
    </row>
    <row r="651" spans="20:20" x14ac:dyDescent="0.25">
      <c r="T651" s="13"/>
    </row>
    <row r="652" spans="20:20" x14ac:dyDescent="0.25">
      <c r="T652" s="13"/>
    </row>
    <row r="653" spans="20:20" x14ac:dyDescent="0.25">
      <c r="T653" s="13"/>
    </row>
    <row r="654" spans="20:20" x14ac:dyDescent="0.25">
      <c r="T654" s="13"/>
    </row>
    <row r="655" spans="20:20" x14ac:dyDescent="0.25">
      <c r="T655" s="13"/>
    </row>
    <row r="656" spans="20:20" x14ac:dyDescent="0.25">
      <c r="T656" s="13"/>
    </row>
    <row r="657" spans="20:20" x14ac:dyDescent="0.25">
      <c r="T657" s="13"/>
    </row>
    <row r="658" spans="20:20" x14ac:dyDescent="0.25">
      <c r="T658" s="13"/>
    </row>
    <row r="659" spans="20:20" x14ac:dyDescent="0.25">
      <c r="T659" s="13"/>
    </row>
    <row r="660" spans="20:20" x14ac:dyDescent="0.25">
      <c r="T660" s="13"/>
    </row>
    <row r="661" spans="20:20" x14ac:dyDescent="0.25">
      <c r="T661" s="13"/>
    </row>
    <row r="662" spans="20:20" x14ac:dyDescent="0.25">
      <c r="T662" s="13"/>
    </row>
    <row r="663" spans="20:20" x14ac:dyDescent="0.25">
      <c r="T663" s="13"/>
    </row>
    <row r="664" spans="20:20" x14ac:dyDescent="0.25">
      <c r="T664" s="13"/>
    </row>
    <row r="665" spans="20:20" x14ac:dyDescent="0.25">
      <c r="T665" s="13"/>
    </row>
    <row r="666" spans="20:20" x14ac:dyDescent="0.25">
      <c r="T666" s="13"/>
    </row>
    <row r="667" spans="20:20" x14ac:dyDescent="0.25">
      <c r="T667" s="13"/>
    </row>
    <row r="668" spans="20:20" x14ac:dyDescent="0.25">
      <c r="T668" s="13"/>
    </row>
    <row r="669" spans="20:20" x14ac:dyDescent="0.25">
      <c r="T669" s="13"/>
    </row>
    <row r="670" spans="20:20" x14ac:dyDescent="0.25">
      <c r="T670" s="13"/>
    </row>
    <row r="671" spans="20:20" x14ac:dyDescent="0.25">
      <c r="T671" s="13"/>
    </row>
    <row r="672" spans="20:20" x14ac:dyDescent="0.25">
      <c r="T672" s="13"/>
    </row>
    <row r="673" spans="20:20" x14ac:dyDescent="0.25">
      <c r="T673" s="13"/>
    </row>
    <row r="674" spans="20:20" x14ac:dyDescent="0.25">
      <c r="T674" s="13"/>
    </row>
    <row r="675" spans="20:20" x14ac:dyDescent="0.25">
      <c r="T675" s="13"/>
    </row>
    <row r="676" spans="20:20" x14ac:dyDescent="0.25">
      <c r="T676" s="13"/>
    </row>
    <row r="677" spans="20:20" x14ac:dyDescent="0.25">
      <c r="T677" s="13"/>
    </row>
    <row r="678" spans="20:20" x14ac:dyDescent="0.25">
      <c r="T678" s="13"/>
    </row>
    <row r="679" spans="20:20" x14ac:dyDescent="0.25">
      <c r="T679" s="13"/>
    </row>
    <row r="680" spans="20:20" x14ac:dyDescent="0.25">
      <c r="T680" s="13"/>
    </row>
    <row r="681" spans="20:20" x14ac:dyDescent="0.25">
      <c r="T681" s="13"/>
    </row>
    <row r="682" spans="20:20" x14ac:dyDescent="0.25">
      <c r="T682" s="13"/>
    </row>
    <row r="683" spans="20:20" x14ac:dyDescent="0.25">
      <c r="T683" s="13"/>
    </row>
    <row r="684" spans="20:20" x14ac:dyDescent="0.25">
      <c r="T684" s="13"/>
    </row>
    <row r="685" spans="20:20" x14ac:dyDescent="0.25">
      <c r="T685" s="13"/>
    </row>
    <row r="686" spans="20:20" x14ac:dyDescent="0.25">
      <c r="T686" s="13"/>
    </row>
    <row r="687" spans="20:20" x14ac:dyDescent="0.25">
      <c r="T687" s="13"/>
    </row>
    <row r="688" spans="20:20" x14ac:dyDescent="0.25">
      <c r="T688" s="13"/>
    </row>
    <row r="689" spans="20:20" x14ac:dyDescent="0.25">
      <c r="T689" s="13"/>
    </row>
    <row r="690" spans="20:20" x14ac:dyDescent="0.25">
      <c r="T690" s="13"/>
    </row>
    <row r="691" spans="20:20" x14ac:dyDescent="0.25">
      <c r="T691" s="13"/>
    </row>
    <row r="692" spans="20:20" x14ac:dyDescent="0.25">
      <c r="T692" s="13"/>
    </row>
    <row r="693" spans="20:20" x14ac:dyDescent="0.25">
      <c r="T693" s="13"/>
    </row>
    <row r="694" spans="20:20" x14ac:dyDescent="0.25">
      <c r="T694" s="13"/>
    </row>
    <row r="695" spans="20:20" x14ac:dyDescent="0.25">
      <c r="T695" s="13"/>
    </row>
    <row r="696" spans="20:20" x14ac:dyDescent="0.25">
      <c r="T696" s="13"/>
    </row>
    <row r="697" spans="20:20" x14ac:dyDescent="0.25">
      <c r="T697" s="13"/>
    </row>
    <row r="698" spans="20:20" x14ac:dyDescent="0.25">
      <c r="T698" s="13"/>
    </row>
    <row r="699" spans="20:20" x14ac:dyDescent="0.25">
      <c r="T699" s="13"/>
    </row>
    <row r="700" spans="20:20" x14ac:dyDescent="0.25">
      <c r="T700" s="13"/>
    </row>
    <row r="701" spans="20:20" x14ac:dyDescent="0.25">
      <c r="T701" s="13"/>
    </row>
    <row r="702" spans="20:20" x14ac:dyDescent="0.25">
      <c r="T702" s="13"/>
    </row>
    <row r="703" spans="20:20" x14ac:dyDescent="0.25">
      <c r="T703" s="13"/>
    </row>
    <row r="704" spans="20:20" x14ac:dyDescent="0.25">
      <c r="T704" s="13"/>
    </row>
    <row r="705" spans="20:20" x14ac:dyDescent="0.25">
      <c r="T705" s="13"/>
    </row>
    <row r="706" spans="20:20" x14ac:dyDescent="0.25">
      <c r="T706" s="13"/>
    </row>
    <row r="707" spans="20:20" x14ac:dyDescent="0.25">
      <c r="T707" s="13"/>
    </row>
    <row r="708" spans="20:20" x14ac:dyDescent="0.25">
      <c r="T708" s="13"/>
    </row>
    <row r="709" spans="20:20" x14ac:dyDescent="0.25">
      <c r="T709" s="13"/>
    </row>
    <row r="710" spans="20:20" x14ac:dyDescent="0.25">
      <c r="T710" s="13"/>
    </row>
    <row r="711" spans="20:20" x14ac:dyDescent="0.25">
      <c r="T711" s="13"/>
    </row>
    <row r="712" spans="20:20" x14ac:dyDescent="0.25">
      <c r="T712" s="13"/>
    </row>
    <row r="713" spans="20:20" x14ac:dyDescent="0.25">
      <c r="T713" s="13"/>
    </row>
    <row r="714" spans="20:20" x14ac:dyDescent="0.25">
      <c r="T714" s="13"/>
    </row>
    <row r="715" spans="20:20" x14ac:dyDescent="0.25">
      <c r="T715" s="13"/>
    </row>
    <row r="716" spans="20:20" x14ac:dyDescent="0.25">
      <c r="T716" s="13"/>
    </row>
    <row r="717" spans="20:20" x14ac:dyDescent="0.25">
      <c r="T717" s="13"/>
    </row>
    <row r="718" spans="20:20" x14ac:dyDescent="0.25">
      <c r="T718" s="13"/>
    </row>
    <row r="719" spans="20:20" x14ac:dyDescent="0.25">
      <c r="T719" s="13"/>
    </row>
    <row r="720" spans="20:20" x14ac:dyDescent="0.25">
      <c r="T720" s="13"/>
    </row>
    <row r="721" spans="20:20" x14ac:dyDescent="0.25">
      <c r="T721" s="13"/>
    </row>
    <row r="722" spans="20:20" x14ac:dyDescent="0.25">
      <c r="T722" s="13"/>
    </row>
    <row r="723" spans="20:20" x14ac:dyDescent="0.25">
      <c r="T723" s="13"/>
    </row>
    <row r="724" spans="20:20" x14ac:dyDescent="0.25">
      <c r="T724" s="13"/>
    </row>
    <row r="725" spans="20:20" x14ac:dyDescent="0.25">
      <c r="T725" s="13"/>
    </row>
    <row r="726" spans="20:20" x14ac:dyDescent="0.25">
      <c r="T726" s="13"/>
    </row>
    <row r="727" spans="20:20" x14ac:dyDescent="0.25">
      <c r="T727" s="13"/>
    </row>
    <row r="728" spans="20:20" x14ac:dyDescent="0.25">
      <c r="T728" s="13"/>
    </row>
    <row r="729" spans="20:20" x14ac:dyDescent="0.25">
      <c r="T729" s="13"/>
    </row>
    <row r="730" spans="20:20" x14ac:dyDescent="0.25">
      <c r="T730" s="13"/>
    </row>
    <row r="731" spans="20:20" x14ac:dyDescent="0.25">
      <c r="T731" s="13"/>
    </row>
    <row r="732" spans="20:20" x14ac:dyDescent="0.25">
      <c r="T732" s="13"/>
    </row>
    <row r="733" spans="20:20" x14ac:dyDescent="0.25">
      <c r="T733" s="13"/>
    </row>
    <row r="734" spans="20:20" x14ac:dyDescent="0.25">
      <c r="T734" s="13"/>
    </row>
    <row r="735" spans="20:20" x14ac:dyDescent="0.25">
      <c r="T735" s="13"/>
    </row>
    <row r="736" spans="20:20" x14ac:dyDescent="0.25">
      <c r="T736" s="13"/>
    </row>
    <row r="737" spans="20:20" x14ac:dyDescent="0.25">
      <c r="T737" s="13"/>
    </row>
    <row r="738" spans="20:20" x14ac:dyDescent="0.25">
      <c r="T738" s="13"/>
    </row>
    <row r="739" spans="20:20" x14ac:dyDescent="0.25">
      <c r="T739" s="13"/>
    </row>
    <row r="740" spans="20:20" x14ac:dyDescent="0.25">
      <c r="T740" s="13"/>
    </row>
    <row r="741" spans="20:20" x14ac:dyDescent="0.25">
      <c r="T741" s="13"/>
    </row>
    <row r="742" spans="20:20" x14ac:dyDescent="0.25">
      <c r="T742" s="13"/>
    </row>
    <row r="743" spans="20:20" x14ac:dyDescent="0.25">
      <c r="T743" s="13"/>
    </row>
    <row r="744" spans="20:20" x14ac:dyDescent="0.25">
      <c r="T744" s="13"/>
    </row>
    <row r="745" spans="20:20" x14ac:dyDescent="0.25">
      <c r="T745" s="13"/>
    </row>
    <row r="746" spans="20:20" x14ac:dyDescent="0.25">
      <c r="T746" s="13"/>
    </row>
    <row r="747" spans="20:20" x14ac:dyDescent="0.25">
      <c r="T747" s="13"/>
    </row>
    <row r="748" spans="20:20" x14ac:dyDescent="0.25">
      <c r="T748" s="13"/>
    </row>
    <row r="749" spans="20:20" x14ac:dyDescent="0.25">
      <c r="T749" s="13"/>
    </row>
    <row r="750" spans="20:20" x14ac:dyDescent="0.25">
      <c r="T750" s="13"/>
    </row>
    <row r="751" spans="20:20" x14ac:dyDescent="0.25">
      <c r="T751" s="13"/>
    </row>
    <row r="752" spans="20:20" x14ac:dyDescent="0.25">
      <c r="T752" s="13"/>
    </row>
    <row r="753" spans="20:20" x14ac:dyDescent="0.25">
      <c r="T753" s="13"/>
    </row>
    <row r="754" spans="20:20" x14ac:dyDescent="0.25">
      <c r="T754" s="13"/>
    </row>
    <row r="755" spans="20:20" x14ac:dyDescent="0.25">
      <c r="T755" s="13"/>
    </row>
    <row r="756" spans="20:20" x14ac:dyDescent="0.25">
      <c r="T756" s="13"/>
    </row>
    <row r="757" spans="20:20" x14ac:dyDescent="0.25">
      <c r="T757" s="13"/>
    </row>
    <row r="758" spans="20:20" x14ac:dyDescent="0.25">
      <c r="T758" s="13"/>
    </row>
    <row r="759" spans="20:20" x14ac:dyDescent="0.25">
      <c r="T759" s="13"/>
    </row>
    <row r="760" spans="20:20" x14ac:dyDescent="0.25">
      <c r="T760" s="13"/>
    </row>
    <row r="761" spans="20:20" x14ac:dyDescent="0.25">
      <c r="T761" s="13"/>
    </row>
    <row r="762" spans="20:20" x14ac:dyDescent="0.25">
      <c r="T762" s="13"/>
    </row>
    <row r="763" spans="20:20" x14ac:dyDescent="0.25">
      <c r="T763" s="13"/>
    </row>
    <row r="764" spans="20:20" x14ac:dyDescent="0.25">
      <c r="T764" s="13"/>
    </row>
    <row r="765" spans="20:20" x14ac:dyDescent="0.25">
      <c r="T765" s="13"/>
    </row>
    <row r="766" spans="20:20" x14ac:dyDescent="0.25">
      <c r="T766" s="13"/>
    </row>
    <row r="767" spans="20:20" x14ac:dyDescent="0.25">
      <c r="T767" s="13"/>
    </row>
    <row r="768" spans="20:20" x14ac:dyDescent="0.25">
      <c r="T768" s="13"/>
    </row>
    <row r="769" spans="20:20" x14ac:dyDescent="0.25">
      <c r="T769" s="13"/>
    </row>
    <row r="770" spans="20:20" x14ac:dyDescent="0.25">
      <c r="T770" s="13"/>
    </row>
    <row r="771" spans="20:20" x14ac:dyDescent="0.25">
      <c r="T771" s="13"/>
    </row>
    <row r="772" spans="20:20" x14ac:dyDescent="0.25">
      <c r="T772" s="13"/>
    </row>
    <row r="773" spans="20:20" x14ac:dyDescent="0.25">
      <c r="T773" s="13"/>
    </row>
    <row r="774" spans="20:20" x14ac:dyDescent="0.25">
      <c r="T774" s="13"/>
    </row>
    <row r="775" spans="20:20" x14ac:dyDescent="0.25">
      <c r="T775" s="13"/>
    </row>
    <row r="776" spans="20:20" x14ac:dyDescent="0.25">
      <c r="T776" s="13"/>
    </row>
    <row r="777" spans="20:20" x14ac:dyDescent="0.25">
      <c r="T777" s="13"/>
    </row>
    <row r="778" spans="20:20" x14ac:dyDescent="0.25">
      <c r="T778" s="13"/>
    </row>
    <row r="779" spans="20:20" x14ac:dyDescent="0.25">
      <c r="T779" s="13"/>
    </row>
    <row r="780" spans="20:20" x14ac:dyDescent="0.25">
      <c r="T780" s="13"/>
    </row>
    <row r="781" spans="20:20" x14ac:dyDescent="0.25">
      <c r="T781" s="13"/>
    </row>
    <row r="782" spans="20:20" x14ac:dyDescent="0.25">
      <c r="T782" s="13"/>
    </row>
    <row r="783" spans="20:20" x14ac:dyDescent="0.25">
      <c r="T783" s="13"/>
    </row>
    <row r="784" spans="20:20" x14ac:dyDescent="0.25">
      <c r="T784" s="13"/>
    </row>
    <row r="785" spans="20:20" x14ac:dyDescent="0.25">
      <c r="T785" s="13"/>
    </row>
    <row r="786" spans="20:20" x14ac:dyDescent="0.25">
      <c r="T786" s="13"/>
    </row>
    <row r="787" spans="20:20" x14ac:dyDescent="0.25">
      <c r="T787" s="13"/>
    </row>
    <row r="788" spans="20:20" x14ac:dyDescent="0.25">
      <c r="T788" s="13"/>
    </row>
    <row r="789" spans="20:20" x14ac:dyDescent="0.25">
      <c r="T789" s="13"/>
    </row>
    <row r="790" spans="20:20" x14ac:dyDescent="0.25">
      <c r="T790" s="13"/>
    </row>
    <row r="791" spans="20:20" x14ac:dyDescent="0.25">
      <c r="T791" s="13"/>
    </row>
    <row r="792" spans="20:20" x14ac:dyDescent="0.25">
      <c r="T792" s="13"/>
    </row>
    <row r="793" spans="20:20" x14ac:dyDescent="0.25">
      <c r="T793" s="13"/>
    </row>
    <row r="794" spans="20:20" x14ac:dyDescent="0.25">
      <c r="T794" s="13"/>
    </row>
    <row r="795" spans="20:20" x14ac:dyDescent="0.25">
      <c r="T795" s="13"/>
    </row>
  </sheetData>
  <protectedRanges>
    <protectedRange sqref="O24:P24" name="Rango1" securityDescriptor="O:WDG:WDD:(A;;CC;;;S-1-5-21-1528164968-1790463351-673733271-1117)"/>
    <protectedRange sqref="O25:P33" name="Rango1_1" securityDescriptor="O:WDG:WDD:(A;;CC;;;S-1-5-21-1528164968-1790463351-673733271-1117)"/>
    <protectedRange sqref="O35:P39" name="Rango1_1_1" securityDescriptor="O:WDG:WDD:(A;;CC;;;S-1-5-21-1528164968-1790463351-673733271-1117)"/>
    <protectedRange sqref="O34:P34" name="Rango1_1_3" securityDescriptor="O:WDG:WDD:(A;;CC;;;S-1-5-21-1528164968-1790463351-673733271-1117)"/>
    <protectedRange sqref="P45" name="Rango1_2_1" securityDescriptor="O:WDG:WDD:(A;;CC;;;S-1-5-21-1528164968-1790463351-673733271-1117)"/>
    <protectedRange sqref="O45" name="Rango1_2" securityDescriptor="O:WDG:WDD:(A;;CC;;;S-1-5-21-1528164968-1790463351-673733271-1117)"/>
    <protectedRange sqref="P46:P47 R48:R58" name="Rango1_2_1_1_1" securityDescriptor="O:WDG:WDD:(A;;CC;;;S-1-5-21-1528164968-1790463351-673733271-1117)"/>
    <protectedRange sqref="O46:O60 P48:P58" name="Rango1_2_2_1" securityDescriptor="O:WDG:WDD:(A;;CC;;;S-1-5-21-1528164968-1790463351-673733271-1117)"/>
    <protectedRange sqref="O61:P65" name="Rango1_2_2" securityDescriptor="O:WDG:WDD:(A;;CC;;;S-1-5-21-1528164968-1790463351-673733271-1117)"/>
    <protectedRange sqref="P84 O66:P66 O68:O84 P68:Q83 S68:S83" name="Rango1_3" securityDescriptor="O:WDG:WDD:(A;;CC;;;S-1-5-21-1528164968-1790463351-673733271-1117)"/>
    <protectedRange sqref="O67:P67" name="Rango1_3_1" securityDescriptor="O:WDG:WDD:(A;;CC;;;S-1-5-21-1528164968-1790463351-673733271-1117)"/>
    <protectedRange sqref="O96:Q96 S96" name="Rango1_1_3_1" securityDescriptor="O:WDG:WDD:(A;;CC;;;S-1-5-21-1528164968-1790463351-673733271-1117)"/>
    <protectedRange sqref="O97:Q97 S97" name="Rango1_1_1_1" securityDescriptor="O:WDG:WDD:(A;;CC;;;S-1-5-21-1528164968-1790463351-673733271-1117)"/>
    <protectedRange sqref="U99:U131" name="Rango1_2_1_1_1_1" securityDescriptor="O:WDG:WDD:(A;;CC;;;S-1-5-21-1528164968-1790463351-673733271-1117)"/>
    <protectedRange sqref="O99:O131 S99:S131" name="Rango1_2_2_1_1" securityDescriptor="O:WDG:WDD:(A;;CC;;;S-1-5-21-1528164968-1790463351-673733271-1117)"/>
    <protectedRange sqref="O133:Q133 S133" name="Rango1_1_2" securityDescriptor="O:WDG:WDD:(A;;CC;;;S-1-5-21-1528164968-1790463351-673733271-1117)"/>
  </protectedRanges>
  <mergeCells count="196">
    <mergeCell ref="O143:R143"/>
    <mergeCell ref="O144:R144"/>
    <mergeCell ref="O140:R140"/>
    <mergeCell ref="O141:R141"/>
    <mergeCell ref="G140:G141"/>
    <mergeCell ref="F140:F141"/>
    <mergeCell ref="E140:E141"/>
    <mergeCell ref="D140:D141"/>
    <mergeCell ref="C140:C141"/>
    <mergeCell ref="B140:B141"/>
    <mergeCell ref="A140:A141"/>
    <mergeCell ref="O142:R142"/>
    <mergeCell ref="A138:A139"/>
    <mergeCell ref="B138:B139"/>
    <mergeCell ref="C138:C139"/>
    <mergeCell ref="D138:D139"/>
    <mergeCell ref="E138:E139"/>
    <mergeCell ref="F138:F139"/>
    <mergeCell ref="G138:G139"/>
    <mergeCell ref="O138:R138"/>
    <mergeCell ref="O139:R139"/>
    <mergeCell ref="O71:R71"/>
    <mergeCell ref="G64:G65"/>
    <mergeCell ref="A66:A83"/>
    <mergeCell ref="B66:B83"/>
    <mergeCell ref="C66:C83"/>
    <mergeCell ref="D66:D83"/>
    <mergeCell ref="E66:E83"/>
    <mergeCell ref="F66:F83"/>
    <mergeCell ref="G66:G83"/>
    <mergeCell ref="A64:A65"/>
    <mergeCell ref="B64:B65"/>
    <mergeCell ref="C64:C65"/>
    <mergeCell ref="D64:D65"/>
    <mergeCell ref="E64:E65"/>
    <mergeCell ref="O78:R78"/>
    <mergeCell ref="O79:R79"/>
    <mergeCell ref="O80:R80"/>
    <mergeCell ref="O81:R83"/>
    <mergeCell ref="O72:R72"/>
    <mergeCell ref="O73:R73"/>
    <mergeCell ref="O74:R74"/>
    <mergeCell ref="O75:R75"/>
    <mergeCell ref="O76:R76"/>
    <mergeCell ref="O77:R77"/>
    <mergeCell ref="O68:R68"/>
    <mergeCell ref="O69:R69"/>
    <mergeCell ref="O70:R70"/>
    <mergeCell ref="G42:G44"/>
    <mergeCell ref="A42:A44"/>
    <mergeCell ref="B42:B44"/>
    <mergeCell ref="C42:C44"/>
    <mergeCell ref="D42:D44"/>
    <mergeCell ref="E42:E44"/>
    <mergeCell ref="F42:F44"/>
    <mergeCell ref="D48:D54"/>
    <mergeCell ref="E48:E54"/>
    <mergeCell ref="F48:F54"/>
    <mergeCell ref="G48:G54"/>
    <mergeCell ref="A48:A54"/>
    <mergeCell ref="B48:B54"/>
    <mergeCell ref="F64:F65"/>
    <mergeCell ref="C48:C54"/>
    <mergeCell ref="F55:F57"/>
    <mergeCell ref="G55:G57"/>
    <mergeCell ref="A55:A57"/>
    <mergeCell ref="B55:B57"/>
    <mergeCell ref="C55:C57"/>
    <mergeCell ref="D55:D57"/>
    <mergeCell ref="H22:N22"/>
    <mergeCell ref="A17:C20"/>
    <mergeCell ref="D17:T20"/>
    <mergeCell ref="O22:P22"/>
    <mergeCell ref="Q22:U22"/>
    <mergeCell ref="G25:G29"/>
    <mergeCell ref="F30:F34"/>
    <mergeCell ref="G30:G34"/>
    <mergeCell ref="F25:F29"/>
    <mergeCell ref="A30:A34"/>
    <mergeCell ref="B30:B34"/>
    <mergeCell ref="C30:C34"/>
    <mergeCell ref="D30:D34"/>
    <mergeCell ref="E30:E34"/>
    <mergeCell ref="A25:A29"/>
    <mergeCell ref="B25:B29"/>
    <mergeCell ref="C25:C29"/>
    <mergeCell ref="D25:D29"/>
    <mergeCell ref="E25:E29"/>
    <mergeCell ref="E55:E57"/>
    <mergeCell ref="A22:G22"/>
    <mergeCell ref="G37:G38"/>
    <mergeCell ref="A39:A41"/>
    <mergeCell ref="B39:B41"/>
    <mergeCell ref="C39:C41"/>
    <mergeCell ref="D39:D41"/>
    <mergeCell ref="E39:E41"/>
    <mergeCell ref="F39:F41"/>
    <mergeCell ref="G39:G41"/>
    <mergeCell ref="A37:A38"/>
    <mergeCell ref="B37:B38"/>
    <mergeCell ref="C37:C38"/>
    <mergeCell ref="D37:D38"/>
    <mergeCell ref="E37:E38"/>
    <mergeCell ref="F37:F38"/>
    <mergeCell ref="A107:A108"/>
    <mergeCell ref="B107:B108"/>
    <mergeCell ref="C107:C108"/>
    <mergeCell ref="D107:D108"/>
    <mergeCell ref="G107:G108"/>
    <mergeCell ref="A111:A114"/>
    <mergeCell ref="B111:B114"/>
    <mergeCell ref="C111:C114"/>
    <mergeCell ref="D111:D114"/>
    <mergeCell ref="G111:G114"/>
    <mergeCell ref="E112:E114"/>
    <mergeCell ref="F112:F114"/>
    <mergeCell ref="S119:S120"/>
    <mergeCell ref="A124:A125"/>
    <mergeCell ref="B124:B125"/>
    <mergeCell ref="C124:C125"/>
    <mergeCell ref="D124:D125"/>
    <mergeCell ref="G124:G125"/>
    <mergeCell ref="O120:R120"/>
    <mergeCell ref="O121:R121"/>
    <mergeCell ref="O122:R122"/>
    <mergeCell ref="B116:B122"/>
    <mergeCell ref="C116:C122"/>
    <mergeCell ref="D116:D122"/>
    <mergeCell ref="F116:F122"/>
    <mergeCell ref="G116:G122"/>
    <mergeCell ref="O123:R123"/>
    <mergeCell ref="O124:R124"/>
    <mergeCell ref="O97:R97"/>
    <mergeCell ref="O89:R89"/>
    <mergeCell ref="O90:R90"/>
    <mergeCell ref="A104:A106"/>
    <mergeCell ref="B104:B106"/>
    <mergeCell ref="C104:C106"/>
    <mergeCell ref="D104:D106"/>
    <mergeCell ref="G104:G106"/>
    <mergeCell ref="A102:A103"/>
    <mergeCell ref="B102:B103"/>
    <mergeCell ref="D102:D103"/>
    <mergeCell ref="E102:E103"/>
    <mergeCell ref="F102:F103"/>
    <mergeCell ref="G102:G103"/>
    <mergeCell ref="O102:R102"/>
    <mergeCell ref="O103:R103"/>
    <mergeCell ref="O106:R106"/>
    <mergeCell ref="O104:R104"/>
    <mergeCell ref="O105:R105"/>
    <mergeCell ref="O100:R100"/>
    <mergeCell ref="O86:R86"/>
    <mergeCell ref="O87:R87"/>
    <mergeCell ref="O96:R96"/>
    <mergeCell ref="O93:R93"/>
    <mergeCell ref="O94:R94"/>
    <mergeCell ref="O95:R95"/>
    <mergeCell ref="O92:R92"/>
    <mergeCell ref="O91:R91"/>
    <mergeCell ref="O88:R88"/>
    <mergeCell ref="O128:R128"/>
    <mergeCell ref="O129:R129"/>
    <mergeCell ref="O130:R130"/>
    <mergeCell ref="O131:R131"/>
    <mergeCell ref="O98:R98"/>
    <mergeCell ref="O126:R126"/>
    <mergeCell ref="O127:R127"/>
    <mergeCell ref="O116:R116"/>
    <mergeCell ref="O117:R117"/>
    <mergeCell ref="O118:R118"/>
    <mergeCell ref="O119:R119"/>
    <mergeCell ref="O108:R108"/>
    <mergeCell ref="O109:R109"/>
    <mergeCell ref="O125:R125"/>
    <mergeCell ref="O101:R101"/>
    <mergeCell ref="O99:R99"/>
    <mergeCell ref="O115:R115"/>
    <mergeCell ref="O110:R110"/>
    <mergeCell ref="O111:R111"/>
    <mergeCell ref="O112:R112"/>
    <mergeCell ref="O113:R113"/>
    <mergeCell ref="O114:R114"/>
    <mergeCell ref="O107:R107"/>
    <mergeCell ref="O137:R137"/>
    <mergeCell ref="O136:R136"/>
    <mergeCell ref="O133:R133"/>
    <mergeCell ref="A134:A135"/>
    <mergeCell ref="B134:B135"/>
    <mergeCell ref="C134:C135"/>
    <mergeCell ref="D134:D135"/>
    <mergeCell ref="E134:E135"/>
    <mergeCell ref="F134:F135"/>
    <mergeCell ref="G134:G135"/>
    <mergeCell ref="O134:R134"/>
    <mergeCell ref="O135:R135"/>
  </mergeCells>
  <conditionalFormatting sqref="T24:T58 W136:W137">
    <cfRule type="containsText" dxfId="224" priority="160" stopIfTrue="1" operator="containsText" text="Cerrada">
      <formula>NOT(ISERROR(SEARCH("Cerrada",T24)))</formula>
    </cfRule>
    <cfRule type="containsText" dxfId="223" priority="161" stopIfTrue="1" operator="containsText" text="En ejecución">
      <formula>NOT(ISERROR(SEARCH("En ejecución",T24)))</formula>
    </cfRule>
    <cfRule type="containsText" dxfId="222" priority="162" stopIfTrue="1" operator="containsText" text="Vencida">
      <formula>NOT(ISERROR(SEARCH("Vencida",T24)))</formula>
    </cfRule>
  </conditionalFormatting>
  <conditionalFormatting sqref="W86:W88">
    <cfRule type="containsText" dxfId="221" priority="64" stopIfTrue="1" operator="containsText" text="Cerrada">
      <formula>NOT(ISERROR(SEARCH("Cerrada",W86)))</formula>
    </cfRule>
    <cfRule type="containsText" dxfId="220" priority="65" stopIfTrue="1" operator="containsText" text="En ejecución">
      <formula>NOT(ISERROR(SEARCH("En ejecución",W86)))</formula>
    </cfRule>
    <cfRule type="containsText" dxfId="219" priority="66" stopIfTrue="1" operator="containsText" text="Vencida">
      <formula>NOT(ISERROR(SEARCH("Vencida",W86)))</formula>
    </cfRule>
  </conditionalFormatting>
  <conditionalFormatting sqref="W90:W91">
    <cfRule type="containsText" dxfId="218" priority="67" stopIfTrue="1" operator="containsText" text="Cerrada">
      <formula>NOT(ISERROR(SEARCH("Cerrada",W94)))</formula>
    </cfRule>
    <cfRule type="containsText" dxfId="217" priority="68" stopIfTrue="1" operator="containsText" text="En ejecución">
      <formula>NOT(ISERROR(SEARCH("En ejecución",W94)))</formula>
    </cfRule>
    <cfRule type="containsText" dxfId="216" priority="69" stopIfTrue="1" operator="containsText" text="Vencida">
      <formula>NOT(ISERROR(SEARCH("Vencida",W94)))</formula>
    </cfRule>
  </conditionalFormatting>
  <conditionalFormatting sqref="W96:W97">
    <cfRule type="containsText" dxfId="215" priority="70" stopIfTrue="1" operator="containsText" text="Cerrada">
      <formula>NOT(ISERROR(SEARCH("Cerrada",T97)))</formula>
    </cfRule>
    <cfRule type="containsText" dxfId="214" priority="71" stopIfTrue="1" operator="containsText" text="En ejecución">
      <formula>NOT(ISERROR(SEARCH("En ejecución",T97)))</formula>
    </cfRule>
    <cfRule type="containsText" dxfId="213" priority="72" stopIfTrue="1" operator="containsText" text="Vencida">
      <formula>NOT(ISERROR(SEARCH("Vencida",T97)))</formula>
    </cfRule>
  </conditionalFormatting>
  <conditionalFormatting sqref="W98">
    <cfRule type="containsText" dxfId="212" priority="73" stopIfTrue="1" operator="containsText" text="Cerrada">
      <formula>NOT(ISERROR(SEARCH("Cerrada",#REF!)))</formula>
    </cfRule>
    <cfRule type="containsText" dxfId="211" priority="74" stopIfTrue="1" operator="containsText" text="En ejecución">
      <formula>NOT(ISERROR(SEARCH("En ejecución",#REF!)))</formula>
    </cfRule>
    <cfRule type="containsText" dxfId="210" priority="75" stopIfTrue="1" operator="containsText" text="Vencida">
      <formula>NOT(ISERROR(SEARCH("Vencida",#REF!)))</formula>
    </cfRule>
  </conditionalFormatting>
  <conditionalFormatting sqref="W133">
    <cfRule type="containsText" dxfId="209" priority="49" stopIfTrue="1" operator="containsText" text="Cerrada">
      <formula>NOT(ISERROR(SEARCH("Cerrada",W133)))</formula>
    </cfRule>
    <cfRule type="containsText" dxfId="208" priority="50" stopIfTrue="1" operator="containsText" text="En ejecución">
      <formula>NOT(ISERROR(SEARCH("En ejecución",W133)))</formula>
    </cfRule>
    <cfRule type="containsText" dxfId="207" priority="51" stopIfTrue="1" operator="containsText" text="Vencida">
      <formula>NOT(ISERROR(SEARCH("Vencida",W133)))</formula>
    </cfRule>
  </conditionalFormatting>
  <conditionalFormatting sqref="W133">
    <cfRule type="containsText" dxfId="206" priority="46" stopIfTrue="1" operator="containsText" text="Cerrada">
      <formula>NOT(ISERROR(SEARCH("Cerrada",W133)))</formula>
    </cfRule>
    <cfRule type="containsText" dxfId="205" priority="47" stopIfTrue="1" operator="containsText" text="En ejecución">
      <formula>NOT(ISERROR(SEARCH("En ejecución",W133)))</formula>
    </cfRule>
    <cfRule type="containsText" dxfId="204" priority="48" stopIfTrue="1" operator="containsText" text="Vencida">
      <formula>NOT(ISERROR(SEARCH("Vencida",W133)))</formula>
    </cfRule>
  </conditionalFormatting>
  <conditionalFormatting sqref="W134:W135">
    <cfRule type="containsText" dxfId="203" priority="40" stopIfTrue="1" operator="containsText" text="Cerrada">
      <formula>NOT(ISERROR(SEARCH(("Cerrada"),(W134))))</formula>
    </cfRule>
  </conditionalFormatting>
  <conditionalFormatting sqref="W134:W135">
    <cfRule type="containsText" dxfId="202" priority="41" stopIfTrue="1" operator="containsText" text="En ejecución">
      <formula>NOT(ISERROR(SEARCH(("En ejecución"),(W134))))</formula>
    </cfRule>
  </conditionalFormatting>
  <conditionalFormatting sqref="W134:W135">
    <cfRule type="containsText" dxfId="201" priority="42" stopIfTrue="1" operator="containsText" text="Vencida">
      <formula>NOT(ISERROR(SEARCH(("Vencida"),(W134))))</formula>
    </cfRule>
  </conditionalFormatting>
  <conditionalFormatting sqref="W136">
    <cfRule type="containsText" dxfId="200" priority="31" stopIfTrue="1" operator="containsText" text="Cerrada">
      <formula>NOT(ISERROR(SEARCH("Cerrada",W136)))</formula>
    </cfRule>
    <cfRule type="containsText" dxfId="199" priority="32" stopIfTrue="1" operator="containsText" text="En ejecución">
      <formula>NOT(ISERROR(SEARCH("En ejecución",W136)))</formula>
    </cfRule>
    <cfRule type="containsText" dxfId="198" priority="33" stopIfTrue="1" operator="containsText" text="Vencida">
      <formula>NOT(ISERROR(SEARCH("Vencida",W136)))</formula>
    </cfRule>
  </conditionalFormatting>
  <conditionalFormatting sqref="W137">
    <cfRule type="containsText" dxfId="197" priority="28" stopIfTrue="1" operator="containsText" text="Cerrada">
      <formula>NOT(ISERROR(SEARCH("Cerrada",W137)))</formula>
    </cfRule>
    <cfRule type="containsText" dxfId="196" priority="29" stopIfTrue="1" operator="containsText" text="En ejecución">
      <formula>NOT(ISERROR(SEARCH("En ejecución",W137)))</formula>
    </cfRule>
    <cfRule type="containsText" dxfId="195" priority="30" stopIfTrue="1" operator="containsText" text="Vencida">
      <formula>NOT(ISERROR(SEARCH("Vencida",W137)))</formula>
    </cfRule>
  </conditionalFormatting>
  <conditionalFormatting sqref="W138">
    <cfRule type="containsText" dxfId="194" priority="19" stopIfTrue="1" operator="containsText" text="Cerrada">
      <formula>NOT(ISERROR(SEARCH("Cerrada",W138)))</formula>
    </cfRule>
    <cfRule type="containsText" dxfId="193" priority="20" stopIfTrue="1" operator="containsText" text="En ejecución">
      <formula>NOT(ISERROR(SEARCH("En ejecución",W138)))</formula>
    </cfRule>
    <cfRule type="containsText" dxfId="192" priority="21" stopIfTrue="1" operator="containsText" text="Vencida">
      <formula>NOT(ISERROR(SEARCH("Vencida",W138)))</formula>
    </cfRule>
  </conditionalFormatting>
  <conditionalFormatting sqref="W139">
    <cfRule type="containsText" dxfId="191" priority="16" stopIfTrue="1" operator="containsText" text="Cerrada">
      <formula>NOT(ISERROR(SEARCH("Cerrada",W139)))</formula>
    </cfRule>
    <cfRule type="containsText" dxfId="190" priority="17" stopIfTrue="1" operator="containsText" text="En ejecución">
      <formula>NOT(ISERROR(SEARCH("En ejecución",W139)))</formula>
    </cfRule>
    <cfRule type="containsText" dxfId="189" priority="18" stopIfTrue="1" operator="containsText" text="Vencida">
      <formula>NOT(ISERROR(SEARCH("Vencida",W139)))</formula>
    </cfRule>
  </conditionalFormatting>
  <conditionalFormatting sqref="W140:W141">
    <cfRule type="containsText" dxfId="188" priority="13" stopIfTrue="1" operator="containsText" text="Cerrada">
      <formula>NOT(ISERROR(SEARCH("Cerrada",W140)))</formula>
    </cfRule>
    <cfRule type="containsText" dxfId="187" priority="14" stopIfTrue="1" operator="containsText" text="En ejecución">
      <formula>NOT(ISERROR(SEARCH("En ejecución",W140)))</formula>
    </cfRule>
    <cfRule type="containsText" dxfId="186" priority="15" stopIfTrue="1" operator="containsText" text="Vencida">
      <formula>NOT(ISERROR(SEARCH("Vencida",W140)))</formula>
    </cfRule>
  </conditionalFormatting>
  <conditionalFormatting sqref="W142">
    <cfRule type="containsText" dxfId="185" priority="10" stopIfTrue="1" operator="containsText" text="Cerrada">
      <formula>NOT(ISERROR(SEARCH("Cerrada",W142)))</formula>
    </cfRule>
    <cfRule type="containsText" dxfId="184" priority="11" stopIfTrue="1" operator="containsText" text="En ejecución">
      <formula>NOT(ISERROR(SEARCH("En ejecución",W142)))</formula>
    </cfRule>
    <cfRule type="containsText" dxfId="183" priority="12" stopIfTrue="1" operator="containsText" text="Vencida">
      <formula>NOT(ISERROR(SEARCH("Vencida",W142)))</formula>
    </cfRule>
  </conditionalFormatting>
  <conditionalFormatting sqref="W143">
    <cfRule type="containsText" dxfId="182" priority="7" stopIfTrue="1" operator="containsText" text="Cerrada">
      <formula>NOT(ISERROR(SEARCH("Cerrada",W143)))</formula>
    </cfRule>
    <cfRule type="containsText" dxfId="181" priority="8" stopIfTrue="1" operator="containsText" text="En ejecución">
      <formula>NOT(ISERROR(SEARCH("En ejecución",W143)))</formula>
    </cfRule>
    <cfRule type="containsText" dxfId="180" priority="9" stopIfTrue="1" operator="containsText" text="Vencida">
      <formula>NOT(ISERROR(SEARCH("Vencida",W143)))</formula>
    </cfRule>
  </conditionalFormatting>
  <conditionalFormatting sqref="W144">
    <cfRule type="containsText" dxfId="179" priority="4" stopIfTrue="1" operator="containsText" text="Cerrada">
      <formula>NOT(ISERROR(SEARCH("Cerrada",W144)))</formula>
    </cfRule>
    <cfRule type="containsText" dxfId="178" priority="5" stopIfTrue="1" operator="containsText" text="En ejecución">
      <formula>NOT(ISERROR(SEARCH("En ejecución",W144)))</formula>
    </cfRule>
    <cfRule type="containsText" dxfId="177" priority="6" stopIfTrue="1" operator="containsText" text="Vencida">
      <formula>NOT(ISERROR(SEARCH("Vencida",W144)))</formula>
    </cfRule>
  </conditionalFormatting>
  <conditionalFormatting sqref="W144">
    <cfRule type="containsText" dxfId="176" priority="1" stopIfTrue="1" operator="containsText" text="Cerrada">
      <formula>NOT(ISERROR(SEARCH("Cerrada",W144)))</formula>
    </cfRule>
    <cfRule type="containsText" dxfId="175" priority="2" stopIfTrue="1" operator="containsText" text="En ejecución">
      <formula>NOT(ISERROR(SEARCH("En ejecución",W144)))</formula>
    </cfRule>
    <cfRule type="containsText" dxfId="174" priority="3" stopIfTrue="1" operator="containsText" text="Vencida">
      <formula>NOT(ISERROR(SEARCH("Vencida",W144)))</formula>
    </cfRule>
  </conditionalFormatting>
  <dataValidations count="13">
    <dataValidation type="list" allowBlank="1" showInputMessage="1" showErrorMessage="1" sqref="JO45:JO47 TK45:TK47 ADG45:ADG47 ANC45:ANC47 AWY45:AWY47 BGU45:BGU47 BQQ45:BQQ47 CAM45:CAM47 CKI45:CKI47 CUE45:CUE47 DEA45:DEA47 DNW45:DNW47 DXS45:DXS47 EHO45:EHO47 ERK45:ERK47 FBG45:FBG47 FLC45:FLC47 FUY45:FUY47 GEU45:GEU47 GOQ45:GOQ47 GYM45:GYM47 HII45:HII47 HSE45:HSE47 ICA45:ICA47 ILW45:ILW47 IVS45:IVS47 JFO45:JFO47 JPK45:JPK47 JZG45:JZG47 KJC45:KJC47 KSY45:KSY47 LCU45:LCU47 LMQ45:LMQ47 LWM45:LWM47 MGI45:MGI47 MQE45:MQE47 NAA45:NAA47 NJW45:NJW47 NTS45:NTS47 ODO45:ODO47 ONK45:ONK47 OXG45:OXG47 PHC45:PHC47 PQY45:PQY47 QAU45:QAU47 QKQ45:QKQ47 QUM45:QUM47 REI45:REI47 ROE45:ROE47 RYA45:RYA47 SHW45:SHW47 SRS45:SRS47 TBO45:TBO47 TLK45:TLK47 TVG45:TVG47 UFC45:UFC47 UOY45:UOY47 UYU45:UYU47 VIQ45:VIQ47 VSM45:VSM47 WCI45:WCI47 WME45:WME47 WWA45:WWA47 TN61:TN83 ADJ61:ADJ83 ANF61:ANF83 AXB61:AXB83 BGX61:BGX83 BQT61:BQT83 CAP61:CAP83 CKL61:CKL83 CUH61:CUH83 DED61:DED83 DNZ61:DNZ83 DXV61:DXV83 EHR61:EHR83 ERN61:ERN83 FBJ61:FBJ83 FLF61:FLF83 FVB61:FVB83 GEX61:GEX83 GOT61:GOT83 GYP61:GYP83 HIL61:HIL83 HSH61:HSH83 ICD61:ICD83 ILZ61:ILZ83 IVV61:IVV83 JFR61:JFR83 JPN61:JPN83 JZJ61:JZJ83 KJF61:KJF83 KTB61:KTB83 LCX61:LCX83 LMT61:LMT83 LWP61:LWP83 MGL61:MGL83 MQH61:MQH83 NAD61:NAD83 NJZ61:NJZ83 NTV61:NTV83 ODR61:ODR83 ONN61:ONN83 OXJ61:OXJ83 PHF61:PHF83 PRB61:PRB83 QAX61:QAX83 QKT61:QKT83 QUP61:QUP83 REL61:REL83 ROH61:ROH83 RYD61:RYD83 SHZ61:SHZ83 SRV61:SRV83 TBR61:TBR83 TLN61:TLN83 TVJ61:TVJ83 UFF61:UFF83 UPB61:UPB83 UYX61:UYX83 VIT61:VIT83 VSP61:VSP83 WCL61:WCL83 WMH61:WMH83 WWD61:WWD83 S24:S67 JR61:JR83 S84 V68:V83 WWD98 WMH98 WCL98 VSP98 VIT98 UYX98 UPB98 UFF98 TVJ98 TLN98 TBR98 SRV98 SHZ98 RYD98 ROH98 REL98 QUP98 QKT98 QAX98 PRB98 PHF98 OXJ98 ONN98 ODR98 NTV98 NJZ98 NAD98 MQH98 MGL98 LWP98 LMT98 LCX98 KTB98 KJF98 JZJ98 JPN98 JFR98 IVV98 ILZ98 ICD98 HSH98 HIL98 GYP98 GOT98 GEX98 FVB98 FLF98 FBJ98 ERN98 EHR98 DXV98 DNZ98 DED98 CUH98 CKL98 CAP98 BQT98 BGX98 AXB98 ANF98 ADJ98 TN98 JR98 V86:V131 V133 V136:V144" xr:uid="{00000000-0002-0000-0000-000000000000}">
      <formula1>$J$2:$J$4</formula1>
    </dataValidation>
    <dataValidation type="list" allowBlank="1" showInputMessage="1" showErrorMessage="1" sqref="JP45:JP47 TL45:TL47 ADH45:ADH47 AND45:AND47 AWZ45:AWZ47 BGV45:BGV47 BQR45:BQR47 CAN45:CAN47 CKJ45:CKJ47 CUF45:CUF47 DEB45:DEB47 DNX45:DNX47 DXT45:DXT47 EHP45:EHP47 ERL45:ERL47 FBH45:FBH47 FLD45:FLD47 FUZ45:FUZ47 GEV45:GEV47 GOR45:GOR47 GYN45:GYN47 HIJ45:HIJ47 HSF45:HSF47 ICB45:ICB47 ILX45:ILX47 IVT45:IVT47 JFP45:JFP47 JPL45:JPL47 JZH45:JZH47 KJD45:KJD47 KSZ45:KSZ47 LCV45:LCV47 LMR45:LMR47 LWN45:LWN47 MGJ45:MGJ47 MQF45:MQF47 NAB45:NAB47 NJX45:NJX47 NTT45:NTT47 ODP45:ODP47 ONL45:ONL47 OXH45:OXH47 PHD45:PHD47 PQZ45:PQZ47 QAV45:QAV47 QKR45:QKR47 QUN45:QUN47 REJ45:REJ47 ROF45:ROF47 RYB45:RYB47 SHX45:SHX47 SRT45:SRT47 TBP45:TBP47 TLL45:TLL47 TVH45:TVH47 UFD45:UFD47 UOZ45:UOZ47 UYV45:UYV47 VIR45:VIR47 VSN45:VSN47 WCJ45:WCJ47 WMF45:WMF47 WWB45:WWB47 T24:T51 TO61:TO83 ADK61:ADK83 ANG61:ANG83 AXC61:AXC83 BGY61:BGY83 BQU61:BQU83 CAQ61:CAQ83 CKM61:CKM83 CUI61:CUI83 DEE61:DEE83 DOA61:DOA83 DXW61:DXW83 EHS61:EHS83 ERO61:ERO83 FBK61:FBK83 FLG61:FLG83 FVC61:FVC83 GEY61:GEY83 GOU61:GOU83 GYQ61:GYQ83 HIM61:HIM83 HSI61:HSI83 ICE61:ICE83 IMA61:IMA83 IVW61:IVW83 JFS61:JFS83 JPO61:JPO83 JZK61:JZK83 KJG61:KJG83 KTC61:KTC83 LCY61:LCY83 LMU61:LMU83 LWQ61:LWQ83 MGM61:MGM83 MQI61:MQI83 NAE61:NAE83 NKA61:NKA83 NTW61:NTW83 ODS61:ODS83 ONO61:ONO83 OXK61:OXK83 PHG61:PHG83 PRC61:PRC83 QAY61:QAY83 QKU61:QKU83 QUQ61:QUQ83 REM61:REM83 ROI61:ROI83 RYE61:RYE83 SIA61:SIA83 SRW61:SRW83 TBS61:TBS83 TLO61:TLO83 TVK61:TVK83 UFG61:UFG83 UPC61:UPC83 UYY61:UYY83 VIU61:VIU83 VSQ61:VSQ83 WCM61:WCM83 WMI61:WMI83 WWE61:WWE83 T55:T67 JS61:JS83 T84 W68:W83 WWE98 WMI98 WCM98 VSQ98 VIU98 UYY98 UPC98 UFG98 TVK98 TLO98 TBS98 SRW98 SIA98 RYE98 ROI98 REM98 QUQ98 QKU98 QAY98 PRC98 PHG98 OXK98 ONO98 ODS98 NTW98 NKA98 NAE98 MQI98 MGM98 LWQ98 LMU98 LCY98 KTC98 KJG98 JZK98 JPO98 JFS98 IVW98 IMA98 ICE98 HSI98 HIM98 GYQ98 GOU98 GEY98 FVC98 FLG98 FBK98 ERO98 EHS98 DXW98 DOA98 DEE98 CUI98 CKM98 CAQ98 BQU98 BGY98 AXC98 ANG98 ADK98 TO98 JS98 W86:W131 W133 W136:W144" xr:uid="{00000000-0002-0000-0000-000001000000}">
      <formula1>$I$2:$I$4</formula1>
    </dataValidation>
    <dataValidation type="list" allowBlank="1" showInputMessage="1" showErrorMessage="1" prompt=" - " sqref="F25 F35:F37 F30 F39 F42 F97" xr:uid="{00000000-0002-0000-0000-000002000000}">
      <formula1>$G$2:$G$5</formula1>
    </dataValidation>
    <dataValidation type="list" allowBlank="1" showInputMessage="1" showErrorMessage="1" prompt=" - " sqref="B25 B35:B37 B30 B39 B42 B97" xr:uid="{00000000-0002-0000-0000-000003000000}">
      <formula1>$F$2:$F$11</formula1>
    </dataValidation>
    <dataValidation type="list" allowBlank="1" showInputMessage="1" showErrorMessage="1" prompt=" - " sqref="C25 C35:C37 C39 C30 C42 C97" xr:uid="{00000000-0002-0000-0000-000004000000}">
      <formula1>$D$2:$D$15</formula1>
    </dataValidation>
    <dataValidation type="list" allowBlank="1" showInputMessage="1" showErrorMessage="1" sqref="T52:T54" xr:uid="{00000000-0002-0000-0000-000005000000}">
      <formula1>$I$2:$I$5</formula1>
    </dataValidation>
    <dataValidation type="list" allowBlank="1" showInputMessage="1" showErrorMessage="1" sqref="B48 B55 B58:B60 B84 B86:B95 IX98 ST98 ACP98 AML98 AWH98 BGD98 BPZ98 BZV98 CJR98 CTN98 DDJ98 DNF98 DXB98 EGX98 EQT98 FAP98 FKL98 FUH98 GED98 GNZ98 GXV98 HHR98 HRN98 IBJ98 ILF98 IVB98 JEX98 JOT98 JYP98 KIL98 KSH98 LCD98 LLZ98 LVV98 MFR98 MPN98 MZJ98 NJF98 NTB98 OCX98 OMT98 OWP98 PGL98 PQH98 QAD98 QJZ98 QTV98 RDR98 RNN98 RXJ98 SHF98 SRB98 TAX98 TKT98 TUP98 UEL98 UOH98 UYD98 VHZ98 VRV98 WBR98 WLN98 WVJ98 B98 B100 B128:B131 B133 B136:B138 B140 B142:B143" xr:uid="{00000000-0002-0000-0000-000006000000}">
      <formula1>$F$2:$F$6</formula1>
    </dataValidation>
    <dataValidation type="list" allowBlank="1" showInputMessage="1" showErrorMessage="1" sqref="C48 C55 C58:C60 C84 C86:C95 IY98 SU98 ACQ98 AMM98 AWI98 BGE98 BQA98 BZW98 CJS98 CTO98 DDK98 DNG98 DXC98 EGY98 EQU98 FAQ98 FKM98 FUI98 GEE98 GOA98 GXW98 HHS98 HRO98 IBK98 ILG98 IVC98 JEY98 JOU98 JYQ98 KIM98 KSI98 LCE98 LMA98 LVW98 MFS98 MPO98 MZK98 NJG98 NTC98 OCY98 OMU98 OWQ98 PGM98 PQI98 QAE98 QKA98 QTW98 RDS98 RNO98 RXK98 SHG98 SRC98 TAY98 TKU98 TUQ98 UEM98 UOI98 UYE98 VIA98 VRW98 WBS98 WLO98 WVK98 C98 C100 C128:C131 C133 C136:C137 C142:C143" xr:uid="{00000000-0002-0000-0000-000007000000}">
      <formula1>$D$2:$D$13</formula1>
    </dataValidation>
    <dataValidation type="list" allowBlank="1" showInputMessage="1" showErrorMessage="1" sqref="F48 F55 F58:F60 F84 F86:F95 JB98 SX98 ACT98 AMP98 AWL98 BGH98 BQD98 BZZ98 CJV98 CTR98 DDN98 DNJ98 DXF98 EHB98 EQX98 FAT98 FKP98 FUL98 GEH98 GOD98 GXZ98 HHV98 HRR98 IBN98 ILJ98 IVF98 JFB98 JOX98 JYT98 KIP98 KSL98 LCH98 LMD98 LVZ98 MFV98 MPR98 MZN98 NJJ98 NTF98 ODB98 OMX98 OWT98 PGP98 PQL98 QAH98 QKD98 QTZ98 RDV98 RNR98 RXN98 SHJ98 SRF98 TBB98 TKX98 TUT98 UEP98 UOL98 UYH98 VID98 VRZ98 WBV98 WLR98 WVN98 F98 F100 F102 F115:F116 F123:F125 F104:F112 F128:F131 F133 F138 F140 F142:F143" xr:uid="{00000000-0002-0000-0000-000008000000}">
      <formula1>$G$2:$G$5</formula1>
    </dataValidation>
    <dataValidation type="list" allowBlank="1" showInputMessage="1" showErrorMessage="1" sqref="I48:I60 I84 I86:I95 JE98 TA98 ACW98 AMS98 AWO98 BGK98 BQG98 CAC98 CJY98 CTU98 DDQ98 DNM98 DXI98 EHE98 ERA98 FAW98 FKS98 FUO98 GEK98 GOG98 GYC98 HHY98 HRU98 IBQ98 ILM98 IVI98 JFE98 JPA98 JYW98 KIS98 KSO98 LCK98 LMG98 LWC98 MFY98 MPU98 MZQ98 NJM98 NTI98 ODE98 ONA98 OWW98 PGS98 PQO98 QAK98 QKG98 QUC98 RDY98 RNU98 RXQ98 SHM98 SRI98 TBE98 TLA98 TUW98 UES98 UOO98 UYK98 VIG98 VSC98 WBY98 WLU98 WVQ98 I98:I131 I133 I138:I140 I142:I143" xr:uid="{00000000-0002-0000-0000-000009000000}">
      <formula1>$H$2:$H$3</formula1>
    </dataValidation>
    <dataValidation type="list" allowBlank="1" showErrorMessage="1" sqref="V134:V135" xr:uid="{00000000-0002-0000-0000-00000A000000}">
      <formula1>$J$2:$J$4</formula1>
    </dataValidation>
    <dataValidation type="list" allowBlank="1" showErrorMessage="1" sqref="W134:W135" xr:uid="{00000000-0002-0000-0000-00000B000000}">
      <formula1>$I$2:$I$4</formula1>
    </dataValidation>
    <dataValidation type="list" allowBlank="1" showInputMessage="1" showErrorMessage="1" prompt=" - " sqref="C134" xr:uid="{00000000-0002-0000-0000-00000C000000}">
      <formula1>$D$2:$D$16</formula1>
    </dataValidation>
  </dataValidations>
  <hyperlinks>
    <hyperlink ref="R49" r:id="rId1" xr:uid="{00000000-0004-0000-0000-000000000000}"/>
    <hyperlink ref="R55" r:id="rId2" xr:uid="{00000000-0004-0000-0000-000001000000}"/>
    <hyperlink ref="R56" r:id="rId3" xr:uid="{00000000-0004-0000-0000-000002000000}"/>
    <hyperlink ref="R60" r:id="rId4" xr:uid="{00000000-0004-0000-0000-000003000000}"/>
    <hyperlink ref="J63" r:id="rId5" location="overlay-context=" xr:uid="{00000000-0004-0000-0000-000004000000}"/>
    <hyperlink ref="J64" r:id="rId6" location="overlay-context=" xr:uid="{00000000-0004-0000-0000-000005000000}"/>
    <hyperlink ref="U74" r:id="rId7" location="overlay-context=_x000a__x000a_19/07/2018:" display="http://www.idep.edu.co/?q=content/gf-14-proceso-de-gesti%C3%B3n-financiera#overlay-context=_x000a__x000a_19/07/2018:" xr:uid="{00000000-0004-0000-0000-000006000000}"/>
    <hyperlink ref="U79" r:id="rId8" xr:uid="{00000000-0004-0000-0000-000007000000}"/>
    <hyperlink ref="U78" r:id="rId9" xr:uid="{00000000-0004-0000-0000-000008000000}"/>
    <hyperlink ref="R62" r:id="rId10" location="overlay-context=_x000a__x000a_24/12/2018:  radicado No. 00106-817-001434 del 29 de noviembre de 2018. " display="http://www.idep.edu.co/?q=content/gf-14-proceso-de-gesti%C3%B3n-financiera#overlay-context=_x000a__x000a_24/12/2018:  radicado No. 00106-817-001434 del 29 de noviembre de 2018. " xr:uid="{00000000-0004-0000-0000-000009000000}"/>
    <hyperlink ref="U89" r:id="rId11" xr:uid="{00000000-0004-0000-0000-00000A000000}"/>
    <hyperlink ref="S95" r:id="rId12" display="https://drive.google.com/drive/folders/1PEA_kHglMECvfb2aRpTEgSxTeLRMahB-" xr:uid="{00000000-0004-0000-0000-00000B000000}"/>
    <hyperlink ref="U95" r:id="rId13" display="https://drive.google.com/drive/folders/1PEA_kHglMECvfb2aRpTEgSxTeLRMahB-" xr:uid="{00000000-0004-0000-0000-00000C000000}"/>
    <hyperlink ref="U94" r:id="rId14" xr:uid="{00000000-0004-0000-0000-00000D000000}"/>
    <hyperlink ref="S98" r:id="rId15" xr:uid="{00000000-0004-0000-0000-00000E000000}"/>
    <hyperlink ref="U98" r:id="rId16" xr:uid="{00000000-0004-0000-0000-00000F000000}"/>
    <hyperlink ref="S102" r:id="rId17" display="http://www.idep.edu.co/sites/default/files/PL-GT-12-02%20Plan%20Contingencia%20Tecno%20V9.pdf" xr:uid="{00000000-0004-0000-0000-000010000000}"/>
    <hyperlink ref="S103" r:id="rId18" location="gid=292185415" display="https://docs.google.com/spreadsheets/d/1rkj1JMm4LnWNRWL--zXFJrjXKTK2WPHCiHY5g3cAogk/edit#gid=292185415" xr:uid="{00000000-0004-0000-0000-000011000000}"/>
    <hyperlink ref="U101" r:id="rId19" location="gid=292185415_x000a_" xr:uid="{00000000-0004-0000-0000-000012000000}"/>
    <hyperlink ref="U102" r:id="rId20" xr:uid="{00000000-0004-0000-0000-000013000000}"/>
    <hyperlink ref="U103" r:id="rId21" location="gid=292185415_x000a_" xr:uid="{00000000-0004-0000-0000-000014000000}"/>
    <hyperlink ref="U104" r:id="rId22" xr:uid="{00000000-0004-0000-0000-000015000000}"/>
    <hyperlink ref="U127" r:id="rId23" location="overlay-context=_x000a_" xr:uid="{00000000-0004-0000-0000-000016000000}"/>
    <hyperlink ref="U123" r:id="rId24" xr:uid="{00000000-0004-0000-0000-000017000000}"/>
    <hyperlink ref="U105" r:id="rId25" xr:uid="{00000000-0004-0000-0000-000018000000}"/>
    <hyperlink ref="U106" r:id="rId26" xr:uid="{00000000-0004-0000-0000-000019000000}"/>
    <hyperlink ref="U114" r:id="rId27" location="gid=0" xr:uid="{00000000-0004-0000-0000-00001A000000}"/>
    <hyperlink ref="U116" r:id="rId28" location="gid=1828784513_x000a_" xr:uid="{00000000-0004-0000-0000-00001B000000}"/>
    <hyperlink ref="U130" r:id="rId29" location="search/autoreporte/WhctKJVRNJdDGPhSjSjkwHLGPlwPdgbXrvSQdbLBMJBxLXBfNXTKjWGFjcdBTqvxxftBKqL" xr:uid="{00000000-0004-0000-0000-00001C000000}"/>
    <hyperlink ref="U131" r:id="rId30" xr:uid="{00000000-0004-0000-0000-00001D000000}"/>
    <hyperlink ref="U144" r:id="rId31" xr:uid="{00000000-0004-0000-0000-00001E000000}"/>
  </hyperlinks>
  <pageMargins left="0.7" right="0.7" top="0.75" bottom="0.75" header="0.3" footer="0.3"/>
  <pageSetup orientation="portrait" r:id="rId32"/>
  <drawing r:id="rId33"/>
  <extLst>
    <ext xmlns:x14="http://schemas.microsoft.com/office/spreadsheetml/2009/9/main" uri="{78C0D931-6437-407d-A8EE-F0AAD7539E65}">
      <x14:conditionalFormattings>
        <x14:conditionalFormatting xmlns:xm="http://schemas.microsoft.com/office/excel/2006/main">
          <x14:cfRule type="containsText" priority="118" stopIfTrue="1" operator="containsText" text="Cerrada" id="{35682F6E-4BCD-4E14-B831-259DC68DB044}">
            <xm:f>NOT(ISERROR(SEARCH("Cerrada",'GTH-13'!W51)))</xm:f>
            <x14:dxf>
              <font>
                <b/>
                <i val="0"/>
              </font>
              <fill>
                <patternFill>
                  <bgColor rgb="FF00B050"/>
                </patternFill>
              </fill>
            </x14:dxf>
          </x14:cfRule>
          <x14:cfRule type="containsText" priority="119" stopIfTrue="1" operator="containsText" text="En ejecución" id="{29169C52-AF35-486B-92AD-7B4E2D56D48A}">
            <xm:f>NOT(ISERROR(SEARCH("En ejecución",'GTH-13'!W51)))</xm:f>
            <x14:dxf>
              <font>
                <b/>
                <i val="0"/>
              </font>
              <fill>
                <patternFill>
                  <bgColor rgb="FFFFFF00"/>
                </patternFill>
              </fill>
            </x14:dxf>
          </x14:cfRule>
          <x14:cfRule type="containsText" priority="120" stopIfTrue="1" operator="containsText" text="Vencida" id="{9F18E53D-50F0-44E5-B4CE-FB8ADC30C9BB}">
            <xm:f>NOT(ISERROR(SEARCH("Vencida",'GTH-13'!W51)))</xm:f>
            <x14:dxf>
              <font>
                <b/>
                <i val="0"/>
              </font>
              <fill>
                <patternFill>
                  <bgColor rgb="FFFF0000"/>
                </patternFill>
              </fill>
            </x14:dxf>
          </x14:cfRule>
          <xm:sqref>T59:T60</xm:sqref>
        </x14:conditionalFormatting>
        <x14:conditionalFormatting xmlns:xm="http://schemas.microsoft.com/office/excel/2006/main">
          <x14:cfRule type="containsText" priority="112" stopIfTrue="1" operator="containsText" text="Cerrada" id="{14444EBC-FE5F-442C-B15C-A6761DB350F5}">
            <xm:f>NOT(ISERROR(SEARCH("Cerrada",'GF-14'!W58)))</xm:f>
            <x14:dxf>
              <font>
                <b/>
                <i val="0"/>
              </font>
              <fill>
                <patternFill>
                  <bgColor rgb="FF00B050"/>
                </patternFill>
              </fill>
            </x14:dxf>
          </x14:cfRule>
          <x14:cfRule type="containsText" priority="113" stopIfTrue="1" operator="containsText" text="En ejecución" id="{82CD5ECD-16EB-4FA0-9177-5F67F4FCA9B6}">
            <xm:f>NOT(ISERROR(SEARCH("En ejecución",'GF-14'!W58)))</xm:f>
            <x14:dxf>
              <font>
                <b/>
                <i val="0"/>
              </font>
              <fill>
                <patternFill>
                  <bgColor rgb="FFFFFF00"/>
                </patternFill>
              </fill>
            </x14:dxf>
          </x14:cfRule>
          <x14:cfRule type="containsText" priority="114" stopIfTrue="1" operator="containsText" text="Vencida" id="{94D697D9-CC7F-4EC5-ACC0-EA7C28750FDB}">
            <xm:f>NOT(ISERROR(SEARCH("Vencida",'GF-14'!W58)))</xm:f>
            <x14:dxf>
              <font>
                <b/>
                <i val="0"/>
              </font>
              <fill>
                <patternFill>
                  <bgColor rgb="FFFF0000"/>
                </patternFill>
              </fill>
            </x14:dxf>
          </x14:cfRule>
          <xm:sqref>W68:W83</xm:sqref>
        </x14:conditionalFormatting>
        <x14:conditionalFormatting xmlns:xm="http://schemas.microsoft.com/office/excel/2006/main">
          <x14:cfRule type="containsText" priority="721" stopIfTrue="1" operator="containsText" text="Cerrada" id="{14444EBC-FE5F-442C-B15C-A6761DB350F5}">
            <xm:f>NOT(ISERROR(SEARCH("Cerrada",'GF-14'!W51)))</xm:f>
            <x14:dxf>
              <font>
                <b/>
                <i val="0"/>
              </font>
              <fill>
                <patternFill>
                  <bgColor rgb="FF00B050"/>
                </patternFill>
              </fill>
            </x14:dxf>
          </x14:cfRule>
          <x14:cfRule type="containsText" priority="722" stopIfTrue="1" operator="containsText" text="En ejecución" id="{82CD5ECD-16EB-4FA0-9177-5F67F4FCA9B6}">
            <xm:f>NOT(ISERROR(SEARCH("En ejecución",'GF-14'!W51)))</xm:f>
            <x14:dxf>
              <font>
                <b/>
                <i val="0"/>
              </font>
              <fill>
                <patternFill>
                  <bgColor rgb="FFFFFF00"/>
                </patternFill>
              </fill>
            </x14:dxf>
          </x14:cfRule>
          <x14:cfRule type="containsText" priority="723" stopIfTrue="1" operator="containsText" text="Vencida" id="{94D697D9-CC7F-4EC5-ACC0-EA7C28750FDB}">
            <xm:f>NOT(ISERROR(SEARCH("Vencida",'GF-14'!W51)))</xm:f>
            <x14:dxf>
              <font>
                <b/>
                <i val="0"/>
              </font>
              <fill>
                <patternFill>
                  <bgColor rgb="FFFF0000"/>
                </patternFill>
              </fill>
            </x14:dxf>
          </x14:cfRule>
          <xm:sqref>T61:T67</xm:sqref>
        </x14:conditionalFormatting>
        <x14:conditionalFormatting xmlns:xm="http://schemas.microsoft.com/office/excel/2006/main">
          <x14:cfRule type="containsText" priority="109" stopIfTrue="1" operator="containsText" text="Cerrada" id="{B6452DB4-0F2D-47AE-8259-FBF51FB91C4A}">
            <xm:f>NOT(ISERROR(SEARCH("Cerrada",'MIC-03'!W91)))</xm:f>
            <x14:dxf>
              <font>
                <b/>
                <i val="0"/>
              </font>
              <fill>
                <patternFill>
                  <bgColor rgb="FF00B050"/>
                </patternFill>
              </fill>
            </x14:dxf>
          </x14:cfRule>
          <x14:cfRule type="containsText" priority="110" stopIfTrue="1" operator="containsText" text="En ejecución" id="{2AD5864A-6AA2-4D96-AF83-815A2E458ECE}">
            <xm:f>NOT(ISERROR(SEARCH("En ejecución",'MIC-03'!W91)))</xm:f>
            <x14:dxf>
              <font>
                <b/>
                <i val="0"/>
              </font>
              <fill>
                <patternFill>
                  <bgColor rgb="FFFFFF00"/>
                </patternFill>
              </fill>
            </x14:dxf>
          </x14:cfRule>
          <x14:cfRule type="containsText" priority="111" stopIfTrue="1" operator="containsText" text="Vencida" id="{F7D95101-B6E1-479B-BEAF-F0A0716108FD}">
            <xm:f>NOT(ISERROR(SEARCH("Vencida",'MIC-03'!W91)))</xm:f>
            <x14:dxf>
              <font>
                <b/>
                <i val="0"/>
              </font>
              <fill>
                <patternFill>
                  <bgColor rgb="FFFF0000"/>
                </patternFill>
              </fill>
            </x14:dxf>
          </x14:cfRule>
          <xm:sqref>T84</xm:sqref>
        </x14:conditionalFormatting>
        <x14:conditionalFormatting xmlns:xm="http://schemas.microsoft.com/office/excel/2006/main">
          <x14:cfRule type="containsText" priority="88" stopIfTrue="1" operator="containsText" text="Cerrada" id="{F17C5B01-AF17-411F-B70E-55536BCE3FF8}">
            <xm:f>NOT(ISERROR(SEARCH("Cerrada",'GT-12'!#REF!)))</xm:f>
            <x14:dxf>
              <font>
                <b/>
                <i val="0"/>
              </font>
              <fill>
                <patternFill>
                  <bgColor rgb="FF00B050"/>
                </patternFill>
              </fill>
            </x14:dxf>
          </x14:cfRule>
          <x14:cfRule type="containsText" priority="89" stopIfTrue="1" operator="containsText" text="En ejecución" id="{0C6667FA-C278-40B2-9879-16345AE4ED17}">
            <xm:f>NOT(ISERROR(SEARCH("En ejecución",'GT-12'!#REF!)))</xm:f>
            <x14:dxf>
              <font>
                <b/>
                <i val="0"/>
              </font>
              <fill>
                <patternFill>
                  <bgColor rgb="FFFFFF00"/>
                </patternFill>
              </fill>
            </x14:dxf>
          </x14:cfRule>
          <x14:cfRule type="containsText" priority="90" stopIfTrue="1" operator="containsText" text="Vencida" id="{C7D981A2-C072-4A17-8660-1CF45B02491E}">
            <xm:f>NOT(ISERROR(SEARCH("Vencida",'GT-12'!#REF!)))</xm:f>
            <x14:dxf>
              <font>
                <b/>
                <i val="0"/>
              </font>
              <fill>
                <patternFill>
                  <bgColor rgb="FFFF0000"/>
                </patternFill>
              </fill>
            </x14:dxf>
          </x14:cfRule>
          <xm:sqref>W116:W122</xm:sqref>
        </x14:conditionalFormatting>
        <x14:conditionalFormatting xmlns:xm="http://schemas.microsoft.com/office/excel/2006/main">
          <x14:cfRule type="containsText" priority="91" stopIfTrue="1" operator="containsText" text="Cerrada" id="{DABD7C9C-D590-4141-A5B8-B94E4AAB29F8}">
            <xm:f>NOT(ISERROR(SEARCH("Cerrada",'GT-12'!#REF!)))</xm:f>
            <x14:dxf>
              <font>
                <b/>
                <i val="0"/>
              </font>
              <fill>
                <patternFill>
                  <bgColor rgb="FF00B050"/>
                </patternFill>
              </fill>
            </x14:dxf>
          </x14:cfRule>
          <x14:cfRule type="containsText" priority="92" stopIfTrue="1" operator="containsText" text="En ejecución" id="{D628FF48-FD0F-4198-B98C-DDC8CE59F137}">
            <xm:f>NOT(ISERROR(SEARCH("En ejecución",'GT-12'!#REF!)))</xm:f>
            <x14:dxf>
              <font>
                <b/>
                <i val="0"/>
              </font>
              <fill>
                <patternFill>
                  <bgColor rgb="FFFFFF00"/>
                </patternFill>
              </fill>
            </x14:dxf>
          </x14:cfRule>
          <x14:cfRule type="containsText" priority="93" stopIfTrue="1" operator="containsText" text="Vencida" id="{7C87C591-BABA-4CEF-8AF6-7EC2B2D45385}">
            <xm:f>NOT(ISERROR(SEARCH("Vencida",'GT-12'!#REF!)))</xm:f>
            <x14:dxf>
              <font>
                <b/>
                <i val="0"/>
              </font>
              <fill>
                <patternFill>
                  <bgColor rgb="FFFF0000"/>
                </patternFill>
              </fill>
            </x14:dxf>
          </x14:cfRule>
          <xm:sqref>W115</xm:sqref>
        </x14:conditionalFormatting>
        <x14:conditionalFormatting xmlns:xm="http://schemas.microsoft.com/office/excel/2006/main">
          <x14:cfRule type="containsText" priority="94" stopIfTrue="1" operator="containsText" text="Cerrada" id="{C75A3D75-F5AF-408F-B342-7F0508F2145E}">
            <xm:f>NOT(ISERROR(SEARCH("Cerrada",'GT-12'!#REF!)))</xm:f>
            <x14:dxf>
              <font>
                <b/>
                <i val="0"/>
              </font>
              <fill>
                <patternFill>
                  <bgColor rgb="FF00B050"/>
                </patternFill>
              </fill>
            </x14:dxf>
          </x14:cfRule>
          <x14:cfRule type="containsText" priority="95" stopIfTrue="1" operator="containsText" text="En ejecución" id="{440A7D92-CCF2-4146-94CA-62BD0337E552}">
            <xm:f>NOT(ISERROR(SEARCH("En ejecución",'GT-12'!#REF!)))</xm:f>
            <x14:dxf>
              <font>
                <b/>
                <i val="0"/>
              </font>
              <fill>
                <patternFill>
                  <bgColor rgb="FFFFFF00"/>
                </patternFill>
              </fill>
            </x14:dxf>
          </x14:cfRule>
          <x14:cfRule type="containsText" priority="96" stopIfTrue="1" operator="containsText" text="Vencida" id="{17E05AA6-1E82-4B02-8115-8988F3CA7820}">
            <xm:f>NOT(ISERROR(SEARCH("Vencida",'GT-12'!#REF!)))</xm:f>
            <x14:dxf>
              <font>
                <b/>
                <i val="0"/>
              </font>
              <fill>
                <patternFill>
                  <bgColor rgb="FFFF0000"/>
                </patternFill>
              </fill>
            </x14:dxf>
          </x14:cfRule>
          <xm:sqref>W107:W114</xm:sqref>
        </x14:conditionalFormatting>
        <x14:conditionalFormatting xmlns:xm="http://schemas.microsoft.com/office/excel/2006/main">
          <x14:cfRule type="containsText" priority="97" stopIfTrue="1" operator="containsText" text="Cerrada" id="{C7F73668-5414-4E4E-986F-B696BD1435E4}">
            <xm:f>NOT(ISERROR(SEARCH("Cerrada",'GT-12'!#REF!)))</xm:f>
            <x14:dxf>
              <font>
                <b/>
                <i val="0"/>
              </font>
              <fill>
                <patternFill>
                  <bgColor rgb="FF00B050"/>
                </patternFill>
              </fill>
            </x14:dxf>
          </x14:cfRule>
          <x14:cfRule type="containsText" priority="98" stopIfTrue="1" operator="containsText" text="En ejecución" id="{9737680E-C9C1-46AE-869D-0C862395E30E}">
            <xm:f>NOT(ISERROR(SEARCH("En ejecución",'GT-12'!#REF!)))</xm:f>
            <x14:dxf>
              <font>
                <b/>
                <i val="0"/>
              </font>
              <fill>
                <patternFill>
                  <bgColor rgb="FFFFFF00"/>
                </patternFill>
              </fill>
            </x14:dxf>
          </x14:cfRule>
          <x14:cfRule type="containsText" priority="99" stopIfTrue="1" operator="containsText" text="Vencida" id="{BF4D0F0D-DFDC-49FD-A993-FA9876FFC947}">
            <xm:f>NOT(ISERROR(SEARCH("Vencida",'GT-12'!#REF!)))</xm:f>
            <x14:dxf>
              <font>
                <b/>
                <i val="0"/>
              </font>
              <fill>
                <patternFill>
                  <bgColor rgb="FFFF0000"/>
                </patternFill>
              </fill>
            </x14:dxf>
          </x14:cfRule>
          <xm:sqref>W101</xm:sqref>
        </x14:conditionalFormatting>
        <x14:conditionalFormatting xmlns:xm="http://schemas.microsoft.com/office/excel/2006/main">
          <x14:cfRule type="containsText" priority="100" stopIfTrue="1" operator="containsText" text="Cerrada" id="{6BF70FF2-C09C-47C8-AF19-CF6951BE2B8E}">
            <xm:f>NOT(ISERROR(SEARCH("Cerrada",'GT-12'!#REF!)))</xm:f>
            <x14:dxf>
              <font>
                <b/>
                <i val="0"/>
              </font>
              <fill>
                <patternFill>
                  <bgColor rgb="FF00B050"/>
                </patternFill>
              </fill>
            </x14:dxf>
          </x14:cfRule>
          <x14:cfRule type="containsText" priority="101" stopIfTrue="1" operator="containsText" text="En ejecución" id="{3FB4B808-2CE2-40D1-9A32-FD0C1D9F2EED}">
            <xm:f>NOT(ISERROR(SEARCH("En ejecución",'GT-12'!#REF!)))</xm:f>
            <x14:dxf>
              <font>
                <b/>
                <i val="0"/>
              </font>
              <fill>
                <patternFill>
                  <bgColor rgb="FFFFFF00"/>
                </patternFill>
              </fill>
            </x14:dxf>
          </x14:cfRule>
          <x14:cfRule type="containsText" priority="102" stopIfTrue="1" operator="containsText" text="Vencida" id="{2F307537-92CD-451F-A58E-24DBEA0CB629}">
            <xm:f>NOT(ISERROR(SEARCH("Vencida",'GT-12'!#REF!)))</xm:f>
            <x14:dxf>
              <font>
                <b/>
                <i val="0"/>
              </font>
              <fill>
                <patternFill>
                  <bgColor rgb="FFFF0000"/>
                </patternFill>
              </fill>
            </x14:dxf>
          </x14:cfRule>
          <xm:sqref>W102:W103</xm:sqref>
        </x14:conditionalFormatting>
        <x14:conditionalFormatting xmlns:xm="http://schemas.microsoft.com/office/excel/2006/main">
          <x14:cfRule type="containsText" priority="103" stopIfTrue="1" operator="containsText" text="Cerrada" id="{0CA0AC3D-05DD-4335-88CF-1C51B6100164}">
            <xm:f>NOT(ISERROR(SEARCH("Cerrada",'GT-12'!#REF!)))</xm:f>
            <x14:dxf>
              <font>
                <b/>
                <i val="0"/>
              </font>
              <fill>
                <patternFill>
                  <bgColor rgb="FF00B050"/>
                </patternFill>
              </fill>
            </x14:dxf>
          </x14:cfRule>
          <x14:cfRule type="containsText" priority="104" stopIfTrue="1" operator="containsText" text="En ejecución" id="{4081937E-AB74-4D72-A3D2-1BA61776ED34}">
            <xm:f>NOT(ISERROR(SEARCH("En ejecución",'GT-12'!#REF!)))</xm:f>
            <x14:dxf>
              <font>
                <b/>
                <i val="0"/>
              </font>
              <fill>
                <patternFill>
                  <bgColor rgb="FFFFFF00"/>
                </patternFill>
              </fill>
            </x14:dxf>
          </x14:cfRule>
          <x14:cfRule type="containsText" priority="105" stopIfTrue="1" operator="containsText" text="Vencida" id="{136EA52A-01E8-4A2D-A92F-D1BEA80F4E8E}">
            <xm:f>NOT(ISERROR(SEARCH("Vencida",'GT-12'!#REF!)))</xm:f>
            <x14:dxf>
              <font>
                <b/>
                <i val="0"/>
              </font>
              <fill>
                <patternFill>
                  <bgColor rgb="FFFF0000"/>
                </patternFill>
              </fill>
            </x14:dxf>
          </x14:cfRule>
          <xm:sqref>W100</xm:sqref>
        </x14:conditionalFormatting>
        <x14:conditionalFormatting xmlns:xm="http://schemas.microsoft.com/office/excel/2006/main">
          <x14:cfRule type="containsText" priority="106" stopIfTrue="1" operator="containsText" text="Cerrada" id="{AB77CF87-D56B-40A5-A7FF-551C6B589F7F}">
            <xm:f>NOT(ISERROR(SEARCH("Cerrada",'GT-12'!#REF!)))</xm:f>
            <x14:dxf>
              <font>
                <b/>
                <i val="0"/>
              </font>
              <fill>
                <patternFill>
                  <bgColor rgb="FF00B050"/>
                </patternFill>
              </fill>
            </x14:dxf>
          </x14:cfRule>
          <x14:cfRule type="containsText" priority="107" stopIfTrue="1" operator="containsText" text="En ejecución" id="{3C1D0583-60CF-48B8-AE3D-4358E260E1FC}">
            <xm:f>NOT(ISERROR(SEARCH("En ejecución",'GT-12'!#REF!)))</xm:f>
            <x14:dxf>
              <font>
                <b/>
                <i val="0"/>
              </font>
              <fill>
                <patternFill>
                  <bgColor rgb="FFFFFF00"/>
                </patternFill>
              </fill>
            </x14:dxf>
          </x14:cfRule>
          <x14:cfRule type="containsText" priority="108" stopIfTrue="1" operator="containsText" text="Vencida" id="{96A2FFA5-AA7E-4D45-AD19-442B6109185D}">
            <xm:f>NOT(ISERROR(SEARCH("Vencida",'GT-12'!#REF!)))</xm:f>
            <x14:dxf>
              <font>
                <b/>
                <i val="0"/>
              </font>
              <fill>
                <patternFill>
                  <bgColor rgb="FFFF0000"/>
                </patternFill>
              </fill>
            </x14:dxf>
          </x14:cfRule>
          <xm:sqref>W99</xm:sqref>
        </x14:conditionalFormatting>
        <x14:conditionalFormatting xmlns:xm="http://schemas.microsoft.com/office/excel/2006/main">
          <x14:cfRule type="containsText" priority="736" stopIfTrue="1" operator="containsText" text="Cerrada" id="{011C220C-1753-410D-8C7E-42573B5E9475}">
            <xm:f>NOT(ISERROR(SEARCH("Cerrada",'AC-10'!W32)))</xm:f>
            <x14:dxf>
              <font>
                <b/>
                <i val="0"/>
              </font>
              <fill>
                <patternFill>
                  <bgColor rgb="FF00B050"/>
                </patternFill>
              </fill>
            </x14:dxf>
          </x14:cfRule>
          <x14:cfRule type="containsText" priority="737" stopIfTrue="1" operator="containsText" text="En ejecución" id="{7BC076D5-D6E5-472B-BE66-F56ADC008090}">
            <xm:f>NOT(ISERROR(SEARCH("En ejecución",'AC-10'!W32)))</xm:f>
            <x14:dxf>
              <font>
                <b/>
                <i val="0"/>
              </font>
              <fill>
                <patternFill>
                  <bgColor rgb="FFFFFF00"/>
                </patternFill>
              </fill>
            </x14:dxf>
          </x14:cfRule>
          <x14:cfRule type="containsText" priority="738" stopIfTrue="1" operator="containsText" text="Vencida" id="{5AB93584-28CB-4BA4-B681-2E52F0F86DEF}">
            <xm:f>NOT(ISERROR(SEARCH("Vencida",'AC-10'!W32)))</xm:f>
            <x14:dxf>
              <font>
                <b/>
                <i val="0"/>
              </font>
              <fill>
                <patternFill>
                  <bgColor rgb="FFFF0000"/>
                </patternFill>
              </fill>
            </x14:dxf>
          </x14:cfRule>
          <xm:sqref>W89</xm:sqref>
        </x14:conditionalFormatting>
        <x14:conditionalFormatting xmlns:xm="http://schemas.microsoft.com/office/excel/2006/main">
          <x14:cfRule type="containsText" priority="739" stopIfTrue="1" operator="containsText" text="Cerrada" id="{38E2C443-C571-4E80-888C-B31105942B17}">
            <xm:f>NOT(ISERROR(SEARCH("Cerrada",'IDP-04'!W37)))</xm:f>
            <x14:dxf>
              <font>
                <b/>
                <i val="0"/>
              </font>
              <fill>
                <patternFill>
                  <bgColor rgb="FF00B050"/>
                </patternFill>
              </fill>
            </x14:dxf>
          </x14:cfRule>
          <x14:cfRule type="containsText" priority="740" stopIfTrue="1" operator="containsText" text="En ejecución" id="{51E5E6A0-6EB1-4DF3-85F2-09CC29365613}">
            <xm:f>NOT(ISERROR(SEARCH("En ejecución",'IDP-04'!W37)))</xm:f>
            <x14:dxf>
              <font>
                <b/>
                <i val="0"/>
              </font>
              <fill>
                <patternFill>
                  <bgColor rgb="FFFFFF00"/>
                </patternFill>
              </fill>
            </x14:dxf>
          </x14:cfRule>
          <x14:cfRule type="containsText" priority="741" stopIfTrue="1" operator="containsText" text="Vencida" id="{C25BAA6D-2FDB-4FA2-A060-05EDBA6FC9E4}">
            <xm:f>NOT(ISERROR(SEARCH("Vencida",'IDP-04'!W37)))</xm:f>
            <x14:dxf>
              <font>
                <b/>
                <i val="0"/>
              </font>
              <fill>
                <patternFill>
                  <bgColor rgb="FFFF0000"/>
                </patternFill>
              </fill>
            </x14:dxf>
          </x14:cfRule>
          <xm:sqref>W92:W95</xm:sqref>
        </x14:conditionalFormatting>
        <x14:conditionalFormatting xmlns:xm="http://schemas.microsoft.com/office/excel/2006/main">
          <x14:cfRule type="containsText" priority="751" stopIfTrue="1" operator="containsText" text="Cerrada" id="{03E2CEC6-9AB3-4187-AC67-0AD2749E20EB}">
            <xm:f>NOT(ISERROR(SEARCH("Cerrada",'GT-12'!U36)))</xm:f>
            <x14:dxf>
              <font>
                <b/>
                <i val="0"/>
              </font>
              <fill>
                <patternFill>
                  <bgColor rgb="FF00B050"/>
                </patternFill>
              </fill>
            </x14:dxf>
          </x14:cfRule>
          <x14:cfRule type="containsText" priority="752" stopIfTrue="1" operator="containsText" text="En ejecución" id="{B3688E80-D4DD-4072-ACDF-5D19296AA93D}">
            <xm:f>NOT(ISERROR(SEARCH("En ejecución",'GT-12'!U36)))</xm:f>
            <x14:dxf>
              <font>
                <b/>
                <i val="0"/>
              </font>
              <fill>
                <patternFill>
                  <bgColor rgb="FFFFFF00"/>
                </patternFill>
              </fill>
            </x14:dxf>
          </x14:cfRule>
          <x14:cfRule type="containsText" priority="753" stopIfTrue="1" operator="containsText" text="Vencida" id="{67710A21-7EEE-4473-A7AC-2E0526FDDD38}">
            <xm:f>NOT(ISERROR(SEARCH("Vencida",'GT-12'!U36)))</xm:f>
            <x14:dxf>
              <font>
                <b/>
                <i val="0"/>
              </font>
              <fill>
                <patternFill>
                  <bgColor rgb="FFFF0000"/>
                </patternFill>
              </fill>
            </x14:dxf>
          </x14:cfRule>
          <xm:sqref>W127</xm:sqref>
        </x14:conditionalFormatting>
        <x14:conditionalFormatting xmlns:xm="http://schemas.microsoft.com/office/excel/2006/main">
          <x14:cfRule type="containsText" priority="754" stopIfTrue="1" operator="containsText" text="Cerrada" id="{CD438462-1288-4CE9-B741-A4742550DD29}">
            <xm:f>NOT(ISERROR(SEARCH("Cerrada",'GTH-13'!W58)))</xm:f>
            <x14:dxf>
              <font>
                <b/>
                <i val="0"/>
              </font>
              <fill>
                <patternFill>
                  <bgColor rgb="FF00B050"/>
                </patternFill>
              </fill>
            </x14:dxf>
          </x14:cfRule>
          <x14:cfRule type="containsText" priority="755" stopIfTrue="1" operator="containsText" text="En ejecución" id="{0FA71F7C-EF62-48EA-9D62-00196BCB1C38}">
            <xm:f>NOT(ISERROR(SEARCH("En ejecución",'GTH-13'!W58)))</xm:f>
            <x14:dxf>
              <font>
                <b/>
                <i val="0"/>
              </font>
              <fill>
                <patternFill>
                  <bgColor rgb="FFFFFF00"/>
                </patternFill>
              </fill>
            </x14:dxf>
          </x14:cfRule>
          <x14:cfRule type="containsText" priority="756" stopIfTrue="1" operator="containsText" text="Vencida" id="{9A95AB2C-68D3-4658-A6AB-B3C64B833602}">
            <xm:f>NOT(ISERROR(SEARCH("Vencida",'GTH-13'!W58)))</xm:f>
            <x14:dxf>
              <font>
                <b/>
                <i val="0"/>
              </font>
              <fill>
                <patternFill>
                  <bgColor rgb="FFFF0000"/>
                </patternFill>
              </fill>
            </x14:dxf>
          </x14:cfRule>
          <xm:sqref>W128:W130</xm:sqref>
        </x14:conditionalFormatting>
        <x14:conditionalFormatting xmlns:xm="http://schemas.microsoft.com/office/excel/2006/main">
          <x14:cfRule type="containsText" priority="757" stopIfTrue="1" operator="containsText" text="Cerrada" id="{CD8AAF02-6C07-46C7-814C-ADF05D8A5A24}">
            <xm:f>NOT(ISERROR(SEARCH("Cerrada",'MIC-03'!W76)))</xm:f>
            <x14:dxf>
              <font>
                <b/>
                <i val="0"/>
              </font>
              <fill>
                <patternFill>
                  <bgColor rgb="FF00B050"/>
                </patternFill>
              </fill>
            </x14:dxf>
          </x14:cfRule>
          <x14:cfRule type="containsText" priority="758" stopIfTrue="1" operator="containsText" text="En ejecución" id="{7E756C2F-6FC1-4882-BDDE-9C94DBA6BD67}">
            <xm:f>NOT(ISERROR(SEARCH("En ejecución",'MIC-03'!W76)))</xm:f>
            <x14:dxf>
              <font>
                <b/>
                <i val="0"/>
              </font>
              <fill>
                <patternFill>
                  <bgColor rgb="FFFFFF00"/>
                </patternFill>
              </fill>
            </x14:dxf>
          </x14:cfRule>
          <x14:cfRule type="containsText" priority="759" stopIfTrue="1" operator="containsText" text="Vencida" id="{7317F3B7-48CA-4C87-892B-942A53B2AF50}">
            <xm:f>NOT(ISERROR(SEARCH("Vencida",'MIC-03'!W76)))</xm:f>
            <x14:dxf>
              <font>
                <b/>
                <i val="0"/>
              </font>
              <fill>
                <patternFill>
                  <bgColor rgb="FFFF0000"/>
                </patternFill>
              </fill>
            </x14:dxf>
          </x14:cfRule>
          <xm:sqref>W131</xm:sqref>
        </x14:conditionalFormatting>
        <x14:conditionalFormatting xmlns:xm="http://schemas.microsoft.com/office/excel/2006/main">
          <x14:cfRule type="containsText" priority="778" stopIfTrue="1" operator="containsText" text="Cerrada" id="{AF77D9D2-AE90-4F5A-8E28-5E14F9DFB46A}">
            <xm:f>NOT(ISERROR(SEARCH("Cerrada",'GT-12'!#REF!)))</xm:f>
            <x14:dxf>
              <font>
                <b/>
                <i val="0"/>
              </font>
              <fill>
                <patternFill>
                  <bgColor rgb="FF00B050"/>
                </patternFill>
              </fill>
            </x14:dxf>
          </x14:cfRule>
          <x14:cfRule type="containsText" priority="779" stopIfTrue="1" operator="containsText" text="En ejecución" id="{C5C6D08B-9BA3-467B-A24A-E03422841D1E}">
            <xm:f>NOT(ISERROR(SEARCH("En ejecución",'GT-12'!#REF!)))</xm:f>
            <x14:dxf>
              <font>
                <b/>
                <i val="0"/>
              </font>
              <fill>
                <patternFill>
                  <bgColor rgb="FFFFFF00"/>
                </patternFill>
              </fill>
            </x14:dxf>
          </x14:cfRule>
          <x14:cfRule type="containsText" priority="780" stopIfTrue="1" operator="containsText" text="Vencida" id="{1CADFA44-2928-4B99-9942-FD405B769238}">
            <xm:f>NOT(ISERROR(SEARCH("Vencida",'GT-12'!#REF!)))</xm:f>
            <x14:dxf>
              <font>
                <b/>
                <i val="0"/>
              </font>
              <fill>
                <patternFill>
                  <bgColor rgb="FFFF0000"/>
                </patternFill>
              </fill>
            </x14:dxf>
          </x14:cfRule>
          <xm:sqref>W104:W106</xm:sqref>
        </x14:conditionalFormatting>
        <x14:conditionalFormatting xmlns:xm="http://schemas.microsoft.com/office/excel/2006/main">
          <x14:cfRule type="containsText" priority="799" stopIfTrue="1" operator="containsText" text="Cerrada" id="{B27FA0FA-D163-4CBF-B186-99EE3EF59A50}">
            <xm:f>NOT(ISERROR(SEARCH("Cerrada",'GT-12'!#REF!)))</xm:f>
            <x14:dxf>
              <font>
                <b/>
                <i val="0"/>
              </font>
              <fill>
                <patternFill>
                  <bgColor rgb="FF00B050"/>
                </patternFill>
              </fill>
            </x14:dxf>
          </x14:cfRule>
          <x14:cfRule type="containsText" priority="800" stopIfTrue="1" operator="containsText" text="En ejecución" id="{A413ADF0-320C-41F9-B0A6-DBD4B385E829}">
            <xm:f>NOT(ISERROR(SEARCH("En ejecución",'GT-12'!#REF!)))</xm:f>
            <x14:dxf>
              <font>
                <b/>
                <i val="0"/>
              </font>
              <fill>
                <patternFill>
                  <bgColor rgb="FFFFFF00"/>
                </patternFill>
              </fill>
            </x14:dxf>
          </x14:cfRule>
          <x14:cfRule type="containsText" priority="801" stopIfTrue="1" operator="containsText" text="Vencida" id="{1DB3BA26-9DB8-48F0-B67F-2404016771A6}">
            <xm:f>NOT(ISERROR(SEARCH("Vencida",'GT-12'!#REF!)))</xm:f>
            <x14:dxf>
              <font>
                <b/>
                <i val="0"/>
              </font>
              <fill>
                <patternFill>
                  <bgColor rgb="FFFF0000"/>
                </patternFill>
              </fill>
            </x14:dxf>
          </x14:cfRule>
          <xm:sqref>W123:W126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AA918"/>
  <sheetViews>
    <sheetView showGridLines="0" topLeftCell="H26" zoomScale="68" zoomScaleNormal="68" workbookViewId="0">
      <selection activeCell="O32" sqref="O32:R32"/>
    </sheetView>
  </sheetViews>
  <sheetFormatPr baseColWidth="10" defaultColWidth="14.42578125" defaultRowHeight="15" customHeight="1" x14ac:dyDescent="0.25"/>
  <cols>
    <col min="1" max="1" width="6.5703125" style="138" customWidth="1"/>
    <col min="2" max="2" width="19.570312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34.8554687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565" t="s">
        <v>57</v>
      </c>
      <c r="Z17" s="1"/>
    </row>
    <row r="18" spans="1:27" ht="27.75" customHeight="1"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566" t="s">
        <v>980</v>
      </c>
      <c r="Z18" s="1"/>
    </row>
    <row r="19" spans="1:27" ht="27.75"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572" t="s">
        <v>983</v>
      </c>
      <c r="Z19" s="1"/>
    </row>
    <row r="20" spans="1:27"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567"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55" t="s">
        <v>59</v>
      </c>
      <c r="B22" s="1056"/>
      <c r="C22" s="1057"/>
      <c r="D22" s="23"/>
      <c r="E22" s="1069" t="str">
        <f>CONCATENATE("INFORME DE SEGUIMIENTO DEL PROCESO ",A23)</f>
        <v>INFORME DE SEGUIMIENTO DEL PROCESO GESTIÓN CONTRACTUAL</v>
      </c>
      <c r="F22" s="1070"/>
      <c r="G22" s="21"/>
      <c r="H22" s="1061" t="s">
        <v>60</v>
      </c>
      <c r="I22" s="1062"/>
      <c r="J22" s="1063"/>
      <c r="K22" s="83"/>
      <c r="L22" s="84"/>
      <c r="M22" s="84"/>
      <c r="N22" s="84"/>
      <c r="O22" s="84"/>
      <c r="P22" s="84"/>
      <c r="Q22" s="84"/>
      <c r="R22" s="87"/>
      <c r="S22" s="87"/>
      <c r="T22" s="87"/>
      <c r="U22" s="87"/>
      <c r="V22" s="87"/>
      <c r="W22" s="87"/>
      <c r="X22" s="86"/>
    </row>
    <row r="23" spans="1:27" ht="53.25" customHeight="1" thickBot="1" x14ac:dyDescent="0.3">
      <c r="A23" s="1075" t="s">
        <v>42</v>
      </c>
      <c r="B23" s="1076"/>
      <c r="C23" s="1077"/>
      <c r="D23" s="23"/>
      <c r="E23" s="93" t="s">
        <v>144</v>
      </c>
      <c r="F23" s="94">
        <f>COUNTA(E31:E39)</f>
        <v>1</v>
      </c>
      <c r="G23" s="21"/>
      <c r="H23" s="1064" t="s">
        <v>66</v>
      </c>
      <c r="I23" s="1065"/>
      <c r="J23" s="94">
        <f>COUNTIF(I31:I39,"Acción correctiva")</f>
        <v>0</v>
      </c>
      <c r="K23" s="88"/>
      <c r="L23" s="84"/>
      <c r="M23" s="84"/>
      <c r="N23" s="84"/>
      <c r="O23" s="84"/>
      <c r="P23" s="84"/>
      <c r="Q23" s="84"/>
      <c r="R23" s="87"/>
      <c r="S23" s="87"/>
      <c r="T23" s="87"/>
      <c r="U23" s="86"/>
      <c r="V23" s="86"/>
      <c r="W23" s="23"/>
      <c r="X23" s="86"/>
    </row>
    <row r="24" spans="1:27" ht="48.75" customHeight="1" thickBot="1" x14ac:dyDescent="0.4">
      <c r="A24" s="27"/>
      <c r="B24" s="23"/>
      <c r="C24" s="23"/>
      <c r="D24" s="28"/>
      <c r="E24" s="95" t="s">
        <v>61</v>
      </c>
      <c r="F24" s="96">
        <f>COUNTA(H31:H39)</f>
        <v>1</v>
      </c>
      <c r="G24" s="24"/>
      <c r="H24" s="1066" t="s">
        <v>149</v>
      </c>
      <c r="I24" s="1067"/>
      <c r="J24" s="99">
        <f>COUNTIF(I31:I39,"Acción Preventiva y/o de mejora")</f>
        <v>1</v>
      </c>
      <c r="K24" s="88"/>
      <c r="L24" s="84"/>
      <c r="M24" s="84"/>
      <c r="N24" s="84"/>
      <c r="O24" s="84"/>
      <c r="P24" s="84"/>
      <c r="Q24" s="84"/>
      <c r="R24" s="88"/>
      <c r="S24" s="88"/>
      <c r="T24" s="88"/>
      <c r="U24" s="86"/>
      <c r="V24" s="86"/>
      <c r="W24" s="23"/>
      <c r="X24" s="86"/>
    </row>
    <row r="25" spans="1:27" ht="53.25" customHeight="1" x14ac:dyDescent="0.35">
      <c r="A25" s="27"/>
      <c r="B25" s="23"/>
      <c r="C25" s="23"/>
      <c r="D25" s="33"/>
      <c r="E25" s="97" t="s">
        <v>145</v>
      </c>
      <c r="F25" s="96">
        <f>COUNTIF(W31:W34, "Vencida")</f>
        <v>0</v>
      </c>
      <c r="G25" s="24"/>
      <c r="H25" s="1068"/>
      <c r="I25" s="1068"/>
      <c r="J25" s="89"/>
      <c r="K25" s="88"/>
      <c r="L25" s="84"/>
      <c r="M25" s="84"/>
      <c r="N25" s="84"/>
      <c r="O25" s="84"/>
      <c r="P25" s="84"/>
      <c r="Q25" s="84"/>
      <c r="R25" s="88"/>
      <c r="S25" s="88"/>
      <c r="T25" s="88"/>
      <c r="U25" s="86"/>
      <c r="V25" s="86"/>
      <c r="W25" s="23"/>
      <c r="X25" s="47"/>
    </row>
    <row r="26" spans="1:27" ht="48.75" customHeight="1" x14ac:dyDescent="0.35">
      <c r="A26" s="27"/>
      <c r="B26" s="23"/>
      <c r="C26" s="23"/>
      <c r="D26" s="28"/>
      <c r="E26" s="97" t="s">
        <v>146</v>
      </c>
      <c r="F26" s="268">
        <f>COUNTIF(W31:W39, "En ejecución")</f>
        <v>1</v>
      </c>
      <c r="G26" s="24"/>
      <c r="H26" s="1068"/>
      <c r="I26" s="1068"/>
      <c r="J26" s="139"/>
      <c r="K26" s="89"/>
      <c r="L26" s="84"/>
      <c r="M26" s="84"/>
      <c r="N26" s="84"/>
      <c r="O26" s="84"/>
      <c r="P26" s="84"/>
      <c r="Q26" s="84"/>
      <c r="R26" s="88"/>
      <c r="S26" s="88"/>
      <c r="T26" s="88"/>
      <c r="U26" s="86"/>
      <c r="V26" s="86"/>
      <c r="W26" s="23"/>
      <c r="X26" s="47"/>
    </row>
    <row r="27" spans="1:27" ht="51" customHeight="1" thickBot="1" x14ac:dyDescent="0.4">
      <c r="A27" s="27"/>
      <c r="B27" s="23"/>
      <c r="C27" s="23"/>
      <c r="D27" s="33"/>
      <c r="E27" s="98" t="s">
        <v>148</v>
      </c>
      <c r="F27" s="99">
        <f>COUNTIF(W31:W39,"Cerrada")</f>
        <v>0</v>
      </c>
      <c r="G27" s="24"/>
      <c r="H27" s="25"/>
      <c r="I27" s="85"/>
      <c r="J27" s="84"/>
      <c r="K27" s="84"/>
      <c r="L27" s="84"/>
      <c r="M27" s="84"/>
      <c r="N27" s="84"/>
      <c r="O27" s="84"/>
      <c r="P27" s="84"/>
      <c r="Q27" s="84"/>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53" t="s">
        <v>73</v>
      </c>
      <c r="B29" s="854"/>
      <c r="C29" s="854"/>
      <c r="D29" s="854"/>
      <c r="E29" s="854"/>
      <c r="F29" s="854"/>
      <c r="G29" s="855"/>
      <c r="H29" s="860" t="s">
        <v>74</v>
      </c>
      <c r="I29" s="861"/>
      <c r="J29" s="861"/>
      <c r="K29" s="861"/>
      <c r="L29" s="861"/>
      <c r="M29" s="861"/>
      <c r="N29" s="862"/>
      <c r="O29" s="881" t="s">
        <v>75</v>
      </c>
      <c r="P29" s="1071"/>
      <c r="Q29" s="1071"/>
      <c r="R29" s="1071"/>
      <c r="S29" s="882"/>
      <c r="T29" s="883" t="s">
        <v>141</v>
      </c>
      <c r="U29" s="884"/>
      <c r="V29" s="884"/>
      <c r="W29" s="884"/>
      <c r="X29" s="885"/>
      <c r="Y29" s="75"/>
      <c r="Z29" s="76"/>
      <c r="AA29" s="77"/>
    </row>
    <row r="30" spans="1:27" ht="63" customHeight="1" thickBot="1" x14ac:dyDescent="0.3">
      <c r="A30" s="574" t="s">
        <v>147</v>
      </c>
      <c r="B30" s="575" t="s">
        <v>3</v>
      </c>
      <c r="C30" s="575" t="s">
        <v>77</v>
      </c>
      <c r="D30" s="575" t="s">
        <v>133</v>
      </c>
      <c r="E30" s="575" t="s">
        <v>134</v>
      </c>
      <c r="F30" s="575" t="s">
        <v>135</v>
      </c>
      <c r="G30" s="576" t="s">
        <v>136</v>
      </c>
      <c r="H30" s="577" t="s">
        <v>139</v>
      </c>
      <c r="I30" s="575" t="s">
        <v>5</v>
      </c>
      <c r="J30" s="575" t="s">
        <v>78</v>
      </c>
      <c r="K30" s="578" t="s">
        <v>79</v>
      </c>
      <c r="L30" s="578" t="s">
        <v>81</v>
      </c>
      <c r="M30" s="578" t="s">
        <v>82</v>
      </c>
      <c r="N30" s="527" t="s">
        <v>83</v>
      </c>
      <c r="O30" s="1072" t="s">
        <v>84</v>
      </c>
      <c r="P30" s="1073"/>
      <c r="Q30" s="1073"/>
      <c r="R30" s="1074"/>
      <c r="S30" s="527" t="s">
        <v>85</v>
      </c>
      <c r="T30" s="159" t="s">
        <v>84</v>
      </c>
      <c r="U30" s="157" t="s">
        <v>85</v>
      </c>
      <c r="V30" s="157" t="s">
        <v>158</v>
      </c>
      <c r="W30" s="157" t="s">
        <v>86</v>
      </c>
      <c r="X30" s="158" t="s">
        <v>155</v>
      </c>
      <c r="Y30" s="74"/>
      <c r="Z30" s="78"/>
      <c r="AA30" s="78"/>
    </row>
    <row r="31" spans="1:27" s="55" customFormat="1" ht="114" customHeight="1" x14ac:dyDescent="0.2">
      <c r="A31" s="667">
        <v>1</v>
      </c>
      <c r="B31" s="237" t="s">
        <v>130</v>
      </c>
      <c r="C31" s="237" t="s">
        <v>22</v>
      </c>
      <c r="D31" s="228">
        <v>44082</v>
      </c>
      <c r="E31" s="650" t="s">
        <v>1423</v>
      </c>
      <c r="F31" s="237" t="s">
        <v>138</v>
      </c>
      <c r="G31" s="237" t="s">
        <v>1424</v>
      </c>
      <c r="H31" s="237" t="s">
        <v>1426</v>
      </c>
      <c r="I31" s="650" t="s">
        <v>140</v>
      </c>
      <c r="J31" s="650" t="s">
        <v>1427</v>
      </c>
      <c r="K31" s="237" t="s">
        <v>1425</v>
      </c>
      <c r="L31" s="228">
        <v>44180</v>
      </c>
      <c r="M31" s="228">
        <v>44214</v>
      </c>
      <c r="N31" s="228">
        <v>44286</v>
      </c>
      <c r="O31" s="1080" t="s">
        <v>1509</v>
      </c>
      <c r="P31" s="1080"/>
      <c r="Q31" s="1080"/>
      <c r="R31" s="1080"/>
      <c r="S31" s="237" t="s">
        <v>1508</v>
      </c>
      <c r="T31" s="1214" t="s">
        <v>1506</v>
      </c>
      <c r="U31" s="1215"/>
      <c r="V31" s="1215"/>
      <c r="W31" s="626" t="s">
        <v>143</v>
      </c>
      <c r="X31" s="1215" t="s">
        <v>1507</v>
      </c>
      <c r="Y31" s="53"/>
      <c r="Z31" s="51"/>
    </row>
    <row r="32" spans="1:27" s="55" customFormat="1" ht="37.5" customHeight="1" x14ac:dyDescent="0.2">
      <c r="A32" s="144"/>
      <c r="B32" s="144"/>
      <c r="C32" s="144"/>
      <c r="D32" s="144"/>
      <c r="E32" s="665"/>
      <c r="F32" s="144"/>
      <c r="G32" s="160"/>
      <c r="H32" s="160"/>
      <c r="I32" s="665"/>
      <c r="J32" s="144"/>
      <c r="K32" s="144"/>
      <c r="L32" s="665"/>
      <c r="M32" s="144"/>
      <c r="N32" s="144"/>
      <c r="O32" s="1081"/>
      <c r="P32" s="1082"/>
      <c r="Q32" s="1082"/>
      <c r="R32" s="1083"/>
      <c r="S32" s="144"/>
      <c r="T32" s="130"/>
      <c r="U32" s="130"/>
      <c r="V32" s="130"/>
      <c r="W32" s="250"/>
      <c r="X32" s="668"/>
      <c r="Y32" s="53"/>
      <c r="Z32" s="5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7">
    <mergeCell ref="O31:R31"/>
    <mergeCell ref="O32:R32"/>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conditionalFormatting sqref="W32">
    <cfRule type="containsText" dxfId="104" priority="4" stopIfTrue="1" operator="containsText" text="Cerrada">
      <formula>NOT(ISERROR(SEARCH("Cerrada",W32)))</formula>
    </cfRule>
    <cfRule type="containsText" dxfId="103" priority="5" stopIfTrue="1" operator="containsText" text="En ejecución">
      <formula>NOT(ISERROR(SEARCH("En ejecución",W32)))</formula>
    </cfRule>
    <cfRule type="containsText" dxfId="102" priority="6" stopIfTrue="1" operator="containsText" text="Vencida">
      <formula>NOT(ISERROR(SEARCH("Vencida",W32)))</formula>
    </cfRule>
  </conditionalFormatting>
  <conditionalFormatting sqref="W31">
    <cfRule type="containsText" dxfId="47" priority="1" stopIfTrue="1" operator="containsText" text="Cerrada">
      <formula>NOT(ISERROR(SEARCH("Cerrada",W31)))</formula>
    </cfRule>
    <cfRule type="containsText" dxfId="46" priority="2" stopIfTrue="1" operator="containsText" text="En ejecución">
      <formula>NOT(ISERROR(SEARCH("En ejecución",W31)))</formula>
    </cfRule>
    <cfRule type="containsText" dxfId="45" priority="3" stopIfTrue="1" operator="containsText" text="Vencida">
      <formula>NOT(ISERROR(SEARCH("Vencida",W31)))</formula>
    </cfRule>
  </conditionalFormatting>
  <dataValidations count="7">
    <dataValidation type="list" allowBlank="1" showInputMessage="1" showErrorMessage="1" sqref="I32" xr:uid="{00000000-0002-0000-0900-000002000000}">
      <formula1>$H$2:$H$3</formula1>
    </dataValidation>
    <dataValidation type="list" allowBlank="1" showInputMessage="1" showErrorMessage="1" sqref="F32" xr:uid="{00000000-0002-0000-0900-000003000000}">
      <formula1>$G$2:$G$5</formula1>
    </dataValidation>
    <dataValidation type="list" allowBlank="1" showInputMessage="1" showErrorMessage="1" sqref="C32" xr:uid="{00000000-0002-0000-0900-000004000000}">
      <formula1>$D$2:$D$13</formula1>
    </dataValidation>
    <dataValidation type="list" allowBlank="1" showInputMessage="1" showErrorMessage="1" sqref="B32" xr:uid="{00000000-0002-0000-0900-000005000000}">
      <formula1>$F$2:$F$6</formula1>
    </dataValidation>
    <dataValidation type="list" allowBlank="1" showErrorMessage="1" sqref="A23" xr:uid="{00000000-0002-0000-0900-000006000000}">
      <formula1>PROCESOS</formula1>
    </dataValidation>
    <dataValidation type="list" allowBlank="1" showInputMessage="1" showErrorMessage="1" sqref="W31:W32" xr:uid="{00000000-0002-0000-0900-000000000000}">
      <formula1>$I$2:$I$4</formula1>
    </dataValidation>
    <dataValidation type="list" allowBlank="1" showInputMessage="1" showErrorMessage="1" sqref="V31:V32" xr:uid="{00000000-0002-0000-0900-000001000000}">
      <formula1>$J$2:$J$4</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1:AA919"/>
  <sheetViews>
    <sheetView showGridLines="0" topLeftCell="A17" zoomScale="80" zoomScaleNormal="80" workbookViewId="0">
      <selection activeCell="F39" sqref="F39"/>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565" t="s">
        <v>57</v>
      </c>
      <c r="Z17" s="1"/>
    </row>
    <row r="18" spans="1:27" ht="27.75" customHeight="1"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566" t="s">
        <v>980</v>
      </c>
      <c r="Z18" s="1"/>
    </row>
    <row r="19" spans="1:27" ht="27.75"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572" t="s">
        <v>981</v>
      </c>
      <c r="Z19" s="1"/>
    </row>
    <row r="20" spans="1:27"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567"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55" t="s">
        <v>59</v>
      </c>
      <c r="B22" s="1056"/>
      <c r="C22" s="1057"/>
      <c r="D22" s="23"/>
      <c r="E22" s="1069" t="str">
        <f>CONCATENATE("INFORME DE SEGUIMIENTO DEL PROCESO ",A23)</f>
        <v>INFORME DE SEGUIMIENTO DEL PROCESO GESTIÓN JURÍDICA</v>
      </c>
      <c r="F22" s="1070"/>
      <c r="G22" s="21"/>
      <c r="H22" s="1061" t="s">
        <v>60</v>
      </c>
      <c r="I22" s="1062"/>
      <c r="J22" s="1063"/>
      <c r="K22" s="89"/>
      <c r="L22" s="89"/>
      <c r="M22" s="89"/>
      <c r="N22" s="89"/>
      <c r="O22" s="89"/>
      <c r="P22" s="89"/>
      <c r="Q22" s="87"/>
      <c r="R22" s="87"/>
      <c r="S22" s="87"/>
      <c r="T22" s="87"/>
      <c r="U22" s="87"/>
      <c r="V22" s="87"/>
      <c r="W22" s="87"/>
      <c r="X22" s="86"/>
    </row>
    <row r="23" spans="1:27" ht="53.25" customHeight="1" thickBot="1" x14ac:dyDescent="0.3">
      <c r="A23" s="1075" t="s">
        <v>45</v>
      </c>
      <c r="B23" s="1076"/>
      <c r="C23" s="1077"/>
      <c r="D23" s="23"/>
      <c r="E23" s="93" t="s">
        <v>144</v>
      </c>
      <c r="F23" s="94">
        <f>COUNTA(E31:E40)</f>
        <v>0</v>
      </c>
      <c r="G23" s="21"/>
      <c r="H23" s="1064" t="s">
        <v>66</v>
      </c>
      <c r="I23" s="1065"/>
      <c r="J23" s="94">
        <f>COUNTIF(I31:I40,"Acción correctiva")</f>
        <v>0</v>
      </c>
      <c r="K23" s="89"/>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COUNTA(H31:H40)</f>
        <v>0</v>
      </c>
      <c r="G24" s="24"/>
      <c r="H24" s="1066" t="s">
        <v>149</v>
      </c>
      <c r="I24" s="1067"/>
      <c r="J24" s="99">
        <f>COUNTIF(I31:I40,"Acción Preventiva y/o de mejora")</f>
        <v>0</v>
      </c>
      <c r="K24" s="89"/>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COUNTIF(W31:W35, "Vencida")</f>
        <v>0</v>
      </c>
      <c r="G25" s="24"/>
      <c r="H25" s="1068"/>
      <c r="I25" s="1068"/>
      <c r="J25" s="89"/>
      <c r="K25" s="89"/>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8">
        <f>COUNTIF(W31:W40, "En ejecución")</f>
        <v>0</v>
      </c>
      <c r="G26" s="24"/>
      <c r="H26" s="1068"/>
      <c r="I26" s="1068"/>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COUNTIF(W31:W40,"Cerrada")</f>
        <v>0</v>
      </c>
      <c r="G27" s="24"/>
      <c r="H27" s="25"/>
      <c r="I27" s="85"/>
      <c r="J27" s="84"/>
      <c r="K27" s="89"/>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9"/>
      <c r="L28" s="89"/>
      <c r="M28" s="89"/>
      <c r="N28" s="89"/>
      <c r="O28" s="89"/>
      <c r="P28" s="89"/>
      <c r="Q28" s="26"/>
      <c r="R28" s="20"/>
      <c r="S28" s="20"/>
      <c r="T28" s="20"/>
      <c r="U28" s="20"/>
      <c r="V28" s="20"/>
      <c r="W28" s="20"/>
      <c r="X28" s="20"/>
    </row>
    <row r="29" spans="1:27" s="73" customFormat="1" ht="45" customHeight="1" thickBot="1" x14ac:dyDescent="0.25">
      <c r="A29" s="853" t="s">
        <v>73</v>
      </c>
      <c r="B29" s="854"/>
      <c r="C29" s="854"/>
      <c r="D29" s="854"/>
      <c r="E29" s="854"/>
      <c r="F29" s="854"/>
      <c r="G29" s="855"/>
      <c r="H29" s="860" t="s">
        <v>74</v>
      </c>
      <c r="I29" s="861"/>
      <c r="J29" s="861"/>
      <c r="K29" s="861"/>
      <c r="L29" s="861"/>
      <c r="M29" s="861"/>
      <c r="N29" s="862"/>
      <c r="O29" s="881" t="s">
        <v>75</v>
      </c>
      <c r="P29" s="1071"/>
      <c r="Q29" s="1071"/>
      <c r="R29" s="1071"/>
      <c r="S29" s="882"/>
      <c r="T29" s="883" t="s">
        <v>141</v>
      </c>
      <c r="U29" s="884"/>
      <c r="V29" s="884"/>
      <c r="W29" s="884"/>
      <c r="X29" s="885"/>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51" t="s">
        <v>84</v>
      </c>
      <c r="P30" s="952"/>
      <c r="Q30" s="952"/>
      <c r="R30" s="953"/>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1084"/>
      <c r="P31" s="1085"/>
      <c r="Q31" s="1085"/>
      <c r="R31" s="1086"/>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1087"/>
      <c r="P32" s="1088"/>
      <c r="Q32" s="1088"/>
      <c r="R32" s="1089"/>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1090"/>
      <c r="P33" s="1091"/>
      <c r="Q33" s="1091"/>
      <c r="R33" s="1092"/>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conditionalFormatting sqref="W31:W33">
    <cfRule type="containsText" dxfId="101" priority="1" stopIfTrue="1" operator="containsText" text="Cerrada">
      <formula>NOT(ISERROR(SEARCH("Cerrada",W31)))</formula>
    </cfRule>
    <cfRule type="containsText" dxfId="100" priority="2" stopIfTrue="1" operator="containsText" text="En ejecución">
      <formula>NOT(ISERROR(SEARCH("En ejecución",W31)))</formula>
    </cfRule>
    <cfRule type="containsText" dxfId="99" priority="3" stopIfTrue="1" operator="containsText" text="Vencida">
      <formula>NOT(ISERROR(SEARCH("Vencida",W31)))</formula>
    </cfRule>
  </conditionalFormatting>
  <dataValidations count="7">
    <dataValidation type="list" allowBlank="1" showErrorMessage="1" sqref="A23" xr:uid="{00000000-0002-0000-0A00-000000000000}">
      <formula1>PROCESOS</formula1>
    </dataValidation>
    <dataValidation type="list" allowBlank="1" showInputMessage="1" showErrorMessage="1" sqref="B31:B33" xr:uid="{00000000-0002-0000-0A00-000001000000}">
      <formula1>$F$2:$F$6</formula1>
    </dataValidation>
    <dataValidation type="list" allowBlank="1" showInputMessage="1" showErrorMessage="1" sqref="C31:C33" xr:uid="{00000000-0002-0000-0A00-000002000000}">
      <formula1>$D$2:$D$13</formula1>
    </dataValidation>
    <dataValidation type="list" allowBlank="1" showInputMessage="1" showErrorMessage="1" sqref="F31:F33" xr:uid="{00000000-0002-0000-0A00-000003000000}">
      <formula1>$G$2:$G$5</formula1>
    </dataValidation>
    <dataValidation type="list" allowBlank="1" showInputMessage="1" showErrorMessage="1" sqref="I31:I33" xr:uid="{00000000-0002-0000-0A00-000004000000}">
      <formula1>$H$2:$H$3</formula1>
    </dataValidation>
    <dataValidation type="list" allowBlank="1" showInputMessage="1" showErrorMessage="1" sqref="V31:V33" xr:uid="{00000000-0002-0000-0A00-000005000000}">
      <formula1>$J$2:$J$4</formula1>
    </dataValidation>
    <dataValidation type="list" allowBlank="1" showInputMessage="1" showErrorMessage="1" sqref="W31:W33" xr:uid="{00000000-0002-0000-0A00-000006000000}">
      <formula1>$I$2:$I$4</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AA907"/>
  <sheetViews>
    <sheetView showGridLines="0" topLeftCell="A18" zoomScale="70" zoomScaleNormal="70" workbookViewId="0">
      <selection activeCell="A31" sqref="A31"/>
    </sheetView>
  </sheetViews>
  <sheetFormatPr baseColWidth="10" defaultColWidth="14.42578125" defaultRowHeight="15" customHeight="1" x14ac:dyDescent="0.25"/>
  <cols>
    <col min="1" max="1" width="7.42578125" style="199" customWidth="1"/>
    <col min="2" max="2" width="10.7109375" style="199" customWidth="1"/>
    <col min="3" max="3" width="17.5703125" style="199" customWidth="1"/>
    <col min="4" max="4" width="21.5703125" style="199" customWidth="1"/>
    <col min="5" max="5" width="60.42578125" style="199" customWidth="1"/>
    <col min="6" max="6" width="24.140625" style="199" customWidth="1"/>
    <col min="7" max="7" width="47.85546875" style="199" customWidth="1"/>
    <col min="8" max="8" width="84.85546875" style="199" customWidth="1"/>
    <col min="9" max="9" width="14" style="199" customWidth="1"/>
    <col min="10" max="10" width="18" style="199" customWidth="1"/>
    <col min="11" max="11" width="33.28515625" style="199" customWidth="1"/>
    <col min="12" max="12" width="20" style="199" customWidth="1"/>
    <col min="13" max="13" width="18.28515625" style="199" customWidth="1"/>
    <col min="14" max="14" width="18" style="199" customWidth="1"/>
    <col min="15" max="18" width="29.42578125" style="199" customWidth="1"/>
    <col min="19" max="19" width="28.140625" style="199" customWidth="1"/>
    <col min="20" max="20" width="89" style="199" customWidth="1"/>
    <col min="21" max="21" width="40.140625" style="199" customWidth="1"/>
    <col min="22" max="22" width="18.42578125" style="172" customWidth="1"/>
    <col min="23" max="23" width="19.42578125" style="199" customWidth="1"/>
    <col min="24" max="24" width="80.28515625" style="199" customWidth="1"/>
    <col min="25" max="25" width="31.140625" style="199" customWidth="1"/>
    <col min="26" max="26" width="14.42578125" style="199" customWidth="1"/>
    <col min="27" max="28" width="11" style="199" customWidth="1"/>
    <col min="29" max="256" width="14.42578125" style="199"/>
    <col min="257" max="257" width="6.5703125" style="199" customWidth="1"/>
    <col min="258" max="258" width="10.7109375" style="199" customWidth="1"/>
    <col min="259" max="259" width="17.5703125" style="199" customWidth="1"/>
    <col min="260" max="260" width="21.5703125" style="199" customWidth="1"/>
    <col min="261" max="261" width="52.28515625" style="199" customWidth="1"/>
    <col min="262" max="262" width="24.140625" style="199" customWidth="1"/>
    <col min="263" max="263" width="26.5703125" style="199" customWidth="1"/>
    <col min="264" max="264" width="25.85546875" style="199" customWidth="1"/>
    <col min="265" max="265" width="14" style="199" customWidth="1"/>
    <col min="266" max="266" width="18" style="199" customWidth="1"/>
    <col min="267" max="267" width="18.5703125" style="199" customWidth="1"/>
    <col min="268" max="268" width="20" style="199" customWidth="1"/>
    <col min="269" max="269" width="18.28515625" style="199" customWidth="1"/>
    <col min="270" max="271" width="18" style="199" customWidth="1"/>
    <col min="272" max="272" width="26.28515625" style="199" customWidth="1"/>
    <col min="273" max="273" width="24.85546875" style="199" customWidth="1"/>
    <col min="274" max="274" width="19.42578125" style="199" customWidth="1"/>
    <col min="275" max="275" width="28.140625" style="199" customWidth="1"/>
    <col min="276" max="276" width="89.140625" style="199" customWidth="1"/>
    <col min="277" max="277" width="40.140625" style="199" customWidth="1"/>
    <col min="278" max="278" width="18.42578125" style="199" customWidth="1"/>
    <col min="279" max="279" width="19.42578125" style="199" customWidth="1"/>
    <col min="280" max="280" width="80.28515625" style="199" customWidth="1"/>
    <col min="281" max="281" width="31.140625" style="199" customWidth="1"/>
    <col min="282" max="282" width="14.42578125" style="199" customWidth="1"/>
    <col min="283" max="284" width="11" style="199" customWidth="1"/>
    <col min="285" max="512" width="14.42578125" style="199"/>
    <col min="513" max="513" width="6.5703125" style="199" customWidth="1"/>
    <col min="514" max="514" width="10.7109375" style="199" customWidth="1"/>
    <col min="515" max="515" width="17.5703125" style="199" customWidth="1"/>
    <col min="516" max="516" width="21.5703125" style="199" customWidth="1"/>
    <col min="517" max="517" width="52.28515625" style="199" customWidth="1"/>
    <col min="518" max="518" width="24.140625" style="199" customWidth="1"/>
    <col min="519" max="519" width="26.5703125" style="199" customWidth="1"/>
    <col min="520" max="520" width="25.85546875" style="199" customWidth="1"/>
    <col min="521" max="521" width="14" style="199" customWidth="1"/>
    <col min="522" max="522" width="18" style="199" customWidth="1"/>
    <col min="523" max="523" width="18.5703125" style="199" customWidth="1"/>
    <col min="524" max="524" width="20" style="199" customWidth="1"/>
    <col min="525" max="525" width="18.28515625" style="199" customWidth="1"/>
    <col min="526" max="527" width="18" style="199" customWidth="1"/>
    <col min="528" max="528" width="26.28515625" style="199" customWidth="1"/>
    <col min="529" max="529" width="24.85546875" style="199" customWidth="1"/>
    <col min="530" max="530" width="19.42578125" style="199" customWidth="1"/>
    <col min="531" max="531" width="28.140625" style="199" customWidth="1"/>
    <col min="532" max="532" width="89.140625" style="199" customWidth="1"/>
    <col min="533" max="533" width="40.140625" style="199" customWidth="1"/>
    <col min="534" max="534" width="18.42578125" style="199" customWidth="1"/>
    <col min="535" max="535" width="19.42578125" style="199" customWidth="1"/>
    <col min="536" max="536" width="80.28515625" style="199" customWidth="1"/>
    <col min="537" max="537" width="31.140625" style="199" customWidth="1"/>
    <col min="538" max="538" width="14.42578125" style="199" customWidth="1"/>
    <col min="539" max="540" width="11" style="199" customWidth="1"/>
    <col min="541" max="768" width="14.42578125" style="199"/>
    <col min="769" max="769" width="6.5703125" style="199" customWidth="1"/>
    <col min="770" max="770" width="10.7109375" style="199" customWidth="1"/>
    <col min="771" max="771" width="17.5703125" style="199" customWidth="1"/>
    <col min="772" max="772" width="21.5703125" style="199" customWidth="1"/>
    <col min="773" max="773" width="52.28515625" style="199" customWidth="1"/>
    <col min="774" max="774" width="24.140625" style="199" customWidth="1"/>
    <col min="775" max="775" width="26.5703125" style="199" customWidth="1"/>
    <col min="776" max="776" width="25.85546875" style="199" customWidth="1"/>
    <col min="777" max="777" width="14" style="199" customWidth="1"/>
    <col min="778" max="778" width="18" style="199" customWidth="1"/>
    <col min="779" max="779" width="18.5703125" style="199" customWidth="1"/>
    <col min="780" max="780" width="20" style="199" customWidth="1"/>
    <col min="781" max="781" width="18.28515625" style="199" customWidth="1"/>
    <col min="782" max="783" width="18" style="199" customWidth="1"/>
    <col min="784" max="784" width="26.28515625" style="199" customWidth="1"/>
    <col min="785" max="785" width="24.85546875" style="199" customWidth="1"/>
    <col min="786" max="786" width="19.42578125" style="199" customWidth="1"/>
    <col min="787" max="787" width="28.140625" style="199" customWidth="1"/>
    <col min="788" max="788" width="89.140625" style="199" customWidth="1"/>
    <col min="789" max="789" width="40.140625" style="199" customWidth="1"/>
    <col min="790" max="790" width="18.42578125" style="199" customWidth="1"/>
    <col min="791" max="791" width="19.42578125" style="199" customWidth="1"/>
    <col min="792" max="792" width="80.28515625" style="199" customWidth="1"/>
    <col min="793" max="793" width="31.140625" style="199" customWidth="1"/>
    <col min="794" max="794" width="14.42578125" style="199" customWidth="1"/>
    <col min="795" max="796" width="11" style="199" customWidth="1"/>
    <col min="797" max="1024" width="14.42578125" style="199"/>
    <col min="1025" max="1025" width="6.5703125" style="199" customWidth="1"/>
    <col min="1026" max="1026" width="10.7109375" style="199" customWidth="1"/>
    <col min="1027" max="1027" width="17.5703125" style="199" customWidth="1"/>
    <col min="1028" max="1028" width="21.5703125" style="199" customWidth="1"/>
    <col min="1029" max="1029" width="52.28515625" style="199" customWidth="1"/>
    <col min="1030" max="1030" width="24.140625" style="199" customWidth="1"/>
    <col min="1031" max="1031" width="26.5703125" style="199" customWidth="1"/>
    <col min="1032" max="1032" width="25.85546875" style="199" customWidth="1"/>
    <col min="1033" max="1033" width="14" style="199" customWidth="1"/>
    <col min="1034" max="1034" width="18" style="199" customWidth="1"/>
    <col min="1035" max="1035" width="18.5703125" style="199" customWidth="1"/>
    <col min="1036" max="1036" width="20" style="199" customWidth="1"/>
    <col min="1037" max="1037" width="18.28515625" style="199" customWidth="1"/>
    <col min="1038" max="1039" width="18" style="199" customWidth="1"/>
    <col min="1040" max="1040" width="26.28515625" style="199" customWidth="1"/>
    <col min="1041" max="1041" width="24.85546875" style="199" customWidth="1"/>
    <col min="1042" max="1042" width="19.42578125" style="199" customWidth="1"/>
    <col min="1043" max="1043" width="28.140625" style="199" customWidth="1"/>
    <col min="1044" max="1044" width="89.140625" style="199" customWidth="1"/>
    <col min="1045" max="1045" width="40.140625" style="199" customWidth="1"/>
    <col min="1046" max="1046" width="18.42578125" style="199" customWidth="1"/>
    <col min="1047" max="1047" width="19.42578125" style="199" customWidth="1"/>
    <col min="1048" max="1048" width="80.28515625" style="199" customWidth="1"/>
    <col min="1049" max="1049" width="31.140625" style="199" customWidth="1"/>
    <col min="1050" max="1050" width="14.42578125" style="199" customWidth="1"/>
    <col min="1051" max="1052" width="11" style="199" customWidth="1"/>
    <col min="1053" max="1280" width="14.42578125" style="199"/>
    <col min="1281" max="1281" width="6.5703125" style="199" customWidth="1"/>
    <col min="1282" max="1282" width="10.7109375" style="199" customWidth="1"/>
    <col min="1283" max="1283" width="17.5703125" style="199" customWidth="1"/>
    <col min="1284" max="1284" width="21.5703125" style="199" customWidth="1"/>
    <col min="1285" max="1285" width="52.28515625" style="199" customWidth="1"/>
    <col min="1286" max="1286" width="24.140625" style="199" customWidth="1"/>
    <col min="1287" max="1287" width="26.5703125" style="199" customWidth="1"/>
    <col min="1288" max="1288" width="25.85546875" style="199" customWidth="1"/>
    <col min="1289" max="1289" width="14" style="199" customWidth="1"/>
    <col min="1290" max="1290" width="18" style="199" customWidth="1"/>
    <col min="1291" max="1291" width="18.5703125" style="199" customWidth="1"/>
    <col min="1292" max="1292" width="20" style="199" customWidth="1"/>
    <col min="1293" max="1293" width="18.28515625" style="199" customWidth="1"/>
    <col min="1294" max="1295" width="18" style="199" customWidth="1"/>
    <col min="1296" max="1296" width="26.28515625" style="199" customWidth="1"/>
    <col min="1297" max="1297" width="24.85546875" style="199" customWidth="1"/>
    <col min="1298" max="1298" width="19.42578125" style="199" customWidth="1"/>
    <col min="1299" max="1299" width="28.140625" style="199" customWidth="1"/>
    <col min="1300" max="1300" width="89.140625" style="199" customWidth="1"/>
    <col min="1301" max="1301" width="40.140625" style="199" customWidth="1"/>
    <col min="1302" max="1302" width="18.42578125" style="199" customWidth="1"/>
    <col min="1303" max="1303" width="19.42578125" style="199" customWidth="1"/>
    <col min="1304" max="1304" width="80.28515625" style="199" customWidth="1"/>
    <col min="1305" max="1305" width="31.140625" style="199" customWidth="1"/>
    <col min="1306" max="1306" width="14.42578125" style="199" customWidth="1"/>
    <col min="1307" max="1308" width="11" style="199" customWidth="1"/>
    <col min="1309" max="1536" width="14.42578125" style="199"/>
    <col min="1537" max="1537" width="6.5703125" style="199" customWidth="1"/>
    <col min="1538" max="1538" width="10.7109375" style="199" customWidth="1"/>
    <col min="1539" max="1539" width="17.5703125" style="199" customWidth="1"/>
    <col min="1540" max="1540" width="21.5703125" style="199" customWidth="1"/>
    <col min="1541" max="1541" width="52.28515625" style="199" customWidth="1"/>
    <col min="1542" max="1542" width="24.140625" style="199" customWidth="1"/>
    <col min="1543" max="1543" width="26.5703125" style="199" customWidth="1"/>
    <col min="1544" max="1544" width="25.85546875" style="199" customWidth="1"/>
    <col min="1545" max="1545" width="14" style="199" customWidth="1"/>
    <col min="1546" max="1546" width="18" style="199" customWidth="1"/>
    <col min="1547" max="1547" width="18.5703125" style="199" customWidth="1"/>
    <col min="1548" max="1548" width="20" style="199" customWidth="1"/>
    <col min="1549" max="1549" width="18.28515625" style="199" customWidth="1"/>
    <col min="1550" max="1551" width="18" style="199" customWidth="1"/>
    <col min="1552" max="1552" width="26.28515625" style="199" customWidth="1"/>
    <col min="1553" max="1553" width="24.85546875" style="199" customWidth="1"/>
    <col min="1554" max="1554" width="19.42578125" style="199" customWidth="1"/>
    <col min="1555" max="1555" width="28.140625" style="199" customWidth="1"/>
    <col min="1556" max="1556" width="89.140625" style="199" customWidth="1"/>
    <col min="1557" max="1557" width="40.140625" style="199" customWidth="1"/>
    <col min="1558" max="1558" width="18.42578125" style="199" customWidth="1"/>
    <col min="1559" max="1559" width="19.42578125" style="199" customWidth="1"/>
    <col min="1560" max="1560" width="80.28515625" style="199" customWidth="1"/>
    <col min="1561" max="1561" width="31.140625" style="199" customWidth="1"/>
    <col min="1562" max="1562" width="14.42578125" style="199" customWidth="1"/>
    <col min="1563" max="1564" width="11" style="199" customWidth="1"/>
    <col min="1565" max="1792" width="14.42578125" style="199"/>
    <col min="1793" max="1793" width="6.5703125" style="199" customWidth="1"/>
    <col min="1794" max="1794" width="10.7109375" style="199" customWidth="1"/>
    <col min="1795" max="1795" width="17.5703125" style="199" customWidth="1"/>
    <col min="1796" max="1796" width="21.5703125" style="199" customWidth="1"/>
    <col min="1797" max="1797" width="52.28515625" style="199" customWidth="1"/>
    <col min="1798" max="1798" width="24.140625" style="199" customWidth="1"/>
    <col min="1799" max="1799" width="26.5703125" style="199" customWidth="1"/>
    <col min="1800" max="1800" width="25.85546875" style="199" customWidth="1"/>
    <col min="1801" max="1801" width="14" style="199" customWidth="1"/>
    <col min="1802" max="1802" width="18" style="199" customWidth="1"/>
    <col min="1803" max="1803" width="18.5703125" style="199" customWidth="1"/>
    <col min="1804" max="1804" width="20" style="199" customWidth="1"/>
    <col min="1805" max="1805" width="18.28515625" style="199" customWidth="1"/>
    <col min="1806" max="1807" width="18" style="199" customWidth="1"/>
    <col min="1808" max="1808" width="26.28515625" style="199" customWidth="1"/>
    <col min="1809" max="1809" width="24.85546875" style="199" customWidth="1"/>
    <col min="1810" max="1810" width="19.42578125" style="199" customWidth="1"/>
    <col min="1811" max="1811" width="28.140625" style="199" customWidth="1"/>
    <col min="1812" max="1812" width="89.140625" style="199" customWidth="1"/>
    <col min="1813" max="1813" width="40.140625" style="199" customWidth="1"/>
    <col min="1814" max="1814" width="18.42578125" style="199" customWidth="1"/>
    <col min="1815" max="1815" width="19.42578125" style="199" customWidth="1"/>
    <col min="1816" max="1816" width="80.28515625" style="199" customWidth="1"/>
    <col min="1817" max="1817" width="31.140625" style="199" customWidth="1"/>
    <col min="1818" max="1818" width="14.42578125" style="199" customWidth="1"/>
    <col min="1819" max="1820" width="11" style="199" customWidth="1"/>
    <col min="1821" max="2048" width="14.42578125" style="199"/>
    <col min="2049" max="2049" width="6.5703125" style="199" customWidth="1"/>
    <col min="2050" max="2050" width="10.7109375" style="199" customWidth="1"/>
    <col min="2051" max="2051" width="17.5703125" style="199" customWidth="1"/>
    <col min="2052" max="2052" width="21.5703125" style="199" customWidth="1"/>
    <col min="2053" max="2053" width="52.28515625" style="199" customWidth="1"/>
    <col min="2054" max="2054" width="24.140625" style="199" customWidth="1"/>
    <col min="2055" max="2055" width="26.5703125" style="199" customWidth="1"/>
    <col min="2056" max="2056" width="25.85546875" style="199" customWidth="1"/>
    <col min="2057" max="2057" width="14" style="199" customWidth="1"/>
    <col min="2058" max="2058" width="18" style="199" customWidth="1"/>
    <col min="2059" max="2059" width="18.5703125" style="199" customWidth="1"/>
    <col min="2060" max="2060" width="20" style="199" customWidth="1"/>
    <col min="2061" max="2061" width="18.28515625" style="199" customWidth="1"/>
    <col min="2062" max="2063" width="18" style="199" customWidth="1"/>
    <col min="2064" max="2064" width="26.28515625" style="199" customWidth="1"/>
    <col min="2065" max="2065" width="24.85546875" style="199" customWidth="1"/>
    <col min="2066" max="2066" width="19.42578125" style="199" customWidth="1"/>
    <col min="2067" max="2067" width="28.140625" style="199" customWidth="1"/>
    <col min="2068" max="2068" width="89.140625" style="199" customWidth="1"/>
    <col min="2069" max="2069" width="40.140625" style="199" customWidth="1"/>
    <col min="2070" max="2070" width="18.42578125" style="199" customWidth="1"/>
    <col min="2071" max="2071" width="19.42578125" style="199" customWidth="1"/>
    <col min="2072" max="2072" width="80.28515625" style="199" customWidth="1"/>
    <col min="2073" max="2073" width="31.140625" style="199" customWidth="1"/>
    <col min="2074" max="2074" width="14.42578125" style="199" customWidth="1"/>
    <col min="2075" max="2076" width="11" style="199" customWidth="1"/>
    <col min="2077" max="2304" width="14.42578125" style="199"/>
    <col min="2305" max="2305" width="6.5703125" style="199" customWidth="1"/>
    <col min="2306" max="2306" width="10.7109375" style="199" customWidth="1"/>
    <col min="2307" max="2307" width="17.5703125" style="199" customWidth="1"/>
    <col min="2308" max="2308" width="21.5703125" style="199" customWidth="1"/>
    <col min="2309" max="2309" width="52.28515625" style="199" customWidth="1"/>
    <col min="2310" max="2310" width="24.140625" style="199" customWidth="1"/>
    <col min="2311" max="2311" width="26.5703125" style="199" customWidth="1"/>
    <col min="2312" max="2312" width="25.85546875" style="199" customWidth="1"/>
    <col min="2313" max="2313" width="14" style="199" customWidth="1"/>
    <col min="2314" max="2314" width="18" style="199" customWidth="1"/>
    <col min="2315" max="2315" width="18.5703125" style="199" customWidth="1"/>
    <col min="2316" max="2316" width="20" style="199" customWidth="1"/>
    <col min="2317" max="2317" width="18.28515625" style="199" customWidth="1"/>
    <col min="2318" max="2319" width="18" style="199" customWidth="1"/>
    <col min="2320" max="2320" width="26.28515625" style="199" customWidth="1"/>
    <col min="2321" max="2321" width="24.85546875" style="199" customWidth="1"/>
    <col min="2322" max="2322" width="19.42578125" style="199" customWidth="1"/>
    <col min="2323" max="2323" width="28.140625" style="199" customWidth="1"/>
    <col min="2324" max="2324" width="89.140625" style="199" customWidth="1"/>
    <col min="2325" max="2325" width="40.140625" style="199" customWidth="1"/>
    <col min="2326" max="2326" width="18.42578125" style="199" customWidth="1"/>
    <col min="2327" max="2327" width="19.42578125" style="199" customWidth="1"/>
    <col min="2328" max="2328" width="80.28515625" style="199" customWidth="1"/>
    <col min="2329" max="2329" width="31.140625" style="199" customWidth="1"/>
    <col min="2330" max="2330" width="14.42578125" style="199" customWidth="1"/>
    <col min="2331" max="2332" width="11" style="199" customWidth="1"/>
    <col min="2333" max="2560" width="14.42578125" style="199"/>
    <col min="2561" max="2561" width="6.5703125" style="199" customWidth="1"/>
    <col min="2562" max="2562" width="10.7109375" style="199" customWidth="1"/>
    <col min="2563" max="2563" width="17.5703125" style="199" customWidth="1"/>
    <col min="2564" max="2564" width="21.5703125" style="199" customWidth="1"/>
    <col min="2565" max="2565" width="52.28515625" style="199" customWidth="1"/>
    <col min="2566" max="2566" width="24.140625" style="199" customWidth="1"/>
    <col min="2567" max="2567" width="26.5703125" style="199" customWidth="1"/>
    <col min="2568" max="2568" width="25.85546875" style="199" customWidth="1"/>
    <col min="2569" max="2569" width="14" style="199" customWidth="1"/>
    <col min="2570" max="2570" width="18" style="199" customWidth="1"/>
    <col min="2571" max="2571" width="18.5703125" style="199" customWidth="1"/>
    <col min="2572" max="2572" width="20" style="199" customWidth="1"/>
    <col min="2573" max="2573" width="18.28515625" style="199" customWidth="1"/>
    <col min="2574" max="2575" width="18" style="199" customWidth="1"/>
    <col min="2576" max="2576" width="26.28515625" style="199" customWidth="1"/>
    <col min="2577" max="2577" width="24.85546875" style="199" customWidth="1"/>
    <col min="2578" max="2578" width="19.42578125" style="199" customWidth="1"/>
    <col min="2579" max="2579" width="28.140625" style="199" customWidth="1"/>
    <col min="2580" max="2580" width="89.140625" style="199" customWidth="1"/>
    <col min="2581" max="2581" width="40.140625" style="199" customWidth="1"/>
    <col min="2582" max="2582" width="18.42578125" style="199" customWidth="1"/>
    <col min="2583" max="2583" width="19.42578125" style="199" customWidth="1"/>
    <col min="2584" max="2584" width="80.28515625" style="199" customWidth="1"/>
    <col min="2585" max="2585" width="31.140625" style="199" customWidth="1"/>
    <col min="2586" max="2586" width="14.42578125" style="199" customWidth="1"/>
    <col min="2587" max="2588" width="11" style="199" customWidth="1"/>
    <col min="2589" max="2816" width="14.42578125" style="199"/>
    <col min="2817" max="2817" width="6.5703125" style="199" customWidth="1"/>
    <col min="2818" max="2818" width="10.7109375" style="199" customWidth="1"/>
    <col min="2819" max="2819" width="17.5703125" style="199" customWidth="1"/>
    <col min="2820" max="2820" width="21.5703125" style="199" customWidth="1"/>
    <col min="2821" max="2821" width="52.28515625" style="199" customWidth="1"/>
    <col min="2822" max="2822" width="24.140625" style="199" customWidth="1"/>
    <col min="2823" max="2823" width="26.5703125" style="199" customWidth="1"/>
    <col min="2824" max="2824" width="25.85546875" style="199" customWidth="1"/>
    <col min="2825" max="2825" width="14" style="199" customWidth="1"/>
    <col min="2826" max="2826" width="18" style="199" customWidth="1"/>
    <col min="2827" max="2827" width="18.5703125" style="199" customWidth="1"/>
    <col min="2828" max="2828" width="20" style="199" customWidth="1"/>
    <col min="2829" max="2829" width="18.28515625" style="199" customWidth="1"/>
    <col min="2830" max="2831" width="18" style="199" customWidth="1"/>
    <col min="2832" max="2832" width="26.28515625" style="199" customWidth="1"/>
    <col min="2833" max="2833" width="24.85546875" style="199" customWidth="1"/>
    <col min="2834" max="2834" width="19.42578125" style="199" customWidth="1"/>
    <col min="2835" max="2835" width="28.140625" style="199" customWidth="1"/>
    <col min="2836" max="2836" width="89.140625" style="199" customWidth="1"/>
    <col min="2837" max="2837" width="40.140625" style="199" customWidth="1"/>
    <col min="2838" max="2838" width="18.42578125" style="199" customWidth="1"/>
    <col min="2839" max="2839" width="19.42578125" style="199" customWidth="1"/>
    <col min="2840" max="2840" width="80.28515625" style="199" customWidth="1"/>
    <col min="2841" max="2841" width="31.140625" style="199" customWidth="1"/>
    <col min="2842" max="2842" width="14.42578125" style="199" customWidth="1"/>
    <col min="2843" max="2844" width="11" style="199" customWidth="1"/>
    <col min="2845" max="3072" width="14.42578125" style="199"/>
    <col min="3073" max="3073" width="6.5703125" style="199" customWidth="1"/>
    <col min="3074" max="3074" width="10.7109375" style="199" customWidth="1"/>
    <col min="3075" max="3075" width="17.5703125" style="199" customWidth="1"/>
    <col min="3076" max="3076" width="21.5703125" style="199" customWidth="1"/>
    <col min="3077" max="3077" width="52.28515625" style="199" customWidth="1"/>
    <col min="3078" max="3078" width="24.140625" style="199" customWidth="1"/>
    <col min="3079" max="3079" width="26.5703125" style="199" customWidth="1"/>
    <col min="3080" max="3080" width="25.85546875" style="199" customWidth="1"/>
    <col min="3081" max="3081" width="14" style="199" customWidth="1"/>
    <col min="3082" max="3082" width="18" style="199" customWidth="1"/>
    <col min="3083" max="3083" width="18.5703125" style="199" customWidth="1"/>
    <col min="3084" max="3084" width="20" style="199" customWidth="1"/>
    <col min="3085" max="3085" width="18.28515625" style="199" customWidth="1"/>
    <col min="3086" max="3087" width="18" style="199" customWidth="1"/>
    <col min="3088" max="3088" width="26.28515625" style="199" customWidth="1"/>
    <col min="3089" max="3089" width="24.85546875" style="199" customWidth="1"/>
    <col min="3090" max="3090" width="19.42578125" style="199" customWidth="1"/>
    <col min="3091" max="3091" width="28.140625" style="199" customWidth="1"/>
    <col min="3092" max="3092" width="89.140625" style="199" customWidth="1"/>
    <col min="3093" max="3093" width="40.140625" style="199" customWidth="1"/>
    <col min="3094" max="3094" width="18.42578125" style="199" customWidth="1"/>
    <col min="3095" max="3095" width="19.42578125" style="199" customWidth="1"/>
    <col min="3096" max="3096" width="80.28515625" style="199" customWidth="1"/>
    <col min="3097" max="3097" width="31.140625" style="199" customWidth="1"/>
    <col min="3098" max="3098" width="14.42578125" style="199" customWidth="1"/>
    <col min="3099" max="3100" width="11" style="199" customWidth="1"/>
    <col min="3101" max="3328" width="14.42578125" style="199"/>
    <col min="3329" max="3329" width="6.5703125" style="199" customWidth="1"/>
    <col min="3330" max="3330" width="10.7109375" style="199" customWidth="1"/>
    <col min="3331" max="3331" width="17.5703125" style="199" customWidth="1"/>
    <col min="3332" max="3332" width="21.5703125" style="199" customWidth="1"/>
    <col min="3333" max="3333" width="52.28515625" style="199" customWidth="1"/>
    <col min="3334" max="3334" width="24.140625" style="199" customWidth="1"/>
    <col min="3335" max="3335" width="26.5703125" style="199" customWidth="1"/>
    <col min="3336" max="3336" width="25.85546875" style="199" customWidth="1"/>
    <col min="3337" max="3337" width="14" style="199" customWidth="1"/>
    <col min="3338" max="3338" width="18" style="199" customWidth="1"/>
    <col min="3339" max="3339" width="18.5703125" style="199" customWidth="1"/>
    <col min="3340" max="3340" width="20" style="199" customWidth="1"/>
    <col min="3341" max="3341" width="18.28515625" style="199" customWidth="1"/>
    <col min="3342" max="3343" width="18" style="199" customWidth="1"/>
    <col min="3344" max="3344" width="26.28515625" style="199" customWidth="1"/>
    <col min="3345" max="3345" width="24.85546875" style="199" customWidth="1"/>
    <col min="3346" max="3346" width="19.42578125" style="199" customWidth="1"/>
    <col min="3347" max="3347" width="28.140625" style="199" customWidth="1"/>
    <col min="3348" max="3348" width="89.140625" style="199" customWidth="1"/>
    <col min="3349" max="3349" width="40.140625" style="199" customWidth="1"/>
    <col min="3350" max="3350" width="18.42578125" style="199" customWidth="1"/>
    <col min="3351" max="3351" width="19.42578125" style="199" customWidth="1"/>
    <col min="3352" max="3352" width="80.28515625" style="199" customWidth="1"/>
    <col min="3353" max="3353" width="31.140625" style="199" customWidth="1"/>
    <col min="3354" max="3354" width="14.42578125" style="199" customWidth="1"/>
    <col min="3355" max="3356" width="11" style="199" customWidth="1"/>
    <col min="3357" max="3584" width="14.42578125" style="199"/>
    <col min="3585" max="3585" width="6.5703125" style="199" customWidth="1"/>
    <col min="3586" max="3586" width="10.7109375" style="199" customWidth="1"/>
    <col min="3587" max="3587" width="17.5703125" style="199" customWidth="1"/>
    <col min="3588" max="3588" width="21.5703125" style="199" customWidth="1"/>
    <col min="3589" max="3589" width="52.28515625" style="199" customWidth="1"/>
    <col min="3590" max="3590" width="24.140625" style="199" customWidth="1"/>
    <col min="3591" max="3591" width="26.5703125" style="199" customWidth="1"/>
    <col min="3592" max="3592" width="25.85546875" style="199" customWidth="1"/>
    <col min="3593" max="3593" width="14" style="199" customWidth="1"/>
    <col min="3594" max="3594" width="18" style="199" customWidth="1"/>
    <col min="3595" max="3595" width="18.5703125" style="199" customWidth="1"/>
    <col min="3596" max="3596" width="20" style="199" customWidth="1"/>
    <col min="3597" max="3597" width="18.28515625" style="199" customWidth="1"/>
    <col min="3598" max="3599" width="18" style="199" customWidth="1"/>
    <col min="3600" max="3600" width="26.28515625" style="199" customWidth="1"/>
    <col min="3601" max="3601" width="24.85546875" style="199" customWidth="1"/>
    <col min="3602" max="3602" width="19.42578125" style="199" customWidth="1"/>
    <col min="3603" max="3603" width="28.140625" style="199" customWidth="1"/>
    <col min="3604" max="3604" width="89.140625" style="199" customWidth="1"/>
    <col min="3605" max="3605" width="40.140625" style="199" customWidth="1"/>
    <col min="3606" max="3606" width="18.42578125" style="199" customWidth="1"/>
    <col min="3607" max="3607" width="19.42578125" style="199" customWidth="1"/>
    <col min="3608" max="3608" width="80.28515625" style="199" customWidth="1"/>
    <col min="3609" max="3609" width="31.140625" style="199" customWidth="1"/>
    <col min="3610" max="3610" width="14.42578125" style="199" customWidth="1"/>
    <col min="3611" max="3612" width="11" style="199" customWidth="1"/>
    <col min="3613" max="3840" width="14.42578125" style="199"/>
    <col min="3841" max="3841" width="6.5703125" style="199" customWidth="1"/>
    <col min="3842" max="3842" width="10.7109375" style="199" customWidth="1"/>
    <col min="3843" max="3843" width="17.5703125" style="199" customWidth="1"/>
    <col min="3844" max="3844" width="21.5703125" style="199" customWidth="1"/>
    <col min="3845" max="3845" width="52.28515625" style="199" customWidth="1"/>
    <col min="3846" max="3846" width="24.140625" style="199" customWidth="1"/>
    <col min="3847" max="3847" width="26.5703125" style="199" customWidth="1"/>
    <col min="3848" max="3848" width="25.85546875" style="199" customWidth="1"/>
    <col min="3849" max="3849" width="14" style="199" customWidth="1"/>
    <col min="3850" max="3850" width="18" style="199" customWidth="1"/>
    <col min="3851" max="3851" width="18.5703125" style="199" customWidth="1"/>
    <col min="3852" max="3852" width="20" style="199" customWidth="1"/>
    <col min="3853" max="3853" width="18.28515625" style="199" customWidth="1"/>
    <col min="3854" max="3855" width="18" style="199" customWidth="1"/>
    <col min="3856" max="3856" width="26.28515625" style="199" customWidth="1"/>
    <col min="3857" max="3857" width="24.85546875" style="199" customWidth="1"/>
    <col min="3858" max="3858" width="19.42578125" style="199" customWidth="1"/>
    <col min="3859" max="3859" width="28.140625" style="199" customWidth="1"/>
    <col min="3860" max="3860" width="89.140625" style="199" customWidth="1"/>
    <col min="3861" max="3861" width="40.140625" style="199" customWidth="1"/>
    <col min="3862" max="3862" width="18.42578125" style="199" customWidth="1"/>
    <col min="3863" max="3863" width="19.42578125" style="199" customWidth="1"/>
    <col min="3864" max="3864" width="80.28515625" style="199" customWidth="1"/>
    <col min="3865" max="3865" width="31.140625" style="199" customWidth="1"/>
    <col min="3866" max="3866" width="14.42578125" style="199" customWidth="1"/>
    <col min="3867" max="3868" width="11" style="199" customWidth="1"/>
    <col min="3869" max="4096" width="14.42578125" style="199"/>
    <col min="4097" max="4097" width="6.5703125" style="199" customWidth="1"/>
    <col min="4098" max="4098" width="10.7109375" style="199" customWidth="1"/>
    <col min="4099" max="4099" width="17.5703125" style="199" customWidth="1"/>
    <col min="4100" max="4100" width="21.5703125" style="199" customWidth="1"/>
    <col min="4101" max="4101" width="52.28515625" style="199" customWidth="1"/>
    <col min="4102" max="4102" width="24.140625" style="199" customWidth="1"/>
    <col min="4103" max="4103" width="26.5703125" style="199" customWidth="1"/>
    <col min="4104" max="4104" width="25.85546875" style="199" customWidth="1"/>
    <col min="4105" max="4105" width="14" style="199" customWidth="1"/>
    <col min="4106" max="4106" width="18" style="199" customWidth="1"/>
    <col min="4107" max="4107" width="18.5703125" style="199" customWidth="1"/>
    <col min="4108" max="4108" width="20" style="199" customWidth="1"/>
    <col min="4109" max="4109" width="18.28515625" style="199" customWidth="1"/>
    <col min="4110" max="4111" width="18" style="199" customWidth="1"/>
    <col min="4112" max="4112" width="26.28515625" style="199" customWidth="1"/>
    <col min="4113" max="4113" width="24.85546875" style="199" customWidth="1"/>
    <col min="4114" max="4114" width="19.42578125" style="199" customWidth="1"/>
    <col min="4115" max="4115" width="28.140625" style="199" customWidth="1"/>
    <col min="4116" max="4116" width="89.140625" style="199" customWidth="1"/>
    <col min="4117" max="4117" width="40.140625" style="199" customWidth="1"/>
    <col min="4118" max="4118" width="18.42578125" style="199" customWidth="1"/>
    <col min="4119" max="4119" width="19.42578125" style="199" customWidth="1"/>
    <col min="4120" max="4120" width="80.28515625" style="199" customWidth="1"/>
    <col min="4121" max="4121" width="31.140625" style="199" customWidth="1"/>
    <col min="4122" max="4122" width="14.42578125" style="199" customWidth="1"/>
    <col min="4123" max="4124" width="11" style="199" customWidth="1"/>
    <col min="4125" max="4352" width="14.42578125" style="199"/>
    <col min="4353" max="4353" width="6.5703125" style="199" customWidth="1"/>
    <col min="4354" max="4354" width="10.7109375" style="199" customWidth="1"/>
    <col min="4355" max="4355" width="17.5703125" style="199" customWidth="1"/>
    <col min="4356" max="4356" width="21.5703125" style="199" customWidth="1"/>
    <col min="4357" max="4357" width="52.28515625" style="199" customWidth="1"/>
    <col min="4358" max="4358" width="24.140625" style="199" customWidth="1"/>
    <col min="4359" max="4359" width="26.5703125" style="199" customWidth="1"/>
    <col min="4360" max="4360" width="25.85546875" style="199" customWidth="1"/>
    <col min="4361" max="4361" width="14" style="199" customWidth="1"/>
    <col min="4362" max="4362" width="18" style="199" customWidth="1"/>
    <col min="4363" max="4363" width="18.5703125" style="199" customWidth="1"/>
    <col min="4364" max="4364" width="20" style="199" customWidth="1"/>
    <col min="4365" max="4365" width="18.28515625" style="199" customWidth="1"/>
    <col min="4366" max="4367" width="18" style="199" customWidth="1"/>
    <col min="4368" max="4368" width="26.28515625" style="199" customWidth="1"/>
    <col min="4369" max="4369" width="24.85546875" style="199" customWidth="1"/>
    <col min="4370" max="4370" width="19.42578125" style="199" customWidth="1"/>
    <col min="4371" max="4371" width="28.140625" style="199" customWidth="1"/>
    <col min="4372" max="4372" width="89.140625" style="199" customWidth="1"/>
    <col min="4373" max="4373" width="40.140625" style="199" customWidth="1"/>
    <col min="4374" max="4374" width="18.42578125" style="199" customWidth="1"/>
    <col min="4375" max="4375" width="19.42578125" style="199" customWidth="1"/>
    <col min="4376" max="4376" width="80.28515625" style="199" customWidth="1"/>
    <col min="4377" max="4377" width="31.140625" style="199" customWidth="1"/>
    <col min="4378" max="4378" width="14.42578125" style="199" customWidth="1"/>
    <col min="4379" max="4380" width="11" style="199" customWidth="1"/>
    <col min="4381" max="4608" width="14.42578125" style="199"/>
    <col min="4609" max="4609" width="6.5703125" style="199" customWidth="1"/>
    <col min="4610" max="4610" width="10.7109375" style="199" customWidth="1"/>
    <col min="4611" max="4611" width="17.5703125" style="199" customWidth="1"/>
    <col min="4612" max="4612" width="21.5703125" style="199" customWidth="1"/>
    <col min="4613" max="4613" width="52.28515625" style="199" customWidth="1"/>
    <col min="4614" max="4614" width="24.140625" style="199" customWidth="1"/>
    <col min="4615" max="4615" width="26.5703125" style="199" customWidth="1"/>
    <col min="4616" max="4616" width="25.85546875" style="199" customWidth="1"/>
    <col min="4617" max="4617" width="14" style="199" customWidth="1"/>
    <col min="4618" max="4618" width="18" style="199" customWidth="1"/>
    <col min="4619" max="4619" width="18.5703125" style="199" customWidth="1"/>
    <col min="4620" max="4620" width="20" style="199" customWidth="1"/>
    <col min="4621" max="4621" width="18.28515625" style="199" customWidth="1"/>
    <col min="4622" max="4623" width="18" style="199" customWidth="1"/>
    <col min="4624" max="4624" width="26.28515625" style="199" customWidth="1"/>
    <col min="4625" max="4625" width="24.85546875" style="199" customWidth="1"/>
    <col min="4626" max="4626" width="19.42578125" style="199" customWidth="1"/>
    <col min="4627" max="4627" width="28.140625" style="199" customWidth="1"/>
    <col min="4628" max="4628" width="89.140625" style="199" customWidth="1"/>
    <col min="4629" max="4629" width="40.140625" style="199" customWidth="1"/>
    <col min="4630" max="4630" width="18.42578125" style="199" customWidth="1"/>
    <col min="4631" max="4631" width="19.42578125" style="199" customWidth="1"/>
    <col min="4632" max="4632" width="80.28515625" style="199" customWidth="1"/>
    <col min="4633" max="4633" width="31.140625" style="199" customWidth="1"/>
    <col min="4634" max="4634" width="14.42578125" style="199" customWidth="1"/>
    <col min="4635" max="4636" width="11" style="199" customWidth="1"/>
    <col min="4637" max="4864" width="14.42578125" style="199"/>
    <col min="4865" max="4865" width="6.5703125" style="199" customWidth="1"/>
    <col min="4866" max="4866" width="10.7109375" style="199" customWidth="1"/>
    <col min="4867" max="4867" width="17.5703125" style="199" customWidth="1"/>
    <col min="4868" max="4868" width="21.5703125" style="199" customWidth="1"/>
    <col min="4869" max="4869" width="52.28515625" style="199" customWidth="1"/>
    <col min="4870" max="4870" width="24.140625" style="199" customWidth="1"/>
    <col min="4871" max="4871" width="26.5703125" style="199" customWidth="1"/>
    <col min="4872" max="4872" width="25.85546875" style="199" customWidth="1"/>
    <col min="4873" max="4873" width="14" style="199" customWidth="1"/>
    <col min="4874" max="4874" width="18" style="199" customWidth="1"/>
    <col min="4875" max="4875" width="18.5703125" style="199" customWidth="1"/>
    <col min="4876" max="4876" width="20" style="199" customWidth="1"/>
    <col min="4877" max="4877" width="18.28515625" style="199" customWidth="1"/>
    <col min="4878" max="4879" width="18" style="199" customWidth="1"/>
    <col min="4880" max="4880" width="26.28515625" style="199" customWidth="1"/>
    <col min="4881" max="4881" width="24.85546875" style="199" customWidth="1"/>
    <col min="4882" max="4882" width="19.42578125" style="199" customWidth="1"/>
    <col min="4883" max="4883" width="28.140625" style="199" customWidth="1"/>
    <col min="4884" max="4884" width="89.140625" style="199" customWidth="1"/>
    <col min="4885" max="4885" width="40.140625" style="199" customWidth="1"/>
    <col min="4886" max="4886" width="18.42578125" style="199" customWidth="1"/>
    <col min="4887" max="4887" width="19.42578125" style="199" customWidth="1"/>
    <col min="4888" max="4888" width="80.28515625" style="199" customWidth="1"/>
    <col min="4889" max="4889" width="31.140625" style="199" customWidth="1"/>
    <col min="4890" max="4890" width="14.42578125" style="199" customWidth="1"/>
    <col min="4891" max="4892" width="11" style="199" customWidth="1"/>
    <col min="4893" max="5120" width="14.42578125" style="199"/>
    <col min="5121" max="5121" width="6.5703125" style="199" customWidth="1"/>
    <col min="5122" max="5122" width="10.7109375" style="199" customWidth="1"/>
    <col min="5123" max="5123" width="17.5703125" style="199" customWidth="1"/>
    <col min="5124" max="5124" width="21.5703125" style="199" customWidth="1"/>
    <col min="5125" max="5125" width="52.28515625" style="199" customWidth="1"/>
    <col min="5126" max="5126" width="24.140625" style="199" customWidth="1"/>
    <col min="5127" max="5127" width="26.5703125" style="199" customWidth="1"/>
    <col min="5128" max="5128" width="25.85546875" style="199" customWidth="1"/>
    <col min="5129" max="5129" width="14" style="199" customWidth="1"/>
    <col min="5130" max="5130" width="18" style="199" customWidth="1"/>
    <col min="5131" max="5131" width="18.5703125" style="199" customWidth="1"/>
    <col min="5132" max="5132" width="20" style="199" customWidth="1"/>
    <col min="5133" max="5133" width="18.28515625" style="199" customWidth="1"/>
    <col min="5134" max="5135" width="18" style="199" customWidth="1"/>
    <col min="5136" max="5136" width="26.28515625" style="199" customWidth="1"/>
    <col min="5137" max="5137" width="24.85546875" style="199" customWidth="1"/>
    <col min="5138" max="5138" width="19.42578125" style="199" customWidth="1"/>
    <col min="5139" max="5139" width="28.140625" style="199" customWidth="1"/>
    <col min="5140" max="5140" width="89.140625" style="199" customWidth="1"/>
    <col min="5141" max="5141" width="40.140625" style="199" customWidth="1"/>
    <col min="5142" max="5142" width="18.42578125" style="199" customWidth="1"/>
    <col min="5143" max="5143" width="19.42578125" style="199" customWidth="1"/>
    <col min="5144" max="5144" width="80.28515625" style="199" customWidth="1"/>
    <col min="5145" max="5145" width="31.140625" style="199" customWidth="1"/>
    <col min="5146" max="5146" width="14.42578125" style="199" customWidth="1"/>
    <col min="5147" max="5148" width="11" style="199" customWidth="1"/>
    <col min="5149" max="5376" width="14.42578125" style="199"/>
    <col min="5377" max="5377" width="6.5703125" style="199" customWidth="1"/>
    <col min="5378" max="5378" width="10.7109375" style="199" customWidth="1"/>
    <col min="5379" max="5379" width="17.5703125" style="199" customWidth="1"/>
    <col min="5380" max="5380" width="21.5703125" style="199" customWidth="1"/>
    <col min="5381" max="5381" width="52.28515625" style="199" customWidth="1"/>
    <col min="5382" max="5382" width="24.140625" style="199" customWidth="1"/>
    <col min="5383" max="5383" width="26.5703125" style="199" customWidth="1"/>
    <col min="5384" max="5384" width="25.85546875" style="199" customWidth="1"/>
    <col min="5385" max="5385" width="14" style="199" customWidth="1"/>
    <col min="5386" max="5386" width="18" style="199" customWidth="1"/>
    <col min="5387" max="5387" width="18.5703125" style="199" customWidth="1"/>
    <col min="5388" max="5388" width="20" style="199" customWidth="1"/>
    <col min="5389" max="5389" width="18.28515625" style="199" customWidth="1"/>
    <col min="5390" max="5391" width="18" style="199" customWidth="1"/>
    <col min="5392" max="5392" width="26.28515625" style="199" customWidth="1"/>
    <col min="5393" max="5393" width="24.85546875" style="199" customWidth="1"/>
    <col min="5394" max="5394" width="19.42578125" style="199" customWidth="1"/>
    <col min="5395" max="5395" width="28.140625" style="199" customWidth="1"/>
    <col min="5396" max="5396" width="89.140625" style="199" customWidth="1"/>
    <col min="5397" max="5397" width="40.140625" style="199" customWidth="1"/>
    <col min="5398" max="5398" width="18.42578125" style="199" customWidth="1"/>
    <col min="5399" max="5399" width="19.42578125" style="199" customWidth="1"/>
    <col min="5400" max="5400" width="80.28515625" style="199" customWidth="1"/>
    <col min="5401" max="5401" width="31.140625" style="199" customWidth="1"/>
    <col min="5402" max="5402" width="14.42578125" style="199" customWidth="1"/>
    <col min="5403" max="5404" width="11" style="199" customWidth="1"/>
    <col min="5405" max="5632" width="14.42578125" style="199"/>
    <col min="5633" max="5633" width="6.5703125" style="199" customWidth="1"/>
    <col min="5634" max="5634" width="10.7109375" style="199" customWidth="1"/>
    <col min="5635" max="5635" width="17.5703125" style="199" customWidth="1"/>
    <col min="5636" max="5636" width="21.5703125" style="199" customWidth="1"/>
    <col min="5637" max="5637" width="52.28515625" style="199" customWidth="1"/>
    <col min="5638" max="5638" width="24.140625" style="199" customWidth="1"/>
    <col min="5639" max="5639" width="26.5703125" style="199" customWidth="1"/>
    <col min="5640" max="5640" width="25.85546875" style="199" customWidth="1"/>
    <col min="5641" max="5641" width="14" style="199" customWidth="1"/>
    <col min="5642" max="5642" width="18" style="199" customWidth="1"/>
    <col min="5643" max="5643" width="18.5703125" style="199" customWidth="1"/>
    <col min="5644" max="5644" width="20" style="199" customWidth="1"/>
    <col min="5645" max="5645" width="18.28515625" style="199" customWidth="1"/>
    <col min="5646" max="5647" width="18" style="199" customWidth="1"/>
    <col min="5648" max="5648" width="26.28515625" style="199" customWidth="1"/>
    <col min="5649" max="5649" width="24.85546875" style="199" customWidth="1"/>
    <col min="5650" max="5650" width="19.42578125" style="199" customWidth="1"/>
    <col min="5651" max="5651" width="28.140625" style="199" customWidth="1"/>
    <col min="5652" max="5652" width="89.140625" style="199" customWidth="1"/>
    <col min="5653" max="5653" width="40.140625" style="199" customWidth="1"/>
    <col min="5654" max="5654" width="18.42578125" style="199" customWidth="1"/>
    <col min="5655" max="5655" width="19.42578125" style="199" customWidth="1"/>
    <col min="5656" max="5656" width="80.28515625" style="199" customWidth="1"/>
    <col min="5657" max="5657" width="31.140625" style="199" customWidth="1"/>
    <col min="5658" max="5658" width="14.42578125" style="199" customWidth="1"/>
    <col min="5659" max="5660" width="11" style="199" customWidth="1"/>
    <col min="5661" max="5888" width="14.42578125" style="199"/>
    <col min="5889" max="5889" width="6.5703125" style="199" customWidth="1"/>
    <col min="5890" max="5890" width="10.7109375" style="199" customWidth="1"/>
    <col min="5891" max="5891" width="17.5703125" style="199" customWidth="1"/>
    <col min="5892" max="5892" width="21.5703125" style="199" customWidth="1"/>
    <col min="5893" max="5893" width="52.28515625" style="199" customWidth="1"/>
    <col min="5894" max="5894" width="24.140625" style="199" customWidth="1"/>
    <col min="5895" max="5895" width="26.5703125" style="199" customWidth="1"/>
    <col min="5896" max="5896" width="25.85546875" style="199" customWidth="1"/>
    <col min="5897" max="5897" width="14" style="199" customWidth="1"/>
    <col min="5898" max="5898" width="18" style="199" customWidth="1"/>
    <col min="5899" max="5899" width="18.5703125" style="199" customWidth="1"/>
    <col min="5900" max="5900" width="20" style="199" customWidth="1"/>
    <col min="5901" max="5901" width="18.28515625" style="199" customWidth="1"/>
    <col min="5902" max="5903" width="18" style="199" customWidth="1"/>
    <col min="5904" max="5904" width="26.28515625" style="199" customWidth="1"/>
    <col min="5905" max="5905" width="24.85546875" style="199" customWidth="1"/>
    <col min="5906" max="5906" width="19.42578125" style="199" customWidth="1"/>
    <col min="5907" max="5907" width="28.140625" style="199" customWidth="1"/>
    <col min="5908" max="5908" width="89.140625" style="199" customWidth="1"/>
    <col min="5909" max="5909" width="40.140625" style="199" customWidth="1"/>
    <col min="5910" max="5910" width="18.42578125" style="199" customWidth="1"/>
    <col min="5911" max="5911" width="19.42578125" style="199" customWidth="1"/>
    <col min="5912" max="5912" width="80.28515625" style="199" customWidth="1"/>
    <col min="5913" max="5913" width="31.140625" style="199" customWidth="1"/>
    <col min="5914" max="5914" width="14.42578125" style="199" customWidth="1"/>
    <col min="5915" max="5916" width="11" style="199" customWidth="1"/>
    <col min="5917" max="6144" width="14.42578125" style="199"/>
    <col min="6145" max="6145" width="6.5703125" style="199" customWidth="1"/>
    <col min="6146" max="6146" width="10.7109375" style="199" customWidth="1"/>
    <col min="6147" max="6147" width="17.5703125" style="199" customWidth="1"/>
    <col min="6148" max="6148" width="21.5703125" style="199" customWidth="1"/>
    <col min="6149" max="6149" width="52.28515625" style="199" customWidth="1"/>
    <col min="6150" max="6150" width="24.140625" style="199" customWidth="1"/>
    <col min="6151" max="6151" width="26.5703125" style="199" customWidth="1"/>
    <col min="6152" max="6152" width="25.85546875" style="199" customWidth="1"/>
    <col min="6153" max="6153" width="14" style="199" customWidth="1"/>
    <col min="6154" max="6154" width="18" style="199" customWidth="1"/>
    <col min="6155" max="6155" width="18.5703125" style="199" customWidth="1"/>
    <col min="6156" max="6156" width="20" style="199" customWidth="1"/>
    <col min="6157" max="6157" width="18.28515625" style="199" customWidth="1"/>
    <col min="6158" max="6159" width="18" style="199" customWidth="1"/>
    <col min="6160" max="6160" width="26.28515625" style="199" customWidth="1"/>
    <col min="6161" max="6161" width="24.85546875" style="199" customWidth="1"/>
    <col min="6162" max="6162" width="19.42578125" style="199" customWidth="1"/>
    <col min="6163" max="6163" width="28.140625" style="199" customWidth="1"/>
    <col min="6164" max="6164" width="89.140625" style="199" customWidth="1"/>
    <col min="6165" max="6165" width="40.140625" style="199" customWidth="1"/>
    <col min="6166" max="6166" width="18.42578125" style="199" customWidth="1"/>
    <col min="6167" max="6167" width="19.42578125" style="199" customWidth="1"/>
    <col min="6168" max="6168" width="80.28515625" style="199" customWidth="1"/>
    <col min="6169" max="6169" width="31.140625" style="199" customWidth="1"/>
    <col min="6170" max="6170" width="14.42578125" style="199" customWidth="1"/>
    <col min="6171" max="6172" width="11" style="199" customWidth="1"/>
    <col min="6173" max="6400" width="14.42578125" style="199"/>
    <col min="6401" max="6401" width="6.5703125" style="199" customWidth="1"/>
    <col min="6402" max="6402" width="10.7109375" style="199" customWidth="1"/>
    <col min="6403" max="6403" width="17.5703125" style="199" customWidth="1"/>
    <col min="6404" max="6404" width="21.5703125" style="199" customWidth="1"/>
    <col min="6405" max="6405" width="52.28515625" style="199" customWidth="1"/>
    <col min="6406" max="6406" width="24.140625" style="199" customWidth="1"/>
    <col min="6407" max="6407" width="26.5703125" style="199" customWidth="1"/>
    <col min="6408" max="6408" width="25.85546875" style="199" customWidth="1"/>
    <col min="6409" max="6409" width="14" style="199" customWidth="1"/>
    <col min="6410" max="6410" width="18" style="199" customWidth="1"/>
    <col min="6411" max="6411" width="18.5703125" style="199" customWidth="1"/>
    <col min="6412" max="6412" width="20" style="199" customWidth="1"/>
    <col min="6413" max="6413" width="18.28515625" style="199" customWidth="1"/>
    <col min="6414" max="6415" width="18" style="199" customWidth="1"/>
    <col min="6416" max="6416" width="26.28515625" style="199" customWidth="1"/>
    <col min="6417" max="6417" width="24.85546875" style="199" customWidth="1"/>
    <col min="6418" max="6418" width="19.42578125" style="199" customWidth="1"/>
    <col min="6419" max="6419" width="28.140625" style="199" customWidth="1"/>
    <col min="6420" max="6420" width="89.140625" style="199" customWidth="1"/>
    <col min="6421" max="6421" width="40.140625" style="199" customWidth="1"/>
    <col min="6422" max="6422" width="18.42578125" style="199" customWidth="1"/>
    <col min="6423" max="6423" width="19.42578125" style="199" customWidth="1"/>
    <col min="6424" max="6424" width="80.28515625" style="199" customWidth="1"/>
    <col min="6425" max="6425" width="31.140625" style="199" customWidth="1"/>
    <col min="6426" max="6426" width="14.42578125" style="199" customWidth="1"/>
    <col min="6427" max="6428" width="11" style="199" customWidth="1"/>
    <col min="6429" max="6656" width="14.42578125" style="199"/>
    <col min="6657" max="6657" width="6.5703125" style="199" customWidth="1"/>
    <col min="6658" max="6658" width="10.7109375" style="199" customWidth="1"/>
    <col min="6659" max="6659" width="17.5703125" style="199" customWidth="1"/>
    <col min="6660" max="6660" width="21.5703125" style="199" customWidth="1"/>
    <col min="6661" max="6661" width="52.28515625" style="199" customWidth="1"/>
    <col min="6662" max="6662" width="24.140625" style="199" customWidth="1"/>
    <col min="6663" max="6663" width="26.5703125" style="199" customWidth="1"/>
    <col min="6664" max="6664" width="25.85546875" style="199" customWidth="1"/>
    <col min="6665" max="6665" width="14" style="199" customWidth="1"/>
    <col min="6666" max="6666" width="18" style="199" customWidth="1"/>
    <col min="6667" max="6667" width="18.5703125" style="199" customWidth="1"/>
    <col min="6668" max="6668" width="20" style="199" customWidth="1"/>
    <col min="6669" max="6669" width="18.28515625" style="199" customWidth="1"/>
    <col min="6670" max="6671" width="18" style="199" customWidth="1"/>
    <col min="6672" max="6672" width="26.28515625" style="199" customWidth="1"/>
    <col min="6673" max="6673" width="24.85546875" style="199" customWidth="1"/>
    <col min="6674" max="6674" width="19.42578125" style="199" customWidth="1"/>
    <col min="6675" max="6675" width="28.140625" style="199" customWidth="1"/>
    <col min="6676" max="6676" width="89.140625" style="199" customWidth="1"/>
    <col min="6677" max="6677" width="40.140625" style="199" customWidth="1"/>
    <col min="6678" max="6678" width="18.42578125" style="199" customWidth="1"/>
    <col min="6679" max="6679" width="19.42578125" style="199" customWidth="1"/>
    <col min="6680" max="6680" width="80.28515625" style="199" customWidth="1"/>
    <col min="6681" max="6681" width="31.140625" style="199" customWidth="1"/>
    <col min="6682" max="6682" width="14.42578125" style="199" customWidth="1"/>
    <col min="6683" max="6684" width="11" style="199" customWidth="1"/>
    <col min="6685" max="6912" width="14.42578125" style="199"/>
    <col min="6913" max="6913" width="6.5703125" style="199" customWidth="1"/>
    <col min="6914" max="6914" width="10.7109375" style="199" customWidth="1"/>
    <col min="6915" max="6915" width="17.5703125" style="199" customWidth="1"/>
    <col min="6916" max="6916" width="21.5703125" style="199" customWidth="1"/>
    <col min="6917" max="6917" width="52.28515625" style="199" customWidth="1"/>
    <col min="6918" max="6918" width="24.140625" style="199" customWidth="1"/>
    <col min="6919" max="6919" width="26.5703125" style="199" customWidth="1"/>
    <col min="6920" max="6920" width="25.85546875" style="199" customWidth="1"/>
    <col min="6921" max="6921" width="14" style="199" customWidth="1"/>
    <col min="6922" max="6922" width="18" style="199" customWidth="1"/>
    <col min="6923" max="6923" width="18.5703125" style="199" customWidth="1"/>
    <col min="6924" max="6924" width="20" style="199" customWidth="1"/>
    <col min="6925" max="6925" width="18.28515625" style="199" customWidth="1"/>
    <col min="6926" max="6927" width="18" style="199" customWidth="1"/>
    <col min="6928" max="6928" width="26.28515625" style="199" customWidth="1"/>
    <col min="6929" max="6929" width="24.85546875" style="199" customWidth="1"/>
    <col min="6930" max="6930" width="19.42578125" style="199" customWidth="1"/>
    <col min="6931" max="6931" width="28.140625" style="199" customWidth="1"/>
    <col min="6932" max="6932" width="89.140625" style="199" customWidth="1"/>
    <col min="6933" max="6933" width="40.140625" style="199" customWidth="1"/>
    <col min="6934" max="6934" width="18.42578125" style="199" customWidth="1"/>
    <col min="6935" max="6935" width="19.42578125" style="199" customWidth="1"/>
    <col min="6936" max="6936" width="80.28515625" style="199" customWidth="1"/>
    <col min="6937" max="6937" width="31.140625" style="199" customWidth="1"/>
    <col min="6938" max="6938" width="14.42578125" style="199" customWidth="1"/>
    <col min="6939" max="6940" width="11" style="199" customWidth="1"/>
    <col min="6941" max="7168" width="14.42578125" style="199"/>
    <col min="7169" max="7169" width="6.5703125" style="199" customWidth="1"/>
    <col min="7170" max="7170" width="10.7109375" style="199" customWidth="1"/>
    <col min="7171" max="7171" width="17.5703125" style="199" customWidth="1"/>
    <col min="7172" max="7172" width="21.5703125" style="199" customWidth="1"/>
    <col min="7173" max="7173" width="52.28515625" style="199" customWidth="1"/>
    <col min="7174" max="7174" width="24.140625" style="199" customWidth="1"/>
    <col min="7175" max="7175" width="26.5703125" style="199" customWidth="1"/>
    <col min="7176" max="7176" width="25.85546875" style="199" customWidth="1"/>
    <col min="7177" max="7177" width="14" style="199" customWidth="1"/>
    <col min="7178" max="7178" width="18" style="199" customWidth="1"/>
    <col min="7179" max="7179" width="18.5703125" style="199" customWidth="1"/>
    <col min="7180" max="7180" width="20" style="199" customWidth="1"/>
    <col min="7181" max="7181" width="18.28515625" style="199" customWidth="1"/>
    <col min="7182" max="7183" width="18" style="199" customWidth="1"/>
    <col min="7184" max="7184" width="26.28515625" style="199" customWidth="1"/>
    <col min="7185" max="7185" width="24.85546875" style="199" customWidth="1"/>
    <col min="7186" max="7186" width="19.42578125" style="199" customWidth="1"/>
    <col min="7187" max="7187" width="28.140625" style="199" customWidth="1"/>
    <col min="7188" max="7188" width="89.140625" style="199" customWidth="1"/>
    <col min="7189" max="7189" width="40.140625" style="199" customWidth="1"/>
    <col min="7190" max="7190" width="18.42578125" style="199" customWidth="1"/>
    <col min="7191" max="7191" width="19.42578125" style="199" customWidth="1"/>
    <col min="7192" max="7192" width="80.28515625" style="199" customWidth="1"/>
    <col min="7193" max="7193" width="31.140625" style="199" customWidth="1"/>
    <col min="7194" max="7194" width="14.42578125" style="199" customWidth="1"/>
    <col min="7195" max="7196" width="11" style="199" customWidth="1"/>
    <col min="7197" max="7424" width="14.42578125" style="199"/>
    <col min="7425" max="7425" width="6.5703125" style="199" customWidth="1"/>
    <col min="7426" max="7426" width="10.7109375" style="199" customWidth="1"/>
    <col min="7427" max="7427" width="17.5703125" style="199" customWidth="1"/>
    <col min="7428" max="7428" width="21.5703125" style="199" customWidth="1"/>
    <col min="7429" max="7429" width="52.28515625" style="199" customWidth="1"/>
    <col min="7430" max="7430" width="24.140625" style="199" customWidth="1"/>
    <col min="7431" max="7431" width="26.5703125" style="199" customWidth="1"/>
    <col min="7432" max="7432" width="25.85546875" style="199" customWidth="1"/>
    <col min="7433" max="7433" width="14" style="199" customWidth="1"/>
    <col min="7434" max="7434" width="18" style="199" customWidth="1"/>
    <col min="7435" max="7435" width="18.5703125" style="199" customWidth="1"/>
    <col min="7436" max="7436" width="20" style="199" customWidth="1"/>
    <col min="7437" max="7437" width="18.28515625" style="199" customWidth="1"/>
    <col min="7438" max="7439" width="18" style="199" customWidth="1"/>
    <col min="7440" max="7440" width="26.28515625" style="199" customWidth="1"/>
    <col min="7441" max="7441" width="24.85546875" style="199" customWidth="1"/>
    <col min="7442" max="7442" width="19.42578125" style="199" customWidth="1"/>
    <col min="7443" max="7443" width="28.140625" style="199" customWidth="1"/>
    <col min="7444" max="7444" width="89.140625" style="199" customWidth="1"/>
    <col min="7445" max="7445" width="40.140625" style="199" customWidth="1"/>
    <col min="7446" max="7446" width="18.42578125" style="199" customWidth="1"/>
    <col min="7447" max="7447" width="19.42578125" style="199" customWidth="1"/>
    <col min="7448" max="7448" width="80.28515625" style="199" customWidth="1"/>
    <col min="7449" max="7449" width="31.140625" style="199" customWidth="1"/>
    <col min="7450" max="7450" width="14.42578125" style="199" customWidth="1"/>
    <col min="7451" max="7452" width="11" style="199" customWidth="1"/>
    <col min="7453" max="7680" width="14.42578125" style="199"/>
    <col min="7681" max="7681" width="6.5703125" style="199" customWidth="1"/>
    <col min="7682" max="7682" width="10.7109375" style="199" customWidth="1"/>
    <col min="7683" max="7683" width="17.5703125" style="199" customWidth="1"/>
    <col min="7684" max="7684" width="21.5703125" style="199" customWidth="1"/>
    <col min="7685" max="7685" width="52.28515625" style="199" customWidth="1"/>
    <col min="7686" max="7686" width="24.140625" style="199" customWidth="1"/>
    <col min="7687" max="7687" width="26.5703125" style="199" customWidth="1"/>
    <col min="7688" max="7688" width="25.85546875" style="199" customWidth="1"/>
    <col min="7689" max="7689" width="14" style="199" customWidth="1"/>
    <col min="7690" max="7690" width="18" style="199" customWidth="1"/>
    <col min="7691" max="7691" width="18.5703125" style="199" customWidth="1"/>
    <col min="7692" max="7692" width="20" style="199" customWidth="1"/>
    <col min="7693" max="7693" width="18.28515625" style="199" customWidth="1"/>
    <col min="7694" max="7695" width="18" style="199" customWidth="1"/>
    <col min="7696" max="7696" width="26.28515625" style="199" customWidth="1"/>
    <col min="7697" max="7697" width="24.85546875" style="199" customWidth="1"/>
    <col min="7698" max="7698" width="19.42578125" style="199" customWidth="1"/>
    <col min="7699" max="7699" width="28.140625" style="199" customWidth="1"/>
    <col min="7700" max="7700" width="89.140625" style="199" customWidth="1"/>
    <col min="7701" max="7701" width="40.140625" style="199" customWidth="1"/>
    <col min="7702" max="7702" width="18.42578125" style="199" customWidth="1"/>
    <col min="7703" max="7703" width="19.42578125" style="199" customWidth="1"/>
    <col min="7704" max="7704" width="80.28515625" style="199" customWidth="1"/>
    <col min="7705" max="7705" width="31.140625" style="199" customWidth="1"/>
    <col min="7706" max="7706" width="14.42578125" style="199" customWidth="1"/>
    <col min="7707" max="7708" width="11" style="199" customWidth="1"/>
    <col min="7709" max="7936" width="14.42578125" style="199"/>
    <col min="7937" max="7937" width="6.5703125" style="199" customWidth="1"/>
    <col min="7938" max="7938" width="10.7109375" style="199" customWidth="1"/>
    <col min="7939" max="7939" width="17.5703125" style="199" customWidth="1"/>
    <col min="7940" max="7940" width="21.5703125" style="199" customWidth="1"/>
    <col min="7941" max="7941" width="52.28515625" style="199" customWidth="1"/>
    <col min="7942" max="7942" width="24.140625" style="199" customWidth="1"/>
    <col min="7943" max="7943" width="26.5703125" style="199" customWidth="1"/>
    <col min="7944" max="7944" width="25.85546875" style="199" customWidth="1"/>
    <col min="7945" max="7945" width="14" style="199" customWidth="1"/>
    <col min="7946" max="7946" width="18" style="199" customWidth="1"/>
    <col min="7947" max="7947" width="18.5703125" style="199" customWidth="1"/>
    <col min="7948" max="7948" width="20" style="199" customWidth="1"/>
    <col min="7949" max="7949" width="18.28515625" style="199" customWidth="1"/>
    <col min="7950" max="7951" width="18" style="199" customWidth="1"/>
    <col min="7952" max="7952" width="26.28515625" style="199" customWidth="1"/>
    <col min="7953" max="7953" width="24.85546875" style="199" customWidth="1"/>
    <col min="7954" max="7954" width="19.42578125" style="199" customWidth="1"/>
    <col min="7955" max="7955" width="28.140625" style="199" customWidth="1"/>
    <col min="7956" max="7956" width="89.140625" style="199" customWidth="1"/>
    <col min="7957" max="7957" width="40.140625" style="199" customWidth="1"/>
    <col min="7958" max="7958" width="18.42578125" style="199" customWidth="1"/>
    <col min="7959" max="7959" width="19.42578125" style="199" customWidth="1"/>
    <col min="7960" max="7960" width="80.28515625" style="199" customWidth="1"/>
    <col min="7961" max="7961" width="31.140625" style="199" customWidth="1"/>
    <col min="7962" max="7962" width="14.42578125" style="199" customWidth="1"/>
    <col min="7963" max="7964" width="11" style="199" customWidth="1"/>
    <col min="7965" max="8192" width="14.42578125" style="199"/>
    <col min="8193" max="8193" width="6.5703125" style="199" customWidth="1"/>
    <col min="8194" max="8194" width="10.7109375" style="199" customWidth="1"/>
    <col min="8195" max="8195" width="17.5703125" style="199" customWidth="1"/>
    <col min="8196" max="8196" width="21.5703125" style="199" customWidth="1"/>
    <col min="8197" max="8197" width="52.28515625" style="199" customWidth="1"/>
    <col min="8198" max="8198" width="24.140625" style="199" customWidth="1"/>
    <col min="8199" max="8199" width="26.5703125" style="199" customWidth="1"/>
    <col min="8200" max="8200" width="25.85546875" style="199" customWidth="1"/>
    <col min="8201" max="8201" width="14" style="199" customWidth="1"/>
    <col min="8202" max="8202" width="18" style="199" customWidth="1"/>
    <col min="8203" max="8203" width="18.5703125" style="199" customWidth="1"/>
    <col min="8204" max="8204" width="20" style="199" customWidth="1"/>
    <col min="8205" max="8205" width="18.28515625" style="199" customWidth="1"/>
    <col min="8206" max="8207" width="18" style="199" customWidth="1"/>
    <col min="8208" max="8208" width="26.28515625" style="199" customWidth="1"/>
    <col min="8209" max="8209" width="24.85546875" style="199" customWidth="1"/>
    <col min="8210" max="8210" width="19.42578125" style="199" customWidth="1"/>
    <col min="8211" max="8211" width="28.140625" style="199" customWidth="1"/>
    <col min="8212" max="8212" width="89.140625" style="199" customWidth="1"/>
    <col min="8213" max="8213" width="40.140625" style="199" customWidth="1"/>
    <col min="8214" max="8214" width="18.42578125" style="199" customWidth="1"/>
    <col min="8215" max="8215" width="19.42578125" style="199" customWidth="1"/>
    <col min="8216" max="8216" width="80.28515625" style="199" customWidth="1"/>
    <col min="8217" max="8217" width="31.140625" style="199" customWidth="1"/>
    <col min="8218" max="8218" width="14.42578125" style="199" customWidth="1"/>
    <col min="8219" max="8220" width="11" style="199" customWidth="1"/>
    <col min="8221" max="8448" width="14.42578125" style="199"/>
    <col min="8449" max="8449" width="6.5703125" style="199" customWidth="1"/>
    <col min="8450" max="8450" width="10.7109375" style="199" customWidth="1"/>
    <col min="8451" max="8451" width="17.5703125" style="199" customWidth="1"/>
    <col min="8452" max="8452" width="21.5703125" style="199" customWidth="1"/>
    <col min="8453" max="8453" width="52.28515625" style="199" customWidth="1"/>
    <col min="8454" max="8454" width="24.140625" style="199" customWidth="1"/>
    <col min="8455" max="8455" width="26.5703125" style="199" customWidth="1"/>
    <col min="8456" max="8456" width="25.85546875" style="199" customWidth="1"/>
    <col min="8457" max="8457" width="14" style="199" customWidth="1"/>
    <col min="8458" max="8458" width="18" style="199" customWidth="1"/>
    <col min="8459" max="8459" width="18.5703125" style="199" customWidth="1"/>
    <col min="8460" max="8460" width="20" style="199" customWidth="1"/>
    <col min="8461" max="8461" width="18.28515625" style="199" customWidth="1"/>
    <col min="8462" max="8463" width="18" style="199" customWidth="1"/>
    <col min="8464" max="8464" width="26.28515625" style="199" customWidth="1"/>
    <col min="8465" max="8465" width="24.85546875" style="199" customWidth="1"/>
    <col min="8466" max="8466" width="19.42578125" style="199" customWidth="1"/>
    <col min="8467" max="8467" width="28.140625" style="199" customWidth="1"/>
    <col min="8468" max="8468" width="89.140625" style="199" customWidth="1"/>
    <col min="8469" max="8469" width="40.140625" style="199" customWidth="1"/>
    <col min="8470" max="8470" width="18.42578125" style="199" customWidth="1"/>
    <col min="8471" max="8471" width="19.42578125" style="199" customWidth="1"/>
    <col min="8472" max="8472" width="80.28515625" style="199" customWidth="1"/>
    <col min="8473" max="8473" width="31.140625" style="199" customWidth="1"/>
    <col min="8474" max="8474" width="14.42578125" style="199" customWidth="1"/>
    <col min="8475" max="8476" width="11" style="199" customWidth="1"/>
    <col min="8477" max="8704" width="14.42578125" style="199"/>
    <col min="8705" max="8705" width="6.5703125" style="199" customWidth="1"/>
    <col min="8706" max="8706" width="10.7109375" style="199" customWidth="1"/>
    <col min="8707" max="8707" width="17.5703125" style="199" customWidth="1"/>
    <col min="8708" max="8708" width="21.5703125" style="199" customWidth="1"/>
    <col min="8709" max="8709" width="52.28515625" style="199" customWidth="1"/>
    <col min="8710" max="8710" width="24.140625" style="199" customWidth="1"/>
    <col min="8711" max="8711" width="26.5703125" style="199" customWidth="1"/>
    <col min="8712" max="8712" width="25.85546875" style="199" customWidth="1"/>
    <col min="8713" max="8713" width="14" style="199" customWidth="1"/>
    <col min="8714" max="8714" width="18" style="199" customWidth="1"/>
    <col min="8715" max="8715" width="18.5703125" style="199" customWidth="1"/>
    <col min="8716" max="8716" width="20" style="199" customWidth="1"/>
    <col min="8717" max="8717" width="18.28515625" style="199" customWidth="1"/>
    <col min="8718" max="8719" width="18" style="199" customWidth="1"/>
    <col min="8720" max="8720" width="26.28515625" style="199" customWidth="1"/>
    <col min="8721" max="8721" width="24.85546875" style="199" customWidth="1"/>
    <col min="8722" max="8722" width="19.42578125" style="199" customWidth="1"/>
    <col min="8723" max="8723" width="28.140625" style="199" customWidth="1"/>
    <col min="8724" max="8724" width="89.140625" style="199" customWidth="1"/>
    <col min="8725" max="8725" width="40.140625" style="199" customWidth="1"/>
    <col min="8726" max="8726" width="18.42578125" style="199" customWidth="1"/>
    <col min="8727" max="8727" width="19.42578125" style="199" customWidth="1"/>
    <col min="8728" max="8728" width="80.28515625" style="199" customWidth="1"/>
    <col min="8729" max="8729" width="31.140625" style="199" customWidth="1"/>
    <col min="8730" max="8730" width="14.42578125" style="199" customWidth="1"/>
    <col min="8731" max="8732" width="11" style="199" customWidth="1"/>
    <col min="8733" max="8960" width="14.42578125" style="199"/>
    <col min="8961" max="8961" width="6.5703125" style="199" customWidth="1"/>
    <col min="8962" max="8962" width="10.7109375" style="199" customWidth="1"/>
    <col min="8963" max="8963" width="17.5703125" style="199" customWidth="1"/>
    <col min="8964" max="8964" width="21.5703125" style="199" customWidth="1"/>
    <col min="8965" max="8965" width="52.28515625" style="199" customWidth="1"/>
    <col min="8966" max="8966" width="24.140625" style="199" customWidth="1"/>
    <col min="8967" max="8967" width="26.5703125" style="199" customWidth="1"/>
    <col min="8968" max="8968" width="25.85546875" style="199" customWidth="1"/>
    <col min="8969" max="8969" width="14" style="199" customWidth="1"/>
    <col min="8970" max="8970" width="18" style="199" customWidth="1"/>
    <col min="8971" max="8971" width="18.5703125" style="199" customWidth="1"/>
    <col min="8972" max="8972" width="20" style="199" customWidth="1"/>
    <col min="8973" max="8973" width="18.28515625" style="199" customWidth="1"/>
    <col min="8974" max="8975" width="18" style="199" customWidth="1"/>
    <col min="8976" max="8976" width="26.28515625" style="199" customWidth="1"/>
    <col min="8977" max="8977" width="24.85546875" style="199" customWidth="1"/>
    <col min="8978" max="8978" width="19.42578125" style="199" customWidth="1"/>
    <col min="8979" max="8979" width="28.140625" style="199" customWidth="1"/>
    <col min="8980" max="8980" width="89.140625" style="199" customWidth="1"/>
    <col min="8981" max="8981" width="40.140625" style="199" customWidth="1"/>
    <col min="8982" max="8982" width="18.42578125" style="199" customWidth="1"/>
    <col min="8983" max="8983" width="19.42578125" style="199" customWidth="1"/>
    <col min="8984" max="8984" width="80.28515625" style="199" customWidth="1"/>
    <col min="8985" max="8985" width="31.140625" style="199" customWidth="1"/>
    <col min="8986" max="8986" width="14.42578125" style="199" customWidth="1"/>
    <col min="8987" max="8988" width="11" style="199" customWidth="1"/>
    <col min="8989" max="9216" width="14.42578125" style="199"/>
    <col min="9217" max="9217" width="6.5703125" style="199" customWidth="1"/>
    <col min="9218" max="9218" width="10.7109375" style="199" customWidth="1"/>
    <col min="9219" max="9219" width="17.5703125" style="199" customWidth="1"/>
    <col min="9220" max="9220" width="21.5703125" style="199" customWidth="1"/>
    <col min="9221" max="9221" width="52.28515625" style="199" customWidth="1"/>
    <col min="9222" max="9222" width="24.140625" style="199" customWidth="1"/>
    <col min="9223" max="9223" width="26.5703125" style="199" customWidth="1"/>
    <col min="9224" max="9224" width="25.85546875" style="199" customWidth="1"/>
    <col min="9225" max="9225" width="14" style="199" customWidth="1"/>
    <col min="9226" max="9226" width="18" style="199" customWidth="1"/>
    <col min="9227" max="9227" width="18.5703125" style="199" customWidth="1"/>
    <col min="9228" max="9228" width="20" style="199" customWidth="1"/>
    <col min="9229" max="9229" width="18.28515625" style="199" customWidth="1"/>
    <col min="9230" max="9231" width="18" style="199" customWidth="1"/>
    <col min="9232" max="9232" width="26.28515625" style="199" customWidth="1"/>
    <col min="9233" max="9233" width="24.85546875" style="199" customWidth="1"/>
    <col min="9234" max="9234" width="19.42578125" style="199" customWidth="1"/>
    <col min="9235" max="9235" width="28.140625" style="199" customWidth="1"/>
    <col min="9236" max="9236" width="89.140625" style="199" customWidth="1"/>
    <col min="9237" max="9237" width="40.140625" style="199" customWidth="1"/>
    <col min="9238" max="9238" width="18.42578125" style="199" customWidth="1"/>
    <col min="9239" max="9239" width="19.42578125" style="199" customWidth="1"/>
    <col min="9240" max="9240" width="80.28515625" style="199" customWidth="1"/>
    <col min="9241" max="9241" width="31.140625" style="199" customWidth="1"/>
    <col min="9242" max="9242" width="14.42578125" style="199" customWidth="1"/>
    <col min="9243" max="9244" width="11" style="199" customWidth="1"/>
    <col min="9245" max="9472" width="14.42578125" style="199"/>
    <col min="9473" max="9473" width="6.5703125" style="199" customWidth="1"/>
    <col min="9474" max="9474" width="10.7109375" style="199" customWidth="1"/>
    <col min="9475" max="9475" width="17.5703125" style="199" customWidth="1"/>
    <col min="9476" max="9476" width="21.5703125" style="199" customWidth="1"/>
    <col min="9477" max="9477" width="52.28515625" style="199" customWidth="1"/>
    <col min="9478" max="9478" width="24.140625" style="199" customWidth="1"/>
    <col min="9479" max="9479" width="26.5703125" style="199" customWidth="1"/>
    <col min="9480" max="9480" width="25.85546875" style="199" customWidth="1"/>
    <col min="9481" max="9481" width="14" style="199" customWidth="1"/>
    <col min="9482" max="9482" width="18" style="199" customWidth="1"/>
    <col min="9483" max="9483" width="18.5703125" style="199" customWidth="1"/>
    <col min="9484" max="9484" width="20" style="199" customWidth="1"/>
    <col min="9485" max="9485" width="18.28515625" style="199" customWidth="1"/>
    <col min="9486" max="9487" width="18" style="199" customWidth="1"/>
    <col min="9488" max="9488" width="26.28515625" style="199" customWidth="1"/>
    <col min="9489" max="9489" width="24.85546875" style="199" customWidth="1"/>
    <col min="9490" max="9490" width="19.42578125" style="199" customWidth="1"/>
    <col min="9491" max="9491" width="28.140625" style="199" customWidth="1"/>
    <col min="9492" max="9492" width="89.140625" style="199" customWidth="1"/>
    <col min="9493" max="9493" width="40.140625" style="199" customWidth="1"/>
    <col min="9494" max="9494" width="18.42578125" style="199" customWidth="1"/>
    <col min="9495" max="9495" width="19.42578125" style="199" customWidth="1"/>
    <col min="9496" max="9496" width="80.28515625" style="199" customWidth="1"/>
    <col min="9497" max="9497" width="31.140625" style="199" customWidth="1"/>
    <col min="9498" max="9498" width="14.42578125" style="199" customWidth="1"/>
    <col min="9499" max="9500" width="11" style="199" customWidth="1"/>
    <col min="9501" max="9728" width="14.42578125" style="199"/>
    <col min="9729" max="9729" width="6.5703125" style="199" customWidth="1"/>
    <col min="9730" max="9730" width="10.7109375" style="199" customWidth="1"/>
    <col min="9731" max="9731" width="17.5703125" style="199" customWidth="1"/>
    <col min="9732" max="9732" width="21.5703125" style="199" customWidth="1"/>
    <col min="9733" max="9733" width="52.28515625" style="199" customWidth="1"/>
    <col min="9734" max="9734" width="24.140625" style="199" customWidth="1"/>
    <col min="9735" max="9735" width="26.5703125" style="199" customWidth="1"/>
    <col min="9736" max="9736" width="25.85546875" style="199" customWidth="1"/>
    <col min="9737" max="9737" width="14" style="199" customWidth="1"/>
    <col min="9738" max="9738" width="18" style="199" customWidth="1"/>
    <col min="9739" max="9739" width="18.5703125" style="199" customWidth="1"/>
    <col min="9740" max="9740" width="20" style="199" customWidth="1"/>
    <col min="9741" max="9741" width="18.28515625" style="199" customWidth="1"/>
    <col min="9742" max="9743" width="18" style="199" customWidth="1"/>
    <col min="9744" max="9744" width="26.28515625" style="199" customWidth="1"/>
    <col min="9745" max="9745" width="24.85546875" style="199" customWidth="1"/>
    <col min="9746" max="9746" width="19.42578125" style="199" customWidth="1"/>
    <col min="9747" max="9747" width="28.140625" style="199" customWidth="1"/>
    <col min="9748" max="9748" width="89.140625" style="199" customWidth="1"/>
    <col min="9749" max="9749" width="40.140625" style="199" customWidth="1"/>
    <col min="9750" max="9750" width="18.42578125" style="199" customWidth="1"/>
    <col min="9751" max="9751" width="19.42578125" style="199" customWidth="1"/>
    <col min="9752" max="9752" width="80.28515625" style="199" customWidth="1"/>
    <col min="9753" max="9753" width="31.140625" style="199" customWidth="1"/>
    <col min="9754" max="9754" width="14.42578125" style="199" customWidth="1"/>
    <col min="9755" max="9756" width="11" style="199" customWidth="1"/>
    <col min="9757" max="9984" width="14.42578125" style="199"/>
    <col min="9985" max="9985" width="6.5703125" style="199" customWidth="1"/>
    <col min="9986" max="9986" width="10.7109375" style="199" customWidth="1"/>
    <col min="9987" max="9987" width="17.5703125" style="199" customWidth="1"/>
    <col min="9988" max="9988" width="21.5703125" style="199" customWidth="1"/>
    <col min="9989" max="9989" width="52.28515625" style="199" customWidth="1"/>
    <col min="9990" max="9990" width="24.140625" style="199" customWidth="1"/>
    <col min="9991" max="9991" width="26.5703125" style="199" customWidth="1"/>
    <col min="9992" max="9992" width="25.85546875" style="199" customWidth="1"/>
    <col min="9993" max="9993" width="14" style="199" customWidth="1"/>
    <col min="9994" max="9994" width="18" style="199" customWidth="1"/>
    <col min="9995" max="9995" width="18.5703125" style="199" customWidth="1"/>
    <col min="9996" max="9996" width="20" style="199" customWidth="1"/>
    <col min="9997" max="9997" width="18.28515625" style="199" customWidth="1"/>
    <col min="9998" max="9999" width="18" style="199" customWidth="1"/>
    <col min="10000" max="10000" width="26.28515625" style="199" customWidth="1"/>
    <col min="10001" max="10001" width="24.85546875" style="199" customWidth="1"/>
    <col min="10002" max="10002" width="19.42578125" style="199" customWidth="1"/>
    <col min="10003" max="10003" width="28.140625" style="199" customWidth="1"/>
    <col min="10004" max="10004" width="89.140625" style="199" customWidth="1"/>
    <col min="10005" max="10005" width="40.140625" style="199" customWidth="1"/>
    <col min="10006" max="10006" width="18.42578125" style="199" customWidth="1"/>
    <col min="10007" max="10007" width="19.42578125" style="199" customWidth="1"/>
    <col min="10008" max="10008" width="80.28515625" style="199" customWidth="1"/>
    <col min="10009" max="10009" width="31.140625" style="199" customWidth="1"/>
    <col min="10010" max="10010" width="14.42578125" style="199" customWidth="1"/>
    <col min="10011" max="10012" width="11" style="199" customWidth="1"/>
    <col min="10013" max="10240" width="14.42578125" style="199"/>
    <col min="10241" max="10241" width="6.5703125" style="199" customWidth="1"/>
    <col min="10242" max="10242" width="10.7109375" style="199" customWidth="1"/>
    <col min="10243" max="10243" width="17.5703125" style="199" customWidth="1"/>
    <col min="10244" max="10244" width="21.5703125" style="199" customWidth="1"/>
    <col min="10245" max="10245" width="52.28515625" style="199" customWidth="1"/>
    <col min="10246" max="10246" width="24.140625" style="199" customWidth="1"/>
    <col min="10247" max="10247" width="26.5703125" style="199" customWidth="1"/>
    <col min="10248" max="10248" width="25.85546875" style="199" customWidth="1"/>
    <col min="10249" max="10249" width="14" style="199" customWidth="1"/>
    <col min="10250" max="10250" width="18" style="199" customWidth="1"/>
    <col min="10251" max="10251" width="18.5703125" style="199" customWidth="1"/>
    <col min="10252" max="10252" width="20" style="199" customWidth="1"/>
    <col min="10253" max="10253" width="18.28515625" style="199" customWidth="1"/>
    <col min="10254" max="10255" width="18" style="199" customWidth="1"/>
    <col min="10256" max="10256" width="26.28515625" style="199" customWidth="1"/>
    <col min="10257" max="10257" width="24.85546875" style="199" customWidth="1"/>
    <col min="10258" max="10258" width="19.42578125" style="199" customWidth="1"/>
    <col min="10259" max="10259" width="28.140625" style="199" customWidth="1"/>
    <col min="10260" max="10260" width="89.140625" style="199" customWidth="1"/>
    <col min="10261" max="10261" width="40.140625" style="199" customWidth="1"/>
    <col min="10262" max="10262" width="18.42578125" style="199" customWidth="1"/>
    <col min="10263" max="10263" width="19.42578125" style="199" customWidth="1"/>
    <col min="10264" max="10264" width="80.28515625" style="199" customWidth="1"/>
    <col min="10265" max="10265" width="31.140625" style="199" customWidth="1"/>
    <col min="10266" max="10266" width="14.42578125" style="199" customWidth="1"/>
    <col min="10267" max="10268" width="11" style="199" customWidth="1"/>
    <col min="10269" max="10496" width="14.42578125" style="199"/>
    <col min="10497" max="10497" width="6.5703125" style="199" customWidth="1"/>
    <col min="10498" max="10498" width="10.7109375" style="199" customWidth="1"/>
    <col min="10499" max="10499" width="17.5703125" style="199" customWidth="1"/>
    <col min="10500" max="10500" width="21.5703125" style="199" customWidth="1"/>
    <col min="10501" max="10501" width="52.28515625" style="199" customWidth="1"/>
    <col min="10502" max="10502" width="24.140625" style="199" customWidth="1"/>
    <col min="10503" max="10503" width="26.5703125" style="199" customWidth="1"/>
    <col min="10504" max="10504" width="25.85546875" style="199" customWidth="1"/>
    <col min="10505" max="10505" width="14" style="199" customWidth="1"/>
    <col min="10506" max="10506" width="18" style="199" customWidth="1"/>
    <col min="10507" max="10507" width="18.5703125" style="199" customWidth="1"/>
    <col min="10508" max="10508" width="20" style="199" customWidth="1"/>
    <col min="10509" max="10509" width="18.28515625" style="199" customWidth="1"/>
    <col min="10510" max="10511" width="18" style="199" customWidth="1"/>
    <col min="10512" max="10512" width="26.28515625" style="199" customWidth="1"/>
    <col min="10513" max="10513" width="24.85546875" style="199" customWidth="1"/>
    <col min="10514" max="10514" width="19.42578125" style="199" customWidth="1"/>
    <col min="10515" max="10515" width="28.140625" style="199" customWidth="1"/>
    <col min="10516" max="10516" width="89.140625" style="199" customWidth="1"/>
    <col min="10517" max="10517" width="40.140625" style="199" customWidth="1"/>
    <col min="10518" max="10518" width="18.42578125" style="199" customWidth="1"/>
    <col min="10519" max="10519" width="19.42578125" style="199" customWidth="1"/>
    <col min="10520" max="10520" width="80.28515625" style="199" customWidth="1"/>
    <col min="10521" max="10521" width="31.140625" style="199" customWidth="1"/>
    <col min="10522" max="10522" width="14.42578125" style="199" customWidth="1"/>
    <col min="10523" max="10524" width="11" style="199" customWidth="1"/>
    <col min="10525" max="10752" width="14.42578125" style="199"/>
    <col min="10753" max="10753" width="6.5703125" style="199" customWidth="1"/>
    <col min="10754" max="10754" width="10.7109375" style="199" customWidth="1"/>
    <col min="10755" max="10755" width="17.5703125" style="199" customWidth="1"/>
    <col min="10756" max="10756" width="21.5703125" style="199" customWidth="1"/>
    <col min="10757" max="10757" width="52.28515625" style="199" customWidth="1"/>
    <col min="10758" max="10758" width="24.140625" style="199" customWidth="1"/>
    <col min="10759" max="10759" width="26.5703125" style="199" customWidth="1"/>
    <col min="10760" max="10760" width="25.85546875" style="199" customWidth="1"/>
    <col min="10761" max="10761" width="14" style="199" customWidth="1"/>
    <col min="10762" max="10762" width="18" style="199" customWidth="1"/>
    <col min="10763" max="10763" width="18.5703125" style="199" customWidth="1"/>
    <col min="10764" max="10764" width="20" style="199" customWidth="1"/>
    <col min="10765" max="10765" width="18.28515625" style="199" customWidth="1"/>
    <col min="10766" max="10767" width="18" style="199" customWidth="1"/>
    <col min="10768" max="10768" width="26.28515625" style="199" customWidth="1"/>
    <col min="10769" max="10769" width="24.85546875" style="199" customWidth="1"/>
    <col min="10770" max="10770" width="19.42578125" style="199" customWidth="1"/>
    <col min="10771" max="10771" width="28.140625" style="199" customWidth="1"/>
    <col min="10772" max="10772" width="89.140625" style="199" customWidth="1"/>
    <col min="10773" max="10773" width="40.140625" style="199" customWidth="1"/>
    <col min="10774" max="10774" width="18.42578125" style="199" customWidth="1"/>
    <col min="10775" max="10775" width="19.42578125" style="199" customWidth="1"/>
    <col min="10776" max="10776" width="80.28515625" style="199" customWidth="1"/>
    <col min="10777" max="10777" width="31.140625" style="199" customWidth="1"/>
    <col min="10778" max="10778" width="14.42578125" style="199" customWidth="1"/>
    <col min="10779" max="10780" width="11" style="199" customWidth="1"/>
    <col min="10781" max="11008" width="14.42578125" style="199"/>
    <col min="11009" max="11009" width="6.5703125" style="199" customWidth="1"/>
    <col min="11010" max="11010" width="10.7109375" style="199" customWidth="1"/>
    <col min="11011" max="11011" width="17.5703125" style="199" customWidth="1"/>
    <col min="11012" max="11012" width="21.5703125" style="199" customWidth="1"/>
    <col min="11013" max="11013" width="52.28515625" style="199" customWidth="1"/>
    <col min="11014" max="11014" width="24.140625" style="199" customWidth="1"/>
    <col min="11015" max="11015" width="26.5703125" style="199" customWidth="1"/>
    <col min="11016" max="11016" width="25.85546875" style="199" customWidth="1"/>
    <col min="11017" max="11017" width="14" style="199" customWidth="1"/>
    <col min="11018" max="11018" width="18" style="199" customWidth="1"/>
    <col min="11019" max="11019" width="18.5703125" style="199" customWidth="1"/>
    <col min="11020" max="11020" width="20" style="199" customWidth="1"/>
    <col min="11021" max="11021" width="18.28515625" style="199" customWidth="1"/>
    <col min="11022" max="11023" width="18" style="199" customWidth="1"/>
    <col min="11024" max="11024" width="26.28515625" style="199" customWidth="1"/>
    <col min="11025" max="11025" width="24.85546875" style="199" customWidth="1"/>
    <col min="11026" max="11026" width="19.42578125" style="199" customWidth="1"/>
    <col min="11027" max="11027" width="28.140625" style="199" customWidth="1"/>
    <col min="11028" max="11028" width="89.140625" style="199" customWidth="1"/>
    <col min="11029" max="11029" width="40.140625" style="199" customWidth="1"/>
    <col min="11030" max="11030" width="18.42578125" style="199" customWidth="1"/>
    <col min="11031" max="11031" width="19.42578125" style="199" customWidth="1"/>
    <col min="11032" max="11032" width="80.28515625" style="199" customWidth="1"/>
    <col min="11033" max="11033" width="31.140625" style="199" customWidth="1"/>
    <col min="11034" max="11034" width="14.42578125" style="199" customWidth="1"/>
    <col min="11035" max="11036" width="11" style="199" customWidth="1"/>
    <col min="11037" max="11264" width="14.42578125" style="199"/>
    <col min="11265" max="11265" width="6.5703125" style="199" customWidth="1"/>
    <col min="11266" max="11266" width="10.7109375" style="199" customWidth="1"/>
    <col min="11267" max="11267" width="17.5703125" style="199" customWidth="1"/>
    <col min="11268" max="11268" width="21.5703125" style="199" customWidth="1"/>
    <col min="11269" max="11269" width="52.28515625" style="199" customWidth="1"/>
    <col min="11270" max="11270" width="24.140625" style="199" customWidth="1"/>
    <col min="11271" max="11271" width="26.5703125" style="199" customWidth="1"/>
    <col min="11272" max="11272" width="25.85546875" style="199" customWidth="1"/>
    <col min="11273" max="11273" width="14" style="199" customWidth="1"/>
    <col min="11274" max="11274" width="18" style="199" customWidth="1"/>
    <col min="11275" max="11275" width="18.5703125" style="199" customWidth="1"/>
    <col min="11276" max="11276" width="20" style="199" customWidth="1"/>
    <col min="11277" max="11277" width="18.28515625" style="199" customWidth="1"/>
    <col min="11278" max="11279" width="18" style="199" customWidth="1"/>
    <col min="11280" max="11280" width="26.28515625" style="199" customWidth="1"/>
    <col min="11281" max="11281" width="24.85546875" style="199" customWidth="1"/>
    <col min="11282" max="11282" width="19.42578125" style="199" customWidth="1"/>
    <col min="11283" max="11283" width="28.140625" style="199" customWidth="1"/>
    <col min="11284" max="11284" width="89.140625" style="199" customWidth="1"/>
    <col min="11285" max="11285" width="40.140625" style="199" customWidth="1"/>
    <col min="11286" max="11286" width="18.42578125" style="199" customWidth="1"/>
    <col min="11287" max="11287" width="19.42578125" style="199" customWidth="1"/>
    <col min="11288" max="11288" width="80.28515625" style="199" customWidth="1"/>
    <col min="11289" max="11289" width="31.140625" style="199" customWidth="1"/>
    <col min="11290" max="11290" width="14.42578125" style="199" customWidth="1"/>
    <col min="11291" max="11292" width="11" style="199" customWidth="1"/>
    <col min="11293" max="11520" width="14.42578125" style="199"/>
    <col min="11521" max="11521" width="6.5703125" style="199" customWidth="1"/>
    <col min="11522" max="11522" width="10.7109375" style="199" customWidth="1"/>
    <col min="11523" max="11523" width="17.5703125" style="199" customWidth="1"/>
    <col min="11524" max="11524" width="21.5703125" style="199" customWidth="1"/>
    <col min="11525" max="11525" width="52.28515625" style="199" customWidth="1"/>
    <col min="11526" max="11526" width="24.140625" style="199" customWidth="1"/>
    <col min="11527" max="11527" width="26.5703125" style="199" customWidth="1"/>
    <col min="11528" max="11528" width="25.85546875" style="199" customWidth="1"/>
    <col min="11529" max="11529" width="14" style="199" customWidth="1"/>
    <col min="11530" max="11530" width="18" style="199" customWidth="1"/>
    <col min="11531" max="11531" width="18.5703125" style="199" customWidth="1"/>
    <col min="11532" max="11532" width="20" style="199" customWidth="1"/>
    <col min="11533" max="11533" width="18.28515625" style="199" customWidth="1"/>
    <col min="11534" max="11535" width="18" style="199" customWidth="1"/>
    <col min="11536" max="11536" width="26.28515625" style="199" customWidth="1"/>
    <col min="11537" max="11537" width="24.85546875" style="199" customWidth="1"/>
    <col min="11538" max="11538" width="19.42578125" style="199" customWidth="1"/>
    <col min="11539" max="11539" width="28.140625" style="199" customWidth="1"/>
    <col min="11540" max="11540" width="89.140625" style="199" customWidth="1"/>
    <col min="11541" max="11541" width="40.140625" style="199" customWidth="1"/>
    <col min="11542" max="11542" width="18.42578125" style="199" customWidth="1"/>
    <col min="11543" max="11543" width="19.42578125" style="199" customWidth="1"/>
    <col min="11544" max="11544" width="80.28515625" style="199" customWidth="1"/>
    <col min="11545" max="11545" width="31.140625" style="199" customWidth="1"/>
    <col min="11546" max="11546" width="14.42578125" style="199" customWidth="1"/>
    <col min="11547" max="11548" width="11" style="199" customWidth="1"/>
    <col min="11549" max="11776" width="14.42578125" style="199"/>
    <col min="11777" max="11777" width="6.5703125" style="199" customWidth="1"/>
    <col min="11778" max="11778" width="10.7109375" style="199" customWidth="1"/>
    <col min="11779" max="11779" width="17.5703125" style="199" customWidth="1"/>
    <col min="11780" max="11780" width="21.5703125" style="199" customWidth="1"/>
    <col min="11781" max="11781" width="52.28515625" style="199" customWidth="1"/>
    <col min="11782" max="11782" width="24.140625" style="199" customWidth="1"/>
    <col min="11783" max="11783" width="26.5703125" style="199" customWidth="1"/>
    <col min="11784" max="11784" width="25.85546875" style="199" customWidth="1"/>
    <col min="11785" max="11785" width="14" style="199" customWidth="1"/>
    <col min="11786" max="11786" width="18" style="199" customWidth="1"/>
    <col min="11787" max="11787" width="18.5703125" style="199" customWidth="1"/>
    <col min="11788" max="11788" width="20" style="199" customWidth="1"/>
    <col min="11789" max="11789" width="18.28515625" style="199" customWidth="1"/>
    <col min="11790" max="11791" width="18" style="199" customWidth="1"/>
    <col min="11792" max="11792" width="26.28515625" style="199" customWidth="1"/>
    <col min="11793" max="11793" width="24.85546875" style="199" customWidth="1"/>
    <col min="11794" max="11794" width="19.42578125" style="199" customWidth="1"/>
    <col min="11795" max="11795" width="28.140625" style="199" customWidth="1"/>
    <col min="11796" max="11796" width="89.140625" style="199" customWidth="1"/>
    <col min="11797" max="11797" width="40.140625" style="199" customWidth="1"/>
    <col min="11798" max="11798" width="18.42578125" style="199" customWidth="1"/>
    <col min="11799" max="11799" width="19.42578125" style="199" customWidth="1"/>
    <col min="11800" max="11800" width="80.28515625" style="199" customWidth="1"/>
    <col min="11801" max="11801" width="31.140625" style="199" customWidth="1"/>
    <col min="11802" max="11802" width="14.42578125" style="199" customWidth="1"/>
    <col min="11803" max="11804" width="11" style="199" customWidth="1"/>
    <col min="11805" max="12032" width="14.42578125" style="199"/>
    <col min="12033" max="12033" width="6.5703125" style="199" customWidth="1"/>
    <col min="12034" max="12034" width="10.7109375" style="199" customWidth="1"/>
    <col min="12035" max="12035" width="17.5703125" style="199" customWidth="1"/>
    <col min="12036" max="12036" width="21.5703125" style="199" customWidth="1"/>
    <col min="12037" max="12037" width="52.28515625" style="199" customWidth="1"/>
    <col min="12038" max="12038" width="24.140625" style="199" customWidth="1"/>
    <col min="12039" max="12039" width="26.5703125" style="199" customWidth="1"/>
    <col min="12040" max="12040" width="25.85546875" style="199" customWidth="1"/>
    <col min="12041" max="12041" width="14" style="199" customWidth="1"/>
    <col min="12042" max="12042" width="18" style="199" customWidth="1"/>
    <col min="12043" max="12043" width="18.5703125" style="199" customWidth="1"/>
    <col min="12044" max="12044" width="20" style="199" customWidth="1"/>
    <col min="12045" max="12045" width="18.28515625" style="199" customWidth="1"/>
    <col min="12046" max="12047" width="18" style="199" customWidth="1"/>
    <col min="12048" max="12048" width="26.28515625" style="199" customWidth="1"/>
    <col min="12049" max="12049" width="24.85546875" style="199" customWidth="1"/>
    <col min="12050" max="12050" width="19.42578125" style="199" customWidth="1"/>
    <col min="12051" max="12051" width="28.140625" style="199" customWidth="1"/>
    <col min="12052" max="12052" width="89.140625" style="199" customWidth="1"/>
    <col min="12053" max="12053" width="40.140625" style="199" customWidth="1"/>
    <col min="12054" max="12054" width="18.42578125" style="199" customWidth="1"/>
    <col min="12055" max="12055" width="19.42578125" style="199" customWidth="1"/>
    <col min="12056" max="12056" width="80.28515625" style="199" customWidth="1"/>
    <col min="12057" max="12057" width="31.140625" style="199" customWidth="1"/>
    <col min="12058" max="12058" width="14.42578125" style="199" customWidth="1"/>
    <col min="12059" max="12060" width="11" style="199" customWidth="1"/>
    <col min="12061" max="12288" width="14.42578125" style="199"/>
    <col min="12289" max="12289" width="6.5703125" style="199" customWidth="1"/>
    <col min="12290" max="12290" width="10.7109375" style="199" customWidth="1"/>
    <col min="12291" max="12291" width="17.5703125" style="199" customWidth="1"/>
    <col min="12292" max="12292" width="21.5703125" style="199" customWidth="1"/>
    <col min="12293" max="12293" width="52.28515625" style="199" customWidth="1"/>
    <col min="12294" max="12294" width="24.140625" style="199" customWidth="1"/>
    <col min="12295" max="12295" width="26.5703125" style="199" customWidth="1"/>
    <col min="12296" max="12296" width="25.85546875" style="199" customWidth="1"/>
    <col min="12297" max="12297" width="14" style="199" customWidth="1"/>
    <col min="12298" max="12298" width="18" style="199" customWidth="1"/>
    <col min="12299" max="12299" width="18.5703125" style="199" customWidth="1"/>
    <col min="12300" max="12300" width="20" style="199" customWidth="1"/>
    <col min="12301" max="12301" width="18.28515625" style="199" customWidth="1"/>
    <col min="12302" max="12303" width="18" style="199" customWidth="1"/>
    <col min="12304" max="12304" width="26.28515625" style="199" customWidth="1"/>
    <col min="12305" max="12305" width="24.85546875" style="199" customWidth="1"/>
    <col min="12306" max="12306" width="19.42578125" style="199" customWidth="1"/>
    <col min="12307" max="12307" width="28.140625" style="199" customWidth="1"/>
    <col min="12308" max="12308" width="89.140625" style="199" customWidth="1"/>
    <col min="12309" max="12309" width="40.140625" style="199" customWidth="1"/>
    <col min="12310" max="12310" width="18.42578125" style="199" customWidth="1"/>
    <col min="12311" max="12311" width="19.42578125" style="199" customWidth="1"/>
    <col min="12312" max="12312" width="80.28515625" style="199" customWidth="1"/>
    <col min="12313" max="12313" width="31.140625" style="199" customWidth="1"/>
    <col min="12314" max="12314" width="14.42578125" style="199" customWidth="1"/>
    <col min="12315" max="12316" width="11" style="199" customWidth="1"/>
    <col min="12317" max="12544" width="14.42578125" style="199"/>
    <col min="12545" max="12545" width="6.5703125" style="199" customWidth="1"/>
    <col min="12546" max="12546" width="10.7109375" style="199" customWidth="1"/>
    <col min="12547" max="12547" width="17.5703125" style="199" customWidth="1"/>
    <col min="12548" max="12548" width="21.5703125" style="199" customWidth="1"/>
    <col min="12549" max="12549" width="52.28515625" style="199" customWidth="1"/>
    <col min="12550" max="12550" width="24.140625" style="199" customWidth="1"/>
    <col min="12551" max="12551" width="26.5703125" style="199" customWidth="1"/>
    <col min="12552" max="12552" width="25.85546875" style="199" customWidth="1"/>
    <col min="12553" max="12553" width="14" style="199" customWidth="1"/>
    <col min="12554" max="12554" width="18" style="199" customWidth="1"/>
    <col min="12555" max="12555" width="18.5703125" style="199" customWidth="1"/>
    <col min="12556" max="12556" width="20" style="199" customWidth="1"/>
    <col min="12557" max="12557" width="18.28515625" style="199" customWidth="1"/>
    <col min="12558" max="12559" width="18" style="199" customWidth="1"/>
    <col min="12560" max="12560" width="26.28515625" style="199" customWidth="1"/>
    <col min="12561" max="12561" width="24.85546875" style="199" customWidth="1"/>
    <col min="12562" max="12562" width="19.42578125" style="199" customWidth="1"/>
    <col min="12563" max="12563" width="28.140625" style="199" customWidth="1"/>
    <col min="12564" max="12564" width="89.140625" style="199" customWidth="1"/>
    <col min="12565" max="12565" width="40.140625" style="199" customWidth="1"/>
    <col min="12566" max="12566" width="18.42578125" style="199" customWidth="1"/>
    <col min="12567" max="12567" width="19.42578125" style="199" customWidth="1"/>
    <col min="12568" max="12568" width="80.28515625" style="199" customWidth="1"/>
    <col min="12569" max="12569" width="31.140625" style="199" customWidth="1"/>
    <col min="12570" max="12570" width="14.42578125" style="199" customWidth="1"/>
    <col min="12571" max="12572" width="11" style="199" customWidth="1"/>
    <col min="12573" max="12800" width="14.42578125" style="199"/>
    <col min="12801" max="12801" width="6.5703125" style="199" customWidth="1"/>
    <col min="12802" max="12802" width="10.7109375" style="199" customWidth="1"/>
    <col min="12803" max="12803" width="17.5703125" style="199" customWidth="1"/>
    <col min="12804" max="12804" width="21.5703125" style="199" customWidth="1"/>
    <col min="12805" max="12805" width="52.28515625" style="199" customWidth="1"/>
    <col min="12806" max="12806" width="24.140625" style="199" customWidth="1"/>
    <col min="12807" max="12807" width="26.5703125" style="199" customWidth="1"/>
    <col min="12808" max="12808" width="25.85546875" style="199" customWidth="1"/>
    <col min="12809" max="12809" width="14" style="199" customWidth="1"/>
    <col min="12810" max="12810" width="18" style="199" customWidth="1"/>
    <col min="12811" max="12811" width="18.5703125" style="199" customWidth="1"/>
    <col min="12812" max="12812" width="20" style="199" customWidth="1"/>
    <col min="12813" max="12813" width="18.28515625" style="199" customWidth="1"/>
    <col min="12814" max="12815" width="18" style="199" customWidth="1"/>
    <col min="12816" max="12816" width="26.28515625" style="199" customWidth="1"/>
    <col min="12817" max="12817" width="24.85546875" style="199" customWidth="1"/>
    <col min="12818" max="12818" width="19.42578125" style="199" customWidth="1"/>
    <col min="12819" max="12819" width="28.140625" style="199" customWidth="1"/>
    <col min="12820" max="12820" width="89.140625" style="199" customWidth="1"/>
    <col min="12821" max="12821" width="40.140625" style="199" customWidth="1"/>
    <col min="12822" max="12822" width="18.42578125" style="199" customWidth="1"/>
    <col min="12823" max="12823" width="19.42578125" style="199" customWidth="1"/>
    <col min="12824" max="12824" width="80.28515625" style="199" customWidth="1"/>
    <col min="12825" max="12825" width="31.140625" style="199" customWidth="1"/>
    <col min="12826" max="12826" width="14.42578125" style="199" customWidth="1"/>
    <col min="12827" max="12828" width="11" style="199" customWidth="1"/>
    <col min="12829" max="13056" width="14.42578125" style="199"/>
    <col min="13057" max="13057" width="6.5703125" style="199" customWidth="1"/>
    <col min="13058" max="13058" width="10.7109375" style="199" customWidth="1"/>
    <col min="13059" max="13059" width="17.5703125" style="199" customWidth="1"/>
    <col min="13060" max="13060" width="21.5703125" style="199" customWidth="1"/>
    <col min="13061" max="13061" width="52.28515625" style="199" customWidth="1"/>
    <col min="13062" max="13062" width="24.140625" style="199" customWidth="1"/>
    <col min="13063" max="13063" width="26.5703125" style="199" customWidth="1"/>
    <col min="13064" max="13064" width="25.85546875" style="199" customWidth="1"/>
    <col min="13065" max="13065" width="14" style="199" customWidth="1"/>
    <col min="13066" max="13066" width="18" style="199" customWidth="1"/>
    <col min="13067" max="13067" width="18.5703125" style="199" customWidth="1"/>
    <col min="13068" max="13068" width="20" style="199" customWidth="1"/>
    <col min="13069" max="13069" width="18.28515625" style="199" customWidth="1"/>
    <col min="13070" max="13071" width="18" style="199" customWidth="1"/>
    <col min="13072" max="13072" width="26.28515625" style="199" customWidth="1"/>
    <col min="13073" max="13073" width="24.85546875" style="199" customWidth="1"/>
    <col min="13074" max="13074" width="19.42578125" style="199" customWidth="1"/>
    <col min="13075" max="13075" width="28.140625" style="199" customWidth="1"/>
    <col min="13076" max="13076" width="89.140625" style="199" customWidth="1"/>
    <col min="13077" max="13077" width="40.140625" style="199" customWidth="1"/>
    <col min="13078" max="13078" width="18.42578125" style="199" customWidth="1"/>
    <col min="13079" max="13079" width="19.42578125" style="199" customWidth="1"/>
    <col min="13080" max="13080" width="80.28515625" style="199" customWidth="1"/>
    <col min="13081" max="13081" width="31.140625" style="199" customWidth="1"/>
    <col min="13082" max="13082" width="14.42578125" style="199" customWidth="1"/>
    <col min="13083" max="13084" width="11" style="199" customWidth="1"/>
    <col min="13085" max="13312" width="14.42578125" style="199"/>
    <col min="13313" max="13313" width="6.5703125" style="199" customWidth="1"/>
    <col min="13314" max="13314" width="10.7109375" style="199" customWidth="1"/>
    <col min="13315" max="13315" width="17.5703125" style="199" customWidth="1"/>
    <col min="13316" max="13316" width="21.5703125" style="199" customWidth="1"/>
    <col min="13317" max="13317" width="52.28515625" style="199" customWidth="1"/>
    <col min="13318" max="13318" width="24.140625" style="199" customWidth="1"/>
    <col min="13319" max="13319" width="26.5703125" style="199" customWidth="1"/>
    <col min="13320" max="13320" width="25.85546875" style="199" customWidth="1"/>
    <col min="13321" max="13321" width="14" style="199" customWidth="1"/>
    <col min="13322" max="13322" width="18" style="199" customWidth="1"/>
    <col min="13323" max="13323" width="18.5703125" style="199" customWidth="1"/>
    <col min="13324" max="13324" width="20" style="199" customWidth="1"/>
    <col min="13325" max="13325" width="18.28515625" style="199" customWidth="1"/>
    <col min="13326" max="13327" width="18" style="199" customWidth="1"/>
    <col min="13328" max="13328" width="26.28515625" style="199" customWidth="1"/>
    <col min="13329" max="13329" width="24.85546875" style="199" customWidth="1"/>
    <col min="13330" max="13330" width="19.42578125" style="199" customWidth="1"/>
    <col min="13331" max="13331" width="28.140625" style="199" customWidth="1"/>
    <col min="13332" max="13332" width="89.140625" style="199" customWidth="1"/>
    <col min="13333" max="13333" width="40.140625" style="199" customWidth="1"/>
    <col min="13334" max="13334" width="18.42578125" style="199" customWidth="1"/>
    <col min="13335" max="13335" width="19.42578125" style="199" customWidth="1"/>
    <col min="13336" max="13336" width="80.28515625" style="199" customWidth="1"/>
    <col min="13337" max="13337" width="31.140625" style="199" customWidth="1"/>
    <col min="13338" max="13338" width="14.42578125" style="199" customWidth="1"/>
    <col min="13339" max="13340" width="11" style="199" customWidth="1"/>
    <col min="13341" max="13568" width="14.42578125" style="199"/>
    <col min="13569" max="13569" width="6.5703125" style="199" customWidth="1"/>
    <col min="13570" max="13570" width="10.7109375" style="199" customWidth="1"/>
    <col min="13571" max="13571" width="17.5703125" style="199" customWidth="1"/>
    <col min="13572" max="13572" width="21.5703125" style="199" customWidth="1"/>
    <col min="13573" max="13573" width="52.28515625" style="199" customWidth="1"/>
    <col min="13574" max="13574" width="24.140625" style="199" customWidth="1"/>
    <col min="13575" max="13575" width="26.5703125" style="199" customWidth="1"/>
    <col min="13576" max="13576" width="25.85546875" style="199" customWidth="1"/>
    <col min="13577" max="13577" width="14" style="199" customWidth="1"/>
    <col min="13578" max="13578" width="18" style="199" customWidth="1"/>
    <col min="13579" max="13579" width="18.5703125" style="199" customWidth="1"/>
    <col min="13580" max="13580" width="20" style="199" customWidth="1"/>
    <col min="13581" max="13581" width="18.28515625" style="199" customWidth="1"/>
    <col min="13582" max="13583" width="18" style="199" customWidth="1"/>
    <col min="13584" max="13584" width="26.28515625" style="199" customWidth="1"/>
    <col min="13585" max="13585" width="24.85546875" style="199" customWidth="1"/>
    <col min="13586" max="13586" width="19.42578125" style="199" customWidth="1"/>
    <col min="13587" max="13587" width="28.140625" style="199" customWidth="1"/>
    <col min="13588" max="13588" width="89.140625" style="199" customWidth="1"/>
    <col min="13589" max="13589" width="40.140625" style="199" customWidth="1"/>
    <col min="13590" max="13590" width="18.42578125" style="199" customWidth="1"/>
    <col min="13591" max="13591" width="19.42578125" style="199" customWidth="1"/>
    <col min="13592" max="13592" width="80.28515625" style="199" customWidth="1"/>
    <col min="13593" max="13593" width="31.140625" style="199" customWidth="1"/>
    <col min="13594" max="13594" width="14.42578125" style="199" customWidth="1"/>
    <col min="13595" max="13596" width="11" style="199" customWidth="1"/>
    <col min="13597" max="13824" width="14.42578125" style="199"/>
    <col min="13825" max="13825" width="6.5703125" style="199" customWidth="1"/>
    <col min="13826" max="13826" width="10.7109375" style="199" customWidth="1"/>
    <col min="13827" max="13827" width="17.5703125" style="199" customWidth="1"/>
    <col min="13828" max="13828" width="21.5703125" style="199" customWidth="1"/>
    <col min="13829" max="13829" width="52.28515625" style="199" customWidth="1"/>
    <col min="13830" max="13830" width="24.140625" style="199" customWidth="1"/>
    <col min="13831" max="13831" width="26.5703125" style="199" customWidth="1"/>
    <col min="13832" max="13832" width="25.85546875" style="199" customWidth="1"/>
    <col min="13833" max="13833" width="14" style="199" customWidth="1"/>
    <col min="13834" max="13834" width="18" style="199" customWidth="1"/>
    <col min="13835" max="13835" width="18.5703125" style="199" customWidth="1"/>
    <col min="13836" max="13836" width="20" style="199" customWidth="1"/>
    <col min="13837" max="13837" width="18.28515625" style="199" customWidth="1"/>
    <col min="13838" max="13839" width="18" style="199" customWidth="1"/>
    <col min="13840" max="13840" width="26.28515625" style="199" customWidth="1"/>
    <col min="13841" max="13841" width="24.85546875" style="199" customWidth="1"/>
    <col min="13842" max="13842" width="19.42578125" style="199" customWidth="1"/>
    <col min="13843" max="13843" width="28.140625" style="199" customWidth="1"/>
    <col min="13844" max="13844" width="89.140625" style="199" customWidth="1"/>
    <col min="13845" max="13845" width="40.140625" style="199" customWidth="1"/>
    <col min="13846" max="13846" width="18.42578125" style="199" customWidth="1"/>
    <col min="13847" max="13847" width="19.42578125" style="199" customWidth="1"/>
    <col min="13848" max="13848" width="80.28515625" style="199" customWidth="1"/>
    <col min="13849" max="13849" width="31.140625" style="199" customWidth="1"/>
    <col min="13850" max="13850" width="14.42578125" style="199" customWidth="1"/>
    <col min="13851" max="13852" width="11" style="199" customWidth="1"/>
    <col min="13853" max="14080" width="14.42578125" style="199"/>
    <col min="14081" max="14081" width="6.5703125" style="199" customWidth="1"/>
    <col min="14082" max="14082" width="10.7109375" style="199" customWidth="1"/>
    <col min="14083" max="14083" width="17.5703125" style="199" customWidth="1"/>
    <col min="14084" max="14084" width="21.5703125" style="199" customWidth="1"/>
    <col min="14085" max="14085" width="52.28515625" style="199" customWidth="1"/>
    <col min="14086" max="14086" width="24.140625" style="199" customWidth="1"/>
    <col min="14087" max="14087" width="26.5703125" style="199" customWidth="1"/>
    <col min="14088" max="14088" width="25.85546875" style="199" customWidth="1"/>
    <col min="14089" max="14089" width="14" style="199" customWidth="1"/>
    <col min="14090" max="14090" width="18" style="199" customWidth="1"/>
    <col min="14091" max="14091" width="18.5703125" style="199" customWidth="1"/>
    <col min="14092" max="14092" width="20" style="199" customWidth="1"/>
    <col min="14093" max="14093" width="18.28515625" style="199" customWidth="1"/>
    <col min="14094" max="14095" width="18" style="199" customWidth="1"/>
    <col min="14096" max="14096" width="26.28515625" style="199" customWidth="1"/>
    <col min="14097" max="14097" width="24.85546875" style="199" customWidth="1"/>
    <col min="14098" max="14098" width="19.42578125" style="199" customWidth="1"/>
    <col min="14099" max="14099" width="28.140625" style="199" customWidth="1"/>
    <col min="14100" max="14100" width="89.140625" style="199" customWidth="1"/>
    <col min="14101" max="14101" width="40.140625" style="199" customWidth="1"/>
    <col min="14102" max="14102" width="18.42578125" style="199" customWidth="1"/>
    <col min="14103" max="14103" width="19.42578125" style="199" customWidth="1"/>
    <col min="14104" max="14104" width="80.28515625" style="199" customWidth="1"/>
    <col min="14105" max="14105" width="31.140625" style="199" customWidth="1"/>
    <col min="14106" max="14106" width="14.42578125" style="199" customWidth="1"/>
    <col min="14107" max="14108" width="11" style="199" customWidth="1"/>
    <col min="14109" max="14336" width="14.42578125" style="199"/>
    <col min="14337" max="14337" width="6.5703125" style="199" customWidth="1"/>
    <col min="14338" max="14338" width="10.7109375" style="199" customWidth="1"/>
    <col min="14339" max="14339" width="17.5703125" style="199" customWidth="1"/>
    <col min="14340" max="14340" width="21.5703125" style="199" customWidth="1"/>
    <col min="14341" max="14341" width="52.28515625" style="199" customWidth="1"/>
    <col min="14342" max="14342" width="24.140625" style="199" customWidth="1"/>
    <col min="14343" max="14343" width="26.5703125" style="199" customWidth="1"/>
    <col min="14344" max="14344" width="25.85546875" style="199" customWidth="1"/>
    <col min="14345" max="14345" width="14" style="199" customWidth="1"/>
    <col min="14346" max="14346" width="18" style="199" customWidth="1"/>
    <col min="14347" max="14347" width="18.5703125" style="199" customWidth="1"/>
    <col min="14348" max="14348" width="20" style="199" customWidth="1"/>
    <col min="14349" max="14349" width="18.28515625" style="199" customWidth="1"/>
    <col min="14350" max="14351" width="18" style="199" customWidth="1"/>
    <col min="14352" max="14352" width="26.28515625" style="199" customWidth="1"/>
    <col min="14353" max="14353" width="24.85546875" style="199" customWidth="1"/>
    <col min="14354" max="14354" width="19.42578125" style="199" customWidth="1"/>
    <col min="14355" max="14355" width="28.140625" style="199" customWidth="1"/>
    <col min="14356" max="14356" width="89.140625" style="199" customWidth="1"/>
    <col min="14357" max="14357" width="40.140625" style="199" customWidth="1"/>
    <col min="14358" max="14358" width="18.42578125" style="199" customWidth="1"/>
    <col min="14359" max="14359" width="19.42578125" style="199" customWidth="1"/>
    <col min="14360" max="14360" width="80.28515625" style="199" customWidth="1"/>
    <col min="14361" max="14361" width="31.140625" style="199" customWidth="1"/>
    <col min="14362" max="14362" width="14.42578125" style="199" customWidth="1"/>
    <col min="14363" max="14364" width="11" style="199" customWidth="1"/>
    <col min="14365" max="14592" width="14.42578125" style="199"/>
    <col min="14593" max="14593" width="6.5703125" style="199" customWidth="1"/>
    <col min="14594" max="14594" width="10.7109375" style="199" customWidth="1"/>
    <col min="14595" max="14595" width="17.5703125" style="199" customWidth="1"/>
    <col min="14596" max="14596" width="21.5703125" style="199" customWidth="1"/>
    <col min="14597" max="14597" width="52.28515625" style="199" customWidth="1"/>
    <col min="14598" max="14598" width="24.140625" style="199" customWidth="1"/>
    <col min="14599" max="14599" width="26.5703125" style="199" customWidth="1"/>
    <col min="14600" max="14600" width="25.85546875" style="199" customWidth="1"/>
    <col min="14601" max="14601" width="14" style="199" customWidth="1"/>
    <col min="14602" max="14602" width="18" style="199" customWidth="1"/>
    <col min="14603" max="14603" width="18.5703125" style="199" customWidth="1"/>
    <col min="14604" max="14604" width="20" style="199" customWidth="1"/>
    <col min="14605" max="14605" width="18.28515625" style="199" customWidth="1"/>
    <col min="14606" max="14607" width="18" style="199" customWidth="1"/>
    <col min="14608" max="14608" width="26.28515625" style="199" customWidth="1"/>
    <col min="14609" max="14609" width="24.85546875" style="199" customWidth="1"/>
    <col min="14610" max="14610" width="19.42578125" style="199" customWidth="1"/>
    <col min="14611" max="14611" width="28.140625" style="199" customWidth="1"/>
    <col min="14612" max="14612" width="89.140625" style="199" customWidth="1"/>
    <col min="14613" max="14613" width="40.140625" style="199" customWidth="1"/>
    <col min="14614" max="14614" width="18.42578125" style="199" customWidth="1"/>
    <col min="14615" max="14615" width="19.42578125" style="199" customWidth="1"/>
    <col min="14616" max="14616" width="80.28515625" style="199" customWidth="1"/>
    <col min="14617" max="14617" width="31.140625" style="199" customWidth="1"/>
    <col min="14618" max="14618" width="14.42578125" style="199" customWidth="1"/>
    <col min="14619" max="14620" width="11" style="199" customWidth="1"/>
    <col min="14621" max="14848" width="14.42578125" style="199"/>
    <col min="14849" max="14849" width="6.5703125" style="199" customWidth="1"/>
    <col min="14850" max="14850" width="10.7109375" style="199" customWidth="1"/>
    <col min="14851" max="14851" width="17.5703125" style="199" customWidth="1"/>
    <col min="14852" max="14852" width="21.5703125" style="199" customWidth="1"/>
    <col min="14853" max="14853" width="52.28515625" style="199" customWidth="1"/>
    <col min="14854" max="14854" width="24.140625" style="199" customWidth="1"/>
    <col min="14855" max="14855" width="26.5703125" style="199" customWidth="1"/>
    <col min="14856" max="14856" width="25.85546875" style="199" customWidth="1"/>
    <col min="14857" max="14857" width="14" style="199" customWidth="1"/>
    <col min="14858" max="14858" width="18" style="199" customWidth="1"/>
    <col min="14859" max="14859" width="18.5703125" style="199" customWidth="1"/>
    <col min="14860" max="14860" width="20" style="199" customWidth="1"/>
    <col min="14861" max="14861" width="18.28515625" style="199" customWidth="1"/>
    <col min="14862" max="14863" width="18" style="199" customWidth="1"/>
    <col min="14864" max="14864" width="26.28515625" style="199" customWidth="1"/>
    <col min="14865" max="14865" width="24.85546875" style="199" customWidth="1"/>
    <col min="14866" max="14866" width="19.42578125" style="199" customWidth="1"/>
    <col min="14867" max="14867" width="28.140625" style="199" customWidth="1"/>
    <col min="14868" max="14868" width="89.140625" style="199" customWidth="1"/>
    <col min="14869" max="14869" width="40.140625" style="199" customWidth="1"/>
    <col min="14870" max="14870" width="18.42578125" style="199" customWidth="1"/>
    <col min="14871" max="14871" width="19.42578125" style="199" customWidth="1"/>
    <col min="14872" max="14872" width="80.28515625" style="199" customWidth="1"/>
    <col min="14873" max="14873" width="31.140625" style="199" customWidth="1"/>
    <col min="14874" max="14874" width="14.42578125" style="199" customWidth="1"/>
    <col min="14875" max="14876" width="11" style="199" customWidth="1"/>
    <col min="14877" max="15104" width="14.42578125" style="199"/>
    <col min="15105" max="15105" width="6.5703125" style="199" customWidth="1"/>
    <col min="15106" max="15106" width="10.7109375" style="199" customWidth="1"/>
    <col min="15107" max="15107" width="17.5703125" style="199" customWidth="1"/>
    <col min="15108" max="15108" width="21.5703125" style="199" customWidth="1"/>
    <col min="15109" max="15109" width="52.28515625" style="199" customWidth="1"/>
    <col min="15110" max="15110" width="24.140625" style="199" customWidth="1"/>
    <col min="15111" max="15111" width="26.5703125" style="199" customWidth="1"/>
    <col min="15112" max="15112" width="25.85546875" style="199" customWidth="1"/>
    <col min="15113" max="15113" width="14" style="199" customWidth="1"/>
    <col min="15114" max="15114" width="18" style="199" customWidth="1"/>
    <col min="15115" max="15115" width="18.5703125" style="199" customWidth="1"/>
    <col min="15116" max="15116" width="20" style="199" customWidth="1"/>
    <col min="15117" max="15117" width="18.28515625" style="199" customWidth="1"/>
    <col min="15118" max="15119" width="18" style="199" customWidth="1"/>
    <col min="15120" max="15120" width="26.28515625" style="199" customWidth="1"/>
    <col min="15121" max="15121" width="24.85546875" style="199" customWidth="1"/>
    <col min="15122" max="15122" width="19.42578125" style="199" customWidth="1"/>
    <col min="15123" max="15123" width="28.140625" style="199" customWidth="1"/>
    <col min="15124" max="15124" width="89.140625" style="199" customWidth="1"/>
    <col min="15125" max="15125" width="40.140625" style="199" customWidth="1"/>
    <col min="15126" max="15126" width="18.42578125" style="199" customWidth="1"/>
    <col min="15127" max="15127" width="19.42578125" style="199" customWidth="1"/>
    <col min="15128" max="15128" width="80.28515625" style="199" customWidth="1"/>
    <col min="15129" max="15129" width="31.140625" style="199" customWidth="1"/>
    <col min="15130" max="15130" width="14.42578125" style="199" customWidth="1"/>
    <col min="15131" max="15132" width="11" style="199" customWidth="1"/>
    <col min="15133" max="15360" width="14.42578125" style="199"/>
    <col min="15361" max="15361" width="6.5703125" style="199" customWidth="1"/>
    <col min="15362" max="15362" width="10.7109375" style="199" customWidth="1"/>
    <col min="15363" max="15363" width="17.5703125" style="199" customWidth="1"/>
    <col min="15364" max="15364" width="21.5703125" style="199" customWidth="1"/>
    <col min="15365" max="15365" width="52.28515625" style="199" customWidth="1"/>
    <col min="15366" max="15366" width="24.140625" style="199" customWidth="1"/>
    <col min="15367" max="15367" width="26.5703125" style="199" customWidth="1"/>
    <col min="15368" max="15368" width="25.85546875" style="199" customWidth="1"/>
    <col min="15369" max="15369" width="14" style="199" customWidth="1"/>
    <col min="15370" max="15370" width="18" style="199" customWidth="1"/>
    <col min="15371" max="15371" width="18.5703125" style="199" customWidth="1"/>
    <col min="15372" max="15372" width="20" style="199" customWidth="1"/>
    <col min="15373" max="15373" width="18.28515625" style="199" customWidth="1"/>
    <col min="15374" max="15375" width="18" style="199" customWidth="1"/>
    <col min="15376" max="15376" width="26.28515625" style="199" customWidth="1"/>
    <col min="15377" max="15377" width="24.85546875" style="199" customWidth="1"/>
    <col min="15378" max="15378" width="19.42578125" style="199" customWidth="1"/>
    <col min="15379" max="15379" width="28.140625" style="199" customWidth="1"/>
    <col min="15380" max="15380" width="89.140625" style="199" customWidth="1"/>
    <col min="15381" max="15381" width="40.140625" style="199" customWidth="1"/>
    <col min="15382" max="15382" width="18.42578125" style="199" customWidth="1"/>
    <col min="15383" max="15383" width="19.42578125" style="199" customWidth="1"/>
    <col min="15384" max="15384" width="80.28515625" style="199" customWidth="1"/>
    <col min="15385" max="15385" width="31.140625" style="199" customWidth="1"/>
    <col min="15386" max="15386" width="14.42578125" style="199" customWidth="1"/>
    <col min="15387" max="15388" width="11" style="199" customWidth="1"/>
    <col min="15389" max="15616" width="14.42578125" style="199"/>
    <col min="15617" max="15617" width="6.5703125" style="199" customWidth="1"/>
    <col min="15618" max="15618" width="10.7109375" style="199" customWidth="1"/>
    <col min="15619" max="15619" width="17.5703125" style="199" customWidth="1"/>
    <col min="15620" max="15620" width="21.5703125" style="199" customWidth="1"/>
    <col min="15621" max="15621" width="52.28515625" style="199" customWidth="1"/>
    <col min="15622" max="15622" width="24.140625" style="199" customWidth="1"/>
    <col min="15623" max="15623" width="26.5703125" style="199" customWidth="1"/>
    <col min="15624" max="15624" width="25.85546875" style="199" customWidth="1"/>
    <col min="15625" max="15625" width="14" style="199" customWidth="1"/>
    <col min="15626" max="15626" width="18" style="199" customWidth="1"/>
    <col min="15627" max="15627" width="18.5703125" style="199" customWidth="1"/>
    <col min="15628" max="15628" width="20" style="199" customWidth="1"/>
    <col min="15629" max="15629" width="18.28515625" style="199" customWidth="1"/>
    <col min="15630" max="15631" width="18" style="199" customWidth="1"/>
    <col min="15632" max="15632" width="26.28515625" style="199" customWidth="1"/>
    <col min="15633" max="15633" width="24.85546875" style="199" customWidth="1"/>
    <col min="15634" max="15634" width="19.42578125" style="199" customWidth="1"/>
    <col min="15635" max="15635" width="28.140625" style="199" customWidth="1"/>
    <col min="15636" max="15636" width="89.140625" style="199" customWidth="1"/>
    <col min="15637" max="15637" width="40.140625" style="199" customWidth="1"/>
    <col min="15638" max="15638" width="18.42578125" style="199" customWidth="1"/>
    <col min="15639" max="15639" width="19.42578125" style="199" customWidth="1"/>
    <col min="15640" max="15640" width="80.28515625" style="199" customWidth="1"/>
    <col min="15641" max="15641" width="31.140625" style="199" customWidth="1"/>
    <col min="15642" max="15642" width="14.42578125" style="199" customWidth="1"/>
    <col min="15643" max="15644" width="11" style="199" customWidth="1"/>
    <col min="15645" max="15872" width="14.42578125" style="199"/>
    <col min="15873" max="15873" width="6.5703125" style="199" customWidth="1"/>
    <col min="15874" max="15874" width="10.7109375" style="199" customWidth="1"/>
    <col min="15875" max="15875" width="17.5703125" style="199" customWidth="1"/>
    <col min="15876" max="15876" width="21.5703125" style="199" customWidth="1"/>
    <col min="15877" max="15877" width="52.28515625" style="199" customWidth="1"/>
    <col min="15878" max="15878" width="24.140625" style="199" customWidth="1"/>
    <col min="15879" max="15879" width="26.5703125" style="199" customWidth="1"/>
    <col min="15880" max="15880" width="25.85546875" style="199" customWidth="1"/>
    <col min="15881" max="15881" width="14" style="199" customWidth="1"/>
    <col min="15882" max="15882" width="18" style="199" customWidth="1"/>
    <col min="15883" max="15883" width="18.5703125" style="199" customWidth="1"/>
    <col min="15884" max="15884" width="20" style="199" customWidth="1"/>
    <col min="15885" max="15885" width="18.28515625" style="199" customWidth="1"/>
    <col min="15886" max="15887" width="18" style="199" customWidth="1"/>
    <col min="15888" max="15888" width="26.28515625" style="199" customWidth="1"/>
    <col min="15889" max="15889" width="24.85546875" style="199" customWidth="1"/>
    <col min="15890" max="15890" width="19.42578125" style="199" customWidth="1"/>
    <col min="15891" max="15891" width="28.140625" style="199" customWidth="1"/>
    <col min="15892" max="15892" width="89.140625" style="199" customWidth="1"/>
    <col min="15893" max="15893" width="40.140625" style="199" customWidth="1"/>
    <col min="15894" max="15894" width="18.42578125" style="199" customWidth="1"/>
    <col min="15895" max="15895" width="19.42578125" style="199" customWidth="1"/>
    <col min="15896" max="15896" width="80.28515625" style="199" customWidth="1"/>
    <col min="15897" max="15897" width="31.140625" style="199" customWidth="1"/>
    <col min="15898" max="15898" width="14.42578125" style="199" customWidth="1"/>
    <col min="15899" max="15900" width="11" style="199" customWidth="1"/>
    <col min="15901" max="16128" width="14.42578125" style="199"/>
    <col min="16129" max="16129" width="6.5703125" style="199" customWidth="1"/>
    <col min="16130" max="16130" width="10.7109375" style="199" customWidth="1"/>
    <col min="16131" max="16131" width="17.5703125" style="199" customWidth="1"/>
    <col min="16132" max="16132" width="21.5703125" style="199" customWidth="1"/>
    <col min="16133" max="16133" width="52.28515625" style="199" customWidth="1"/>
    <col min="16134" max="16134" width="24.140625" style="199" customWidth="1"/>
    <col min="16135" max="16135" width="26.5703125" style="199" customWidth="1"/>
    <col min="16136" max="16136" width="25.85546875" style="199" customWidth="1"/>
    <col min="16137" max="16137" width="14" style="199" customWidth="1"/>
    <col min="16138" max="16138" width="18" style="199" customWidth="1"/>
    <col min="16139" max="16139" width="18.5703125" style="199" customWidth="1"/>
    <col min="16140" max="16140" width="20" style="199" customWidth="1"/>
    <col min="16141" max="16141" width="18.28515625" style="199" customWidth="1"/>
    <col min="16142" max="16143" width="18" style="199" customWidth="1"/>
    <col min="16144" max="16144" width="26.28515625" style="199" customWidth="1"/>
    <col min="16145" max="16145" width="24.85546875" style="199" customWidth="1"/>
    <col min="16146" max="16146" width="19.42578125" style="199" customWidth="1"/>
    <col min="16147" max="16147" width="28.140625" style="199" customWidth="1"/>
    <col min="16148" max="16148" width="89.140625" style="199" customWidth="1"/>
    <col min="16149" max="16149" width="40.140625" style="199" customWidth="1"/>
    <col min="16150" max="16150" width="18.42578125" style="199" customWidth="1"/>
    <col min="16151" max="16151" width="19.42578125" style="199" customWidth="1"/>
    <col min="16152" max="16152" width="80.28515625" style="199" customWidth="1"/>
    <col min="16153" max="16153" width="31.140625" style="199" customWidth="1"/>
    <col min="16154" max="16154" width="14.42578125" style="199" customWidth="1"/>
    <col min="16155" max="16156" width="11" style="199" customWidth="1"/>
    <col min="16157" max="16384" width="14.42578125" style="199"/>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W1" s="1"/>
      <c r="X1" s="1"/>
      <c r="Y1" s="1"/>
    </row>
    <row r="2" spans="1:26" s="55" customFormat="1" ht="25.5" hidden="1" x14ac:dyDescent="0.2">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173"/>
      <c r="W2" s="51"/>
      <c r="X2" s="51"/>
      <c r="Y2" s="51"/>
    </row>
    <row r="3" spans="1:26" s="55" customFormat="1" ht="25.5" hidden="1" x14ac:dyDescent="0.2">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173"/>
      <c r="W3" s="51"/>
      <c r="X3" s="51"/>
      <c r="Y3" s="51"/>
    </row>
    <row r="4" spans="1:26" s="55" customFormat="1" ht="25.5" hidden="1" x14ac:dyDescent="0.2">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173"/>
      <c r="W4" s="51"/>
      <c r="X4" s="51"/>
      <c r="Y4" s="51"/>
    </row>
    <row r="5" spans="1:26" s="55" customFormat="1" ht="38.25" hidden="1" x14ac:dyDescent="0.2">
      <c r="A5" s="51"/>
      <c r="B5" s="63"/>
      <c r="C5" s="67" t="s">
        <v>117</v>
      </c>
      <c r="D5" s="67" t="s">
        <v>125</v>
      </c>
      <c r="E5" s="58"/>
      <c r="F5" s="71" t="s">
        <v>130</v>
      </c>
      <c r="G5" s="71" t="s">
        <v>17</v>
      </c>
      <c r="H5" s="57"/>
      <c r="I5" s="56"/>
      <c r="J5" s="56"/>
      <c r="K5" s="51"/>
      <c r="L5" s="52"/>
      <c r="M5" s="54"/>
      <c r="N5" s="54"/>
      <c r="O5" s="54"/>
      <c r="P5" s="54"/>
      <c r="Q5" s="54"/>
      <c r="R5" s="54"/>
      <c r="S5" s="51"/>
      <c r="T5" s="51"/>
      <c r="U5" s="51"/>
      <c r="V5" s="173"/>
      <c r="W5" s="51"/>
      <c r="X5" s="51"/>
      <c r="Y5" s="51"/>
    </row>
    <row r="6" spans="1:26" s="55" customFormat="1" ht="25.5" hidden="1" x14ac:dyDescent="0.2">
      <c r="A6" s="51"/>
      <c r="B6" s="63"/>
      <c r="C6" s="66" t="s">
        <v>38</v>
      </c>
      <c r="D6" s="67" t="s">
        <v>124</v>
      </c>
      <c r="F6" s="71" t="s">
        <v>131</v>
      </c>
      <c r="G6" s="57"/>
      <c r="H6" s="57"/>
      <c r="I6" s="56"/>
      <c r="J6" s="56"/>
      <c r="K6" s="51"/>
      <c r="L6" s="52"/>
      <c r="M6" s="54"/>
      <c r="N6" s="54"/>
      <c r="O6" s="54"/>
      <c r="P6" s="54"/>
      <c r="Q6" s="54"/>
      <c r="R6" s="54"/>
      <c r="S6" s="51"/>
      <c r="T6" s="51"/>
      <c r="U6" s="51"/>
      <c r="V6" s="173"/>
      <c r="W6" s="51"/>
      <c r="X6" s="51"/>
      <c r="Y6" s="51"/>
    </row>
    <row r="7" spans="1:26" s="55" customFormat="1" ht="25.5" hidden="1" x14ac:dyDescent="0.2">
      <c r="A7" s="51"/>
      <c r="B7" s="63"/>
      <c r="C7" s="66" t="s">
        <v>42</v>
      </c>
      <c r="D7" s="67" t="s">
        <v>126</v>
      </c>
      <c r="E7" s="58"/>
      <c r="F7" s="59"/>
      <c r="G7" s="57"/>
      <c r="H7" s="57"/>
      <c r="I7" s="60"/>
      <c r="J7" s="60"/>
      <c r="K7" s="51"/>
      <c r="L7" s="52"/>
      <c r="M7" s="54"/>
      <c r="N7" s="54"/>
      <c r="O7" s="54"/>
      <c r="P7" s="54"/>
      <c r="Q7" s="54"/>
      <c r="R7" s="54"/>
      <c r="S7" s="51"/>
      <c r="T7" s="51"/>
      <c r="U7" s="51"/>
      <c r="V7" s="173"/>
      <c r="W7" s="51"/>
      <c r="X7" s="51"/>
      <c r="Y7" s="51"/>
    </row>
    <row r="8" spans="1:26" s="55" customFormat="1" ht="25.5" hidden="1" x14ac:dyDescent="0.2">
      <c r="A8" s="51"/>
      <c r="B8" s="63"/>
      <c r="C8" s="66" t="s">
        <v>45</v>
      </c>
      <c r="D8" s="67" t="s">
        <v>35</v>
      </c>
      <c r="E8" s="58"/>
      <c r="F8" s="59"/>
      <c r="G8" s="57"/>
      <c r="H8" s="57"/>
      <c r="I8" s="56"/>
      <c r="J8" s="56"/>
      <c r="K8" s="51"/>
      <c r="L8" s="52"/>
      <c r="M8" s="54"/>
      <c r="N8" s="54"/>
      <c r="O8" s="54"/>
      <c r="P8" s="54"/>
      <c r="Q8" s="54"/>
      <c r="R8" s="54"/>
      <c r="S8" s="51"/>
      <c r="T8" s="51"/>
      <c r="U8" s="51"/>
      <c r="V8" s="173"/>
      <c r="W8" s="51"/>
      <c r="X8" s="51"/>
      <c r="Y8" s="51"/>
    </row>
    <row r="9" spans="1:26" s="55" customFormat="1" ht="51" hidden="1" x14ac:dyDescent="0.2">
      <c r="A9" s="51"/>
      <c r="B9" s="63"/>
      <c r="C9" s="66" t="s">
        <v>120</v>
      </c>
      <c r="D9" s="67" t="s">
        <v>39</v>
      </c>
      <c r="E9" s="58"/>
      <c r="F9" s="57"/>
      <c r="G9" s="57"/>
      <c r="H9" s="57"/>
      <c r="I9" s="56"/>
      <c r="J9" s="56"/>
      <c r="K9" s="51"/>
      <c r="L9" s="52"/>
      <c r="M9" s="54"/>
      <c r="N9" s="54"/>
      <c r="O9" s="54"/>
      <c r="P9" s="54"/>
      <c r="Q9" s="54"/>
      <c r="R9" s="54"/>
      <c r="S9" s="51"/>
      <c r="T9" s="51"/>
      <c r="U9" s="51"/>
      <c r="V9" s="173"/>
      <c r="W9" s="51"/>
      <c r="X9" s="51"/>
      <c r="Y9" s="51"/>
    </row>
    <row r="10" spans="1:26" s="55" customFormat="1" ht="25.5" hidden="1" x14ac:dyDescent="0.2">
      <c r="A10" s="51"/>
      <c r="B10" s="63"/>
      <c r="C10" s="66" t="s">
        <v>50</v>
      </c>
      <c r="D10" s="67" t="s">
        <v>43</v>
      </c>
      <c r="E10" s="58"/>
      <c r="F10" s="57"/>
      <c r="G10" s="57"/>
      <c r="H10" s="57"/>
      <c r="I10" s="56"/>
      <c r="J10" s="56"/>
      <c r="K10" s="51"/>
      <c r="L10" s="52"/>
      <c r="M10" s="54"/>
      <c r="N10" s="54"/>
      <c r="O10" s="54"/>
      <c r="P10" s="54"/>
      <c r="Q10" s="54"/>
      <c r="R10" s="54"/>
      <c r="S10" s="51"/>
      <c r="T10" s="51"/>
      <c r="U10" s="51"/>
      <c r="V10" s="173"/>
      <c r="W10" s="51"/>
      <c r="X10" s="51"/>
      <c r="Y10" s="51"/>
    </row>
    <row r="11" spans="1:26" s="55" customFormat="1" ht="38.25" hidden="1" x14ac:dyDescent="0.2">
      <c r="A11" s="51"/>
      <c r="B11" s="63"/>
      <c r="C11" s="66" t="s">
        <v>52</v>
      </c>
      <c r="D11" s="67" t="s">
        <v>132</v>
      </c>
      <c r="E11" s="58"/>
      <c r="F11" s="57"/>
      <c r="G11" s="57"/>
      <c r="H11" s="57"/>
      <c r="I11" s="56"/>
      <c r="J11" s="56"/>
      <c r="K11" s="51"/>
      <c r="L11" s="52"/>
      <c r="M11" s="54"/>
      <c r="N11" s="54"/>
      <c r="O11" s="54"/>
      <c r="P11" s="54"/>
      <c r="Q11" s="54"/>
      <c r="R11" s="54"/>
      <c r="S11" s="51"/>
      <c r="T11" s="51"/>
      <c r="U11" s="51"/>
      <c r="V11" s="173"/>
      <c r="W11" s="51"/>
      <c r="X11" s="51"/>
      <c r="Y11" s="51"/>
    </row>
    <row r="12" spans="1:26" s="55" customFormat="1" ht="25.5" hidden="1" x14ac:dyDescent="0.2">
      <c r="A12" s="51"/>
      <c r="B12" s="63"/>
      <c r="C12" s="66" t="s">
        <v>54</v>
      </c>
      <c r="D12" s="67" t="s">
        <v>127</v>
      </c>
      <c r="E12" s="58"/>
      <c r="F12" s="61"/>
      <c r="G12" s="61"/>
      <c r="H12" s="61"/>
      <c r="I12" s="62"/>
      <c r="J12" s="54"/>
      <c r="K12" s="54"/>
      <c r="L12" s="51"/>
      <c r="M12" s="52"/>
      <c r="N12" s="54"/>
      <c r="O12" s="54"/>
      <c r="P12" s="54"/>
      <c r="Q12" s="54"/>
      <c r="R12" s="54"/>
      <c r="S12" s="54"/>
      <c r="T12" s="51"/>
      <c r="U12" s="51"/>
      <c r="V12" s="173"/>
      <c r="W12" s="51"/>
      <c r="X12" s="51"/>
      <c r="Y12" s="51"/>
      <c r="Z12" s="51"/>
    </row>
    <row r="13" spans="1:26" s="55" customFormat="1" ht="38.25" hidden="1" x14ac:dyDescent="0.2">
      <c r="A13" s="51"/>
      <c r="B13" s="63"/>
      <c r="C13" s="66" t="s">
        <v>55</v>
      </c>
      <c r="D13" s="67" t="s">
        <v>53</v>
      </c>
      <c r="E13" s="58"/>
      <c r="F13" s="61"/>
      <c r="G13" s="61"/>
      <c r="H13" s="61"/>
      <c r="I13" s="62"/>
      <c r="J13" s="54"/>
      <c r="K13" s="54"/>
      <c r="L13" s="51"/>
      <c r="M13" s="52"/>
      <c r="N13" s="54"/>
      <c r="O13" s="54"/>
      <c r="P13" s="54"/>
      <c r="Q13" s="54"/>
      <c r="R13" s="54"/>
      <c r="S13" s="54"/>
      <c r="T13" s="51"/>
      <c r="U13" s="51"/>
      <c r="V13" s="173"/>
      <c r="W13" s="51"/>
      <c r="X13" s="51"/>
      <c r="Y13" s="51"/>
      <c r="Z13" s="51"/>
    </row>
    <row r="14" spans="1:26" s="55" customFormat="1" ht="25.5" hidden="1" x14ac:dyDescent="0.2">
      <c r="A14" s="51"/>
      <c r="B14" s="63"/>
      <c r="C14" s="67" t="s">
        <v>121</v>
      </c>
      <c r="D14" s="68"/>
      <c r="E14" s="58"/>
      <c r="F14" s="61"/>
      <c r="G14" s="61"/>
      <c r="H14" s="61"/>
      <c r="I14" s="62"/>
      <c r="J14" s="54"/>
      <c r="K14" s="54"/>
      <c r="L14" s="51"/>
      <c r="M14" s="52"/>
      <c r="N14" s="54"/>
      <c r="O14" s="54"/>
      <c r="P14" s="54"/>
      <c r="Q14" s="54"/>
      <c r="R14" s="54"/>
      <c r="S14" s="54"/>
      <c r="T14" s="51"/>
      <c r="U14" s="51"/>
      <c r="V14" s="173"/>
      <c r="W14" s="51"/>
      <c r="X14" s="51"/>
      <c r="Y14" s="51"/>
      <c r="Z14" s="51"/>
    </row>
    <row r="15" spans="1:26" s="55" customFormat="1" ht="38.25" hidden="1" x14ac:dyDescent="0.2">
      <c r="A15" s="51"/>
      <c r="B15" s="63"/>
      <c r="C15" s="69" t="s">
        <v>21</v>
      </c>
      <c r="D15" s="67"/>
      <c r="E15" s="58"/>
      <c r="F15" s="61"/>
      <c r="G15" s="61"/>
      <c r="H15" s="61"/>
      <c r="I15" s="62"/>
      <c r="J15" s="54"/>
      <c r="K15" s="54"/>
      <c r="L15" s="51"/>
      <c r="M15" s="52"/>
      <c r="N15" s="54"/>
      <c r="O15" s="54"/>
      <c r="P15" s="54"/>
      <c r="Q15" s="54"/>
      <c r="R15" s="54"/>
      <c r="S15" s="54"/>
      <c r="T15" s="51"/>
      <c r="U15" s="51"/>
      <c r="V15" s="173"/>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W16" s="1"/>
      <c r="X16" s="16"/>
      <c r="Y16" s="16"/>
      <c r="Z16" s="1"/>
    </row>
    <row r="17" spans="1:27" ht="27.7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90" t="s">
        <v>57</v>
      </c>
      <c r="Z17" s="1"/>
    </row>
    <row r="18" spans="1:27" ht="27.75" customHeight="1"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571" t="s">
        <v>980</v>
      </c>
      <c r="Z18" s="1"/>
    </row>
    <row r="19" spans="1:27" ht="27.75"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573" t="s">
        <v>981</v>
      </c>
      <c r="Z19" s="1"/>
    </row>
    <row r="20" spans="1:27"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568"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0"/>
      <c r="W21" s="20"/>
      <c r="X21" s="21"/>
    </row>
    <row r="22" spans="1:27" ht="63" customHeight="1" thickBot="1" x14ac:dyDescent="0.3">
      <c r="A22" s="1055" t="s">
        <v>59</v>
      </c>
      <c r="B22" s="1056"/>
      <c r="C22" s="1057"/>
      <c r="D22" s="23"/>
      <c r="E22" s="1069" t="str">
        <f>CONCATENATE("INFORME DE SEGUIMIENTO DEL PROCESO ",A23)</f>
        <v>INFORME DE SEGUIMIENTO DEL PROCESO GESTIÓN DE RECURSOS FÍSICOS Y AMBIENTAL</v>
      </c>
      <c r="F22" s="1070"/>
      <c r="G22" s="21"/>
      <c r="H22" s="1061" t="s">
        <v>60</v>
      </c>
      <c r="I22" s="1062"/>
      <c r="J22" s="1063"/>
      <c r="K22" s="83"/>
      <c r="L22" s="87"/>
      <c r="M22" s="87"/>
      <c r="N22" s="87"/>
      <c r="O22" s="87"/>
      <c r="P22" s="87"/>
      <c r="Q22" s="87"/>
      <c r="R22" s="87"/>
      <c r="S22" s="87"/>
      <c r="T22" s="87"/>
      <c r="U22" s="87"/>
      <c r="V22" s="174"/>
      <c r="W22" s="87"/>
      <c r="X22" s="86"/>
    </row>
    <row r="23" spans="1:27" ht="53.25" customHeight="1" thickBot="1" x14ac:dyDescent="0.3">
      <c r="A23" s="1075" t="s">
        <v>120</v>
      </c>
      <c r="B23" s="1076"/>
      <c r="C23" s="1077"/>
      <c r="D23" s="23"/>
      <c r="E23" s="93" t="s">
        <v>144</v>
      </c>
      <c r="F23" s="94">
        <f>COUNTA(E31:E40)</f>
        <v>4</v>
      </c>
      <c r="G23" s="21"/>
      <c r="H23" s="1064" t="s">
        <v>66</v>
      </c>
      <c r="I23" s="1065"/>
      <c r="J23" s="94">
        <f>COUNTIF(I31:I40, "Acción correctiva")</f>
        <v>4</v>
      </c>
      <c r="K23" s="88"/>
      <c r="L23" s="87"/>
      <c r="M23" s="87"/>
      <c r="N23" s="87"/>
      <c r="O23" s="87"/>
      <c r="P23" s="87"/>
      <c r="Q23" s="87"/>
      <c r="R23" s="87"/>
      <c r="S23" s="87"/>
      <c r="T23" s="87"/>
      <c r="U23" s="86"/>
      <c r="V23" s="175"/>
      <c r="W23" s="23"/>
      <c r="X23" s="86"/>
    </row>
    <row r="24" spans="1:27" ht="48.75" customHeight="1" thickBot="1" x14ac:dyDescent="0.4">
      <c r="A24" s="27"/>
      <c r="B24" s="23"/>
      <c r="C24" s="23"/>
      <c r="D24" s="28"/>
      <c r="E24" s="95" t="s">
        <v>61</v>
      </c>
      <c r="F24" s="96">
        <f>COUNTA(H31:H40)</f>
        <v>4</v>
      </c>
      <c r="G24" s="24"/>
      <c r="H24" s="1066" t="s">
        <v>149</v>
      </c>
      <c r="I24" s="1067"/>
      <c r="J24" s="99">
        <f>COUNTIF(I32:I41, "Acción preventiva")</f>
        <v>0</v>
      </c>
      <c r="K24" s="88"/>
      <c r="L24" s="87"/>
      <c r="M24" s="87"/>
      <c r="N24" s="87"/>
      <c r="O24" s="87"/>
      <c r="P24" s="87"/>
      <c r="Q24" s="87"/>
      <c r="R24" s="88"/>
      <c r="S24" s="88"/>
      <c r="T24" s="88"/>
      <c r="U24" s="86"/>
      <c r="V24" s="175"/>
      <c r="W24" s="23"/>
      <c r="X24" s="86"/>
    </row>
    <row r="25" spans="1:27" ht="53.25" customHeight="1" x14ac:dyDescent="0.35">
      <c r="A25" s="27"/>
      <c r="B25" s="23"/>
      <c r="C25" s="23"/>
      <c r="D25" s="33"/>
      <c r="E25" s="97" t="s">
        <v>145</v>
      </c>
      <c r="F25" s="96">
        <f>COUNTIF(W31:W40, "Vencida")</f>
        <v>0</v>
      </c>
      <c r="G25" s="24"/>
      <c r="H25" s="1068"/>
      <c r="I25" s="1068"/>
      <c r="J25" s="89"/>
      <c r="K25" s="88"/>
      <c r="L25" s="87"/>
      <c r="M25" s="87"/>
      <c r="N25" s="87"/>
      <c r="O25" s="87"/>
      <c r="P25" s="87"/>
      <c r="Q25" s="87"/>
      <c r="R25" s="88"/>
      <c r="S25" s="88"/>
      <c r="T25" s="88"/>
      <c r="U25" s="86"/>
      <c r="V25" s="175"/>
      <c r="W25" s="23"/>
      <c r="X25" s="47"/>
    </row>
    <row r="26" spans="1:27" ht="48.75" customHeight="1" x14ac:dyDescent="0.35">
      <c r="A26" s="27"/>
      <c r="B26" s="23"/>
      <c r="C26" s="23"/>
      <c r="D26" s="28"/>
      <c r="E26" s="97" t="s">
        <v>146</v>
      </c>
      <c r="F26" s="268">
        <f>COUNTIF(W31:W40, "En ejecución")</f>
        <v>4</v>
      </c>
      <c r="G26" s="24"/>
      <c r="H26" s="1068"/>
      <c r="I26" s="1068"/>
      <c r="J26" s="198"/>
      <c r="K26" s="89"/>
      <c r="L26" s="87"/>
      <c r="M26" s="87"/>
      <c r="N26" s="87"/>
      <c r="O26" s="87"/>
      <c r="P26" s="87"/>
      <c r="Q26" s="87"/>
      <c r="R26" s="88"/>
      <c r="S26" s="88"/>
      <c r="T26" s="88"/>
      <c r="U26" s="86"/>
      <c r="V26" s="175"/>
      <c r="W26" s="23"/>
      <c r="X26" s="47"/>
    </row>
    <row r="27" spans="1:27" ht="51" customHeight="1" thickBot="1" x14ac:dyDescent="0.4">
      <c r="A27" s="27"/>
      <c r="B27" s="23"/>
      <c r="C27" s="23"/>
      <c r="D27" s="33"/>
      <c r="E27" s="98" t="s">
        <v>148</v>
      </c>
      <c r="F27" s="99">
        <f>COUNTIF(W31:W40,"Cerrada")</f>
        <v>0</v>
      </c>
      <c r="G27" s="24"/>
      <c r="H27" s="25"/>
      <c r="I27" s="85"/>
      <c r="J27" s="84"/>
      <c r="K27" s="84"/>
      <c r="L27" s="87"/>
      <c r="M27" s="87"/>
      <c r="N27" s="87"/>
      <c r="O27" s="87"/>
      <c r="P27" s="87"/>
      <c r="Q27" s="87"/>
      <c r="R27" s="88"/>
      <c r="S27" s="88"/>
      <c r="T27" s="88"/>
      <c r="U27" s="86"/>
      <c r="V27" s="175"/>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53" t="s">
        <v>73</v>
      </c>
      <c r="B29" s="854"/>
      <c r="C29" s="854"/>
      <c r="D29" s="854"/>
      <c r="E29" s="854"/>
      <c r="F29" s="854"/>
      <c r="G29" s="855"/>
      <c r="H29" s="860" t="s">
        <v>74</v>
      </c>
      <c r="I29" s="861"/>
      <c r="J29" s="861"/>
      <c r="K29" s="861"/>
      <c r="L29" s="861"/>
      <c r="M29" s="861"/>
      <c r="N29" s="862"/>
      <c r="O29" s="881" t="s">
        <v>75</v>
      </c>
      <c r="P29" s="1071"/>
      <c r="Q29" s="1071"/>
      <c r="R29" s="1071"/>
      <c r="S29" s="882"/>
      <c r="T29" s="883" t="s">
        <v>141</v>
      </c>
      <c r="U29" s="884"/>
      <c r="V29" s="884"/>
      <c r="W29" s="884"/>
      <c r="X29" s="885"/>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1072" t="s">
        <v>84</v>
      </c>
      <c r="P30" s="1073"/>
      <c r="Q30" s="1073"/>
      <c r="R30" s="1074"/>
      <c r="S30" s="527" t="s">
        <v>85</v>
      </c>
      <c r="T30" s="159" t="s">
        <v>84</v>
      </c>
      <c r="U30" s="157" t="s">
        <v>85</v>
      </c>
      <c r="V30" s="157" t="s">
        <v>158</v>
      </c>
      <c r="W30" s="157" t="s">
        <v>86</v>
      </c>
      <c r="X30" s="158" t="s">
        <v>155</v>
      </c>
      <c r="Y30" s="74"/>
      <c r="Z30" s="78"/>
      <c r="AA30" s="78"/>
    </row>
    <row r="31" spans="1:27" s="55" customFormat="1" ht="366" customHeight="1" x14ac:dyDescent="0.2">
      <c r="A31" s="536">
        <v>1</v>
      </c>
      <c r="B31" s="227" t="s">
        <v>10</v>
      </c>
      <c r="C31" s="227" t="s">
        <v>127</v>
      </c>
      <c r="D31" s="540">
        <v>43679</v>
      </c>
      <c r="E31" s="69" t="s">
        <v>934</v>
      </c>
      <c r="F31" s="129" t="s">
        <v>154</v>
      </c>
      <c r="G31" s="69" t="s">
        <v>963</v>
      </c>
      <c r="H31" s="227" t="s">
        <v>964</v>
      </c>
      <c r="I31" s="227" t="s">
        <v>24</v>
      </c>
      <c r="J31" s="227" t="s">
        <v>935</v>
      </c>
      <c r="K31" s="227" t="s">
        <v>936</v>
      </c>
      <c r="L31" s="540">
        <v>43692</v>
      </c>
      <c r="M31" s="540">
        <v>43692</v>
      </c>
      <c r="N31" s="669">
        <v>43769</v>
      </c>
      <c r="O31" s="1093" t="s">
        <v>1517</v>
      </c>
      <c r="P31" s="1093"/>
      <c r="Q31" s="1093"/>
      <c r="R31" s="1093"/>
      <c r="S31" s="795" t="s">
        <v>1431</v>
      </c>
      <c r="T31" s="616" t="s">
        <v>1510</v>
      </c>
      <c r="U31" s="695" t="s">
        <v>1511</v>
      </c>
      <c r="V31" s="587" t="s">
        <v>156</v>
      </c>
      <c r="W31" s="797" t="s">
        <v>143</v>
      </c>
      <c r="X31" s="1209" t="s">
        <v>1512</v>
      </c>
    </row>
    <row r="32" spans="1:27" s="55" customFormat="1" ht="291" customHeight="1" x14ac:dyDescent="0.2">
      <c r="A32" s="536">
        <v>2</v>
      </c>
      <c r="B32" s="227" t="s">
        <v>10</v>
      </c>
      <c r="C32" s="227" t="s">
        <v>127</v>
      </c>
      <c r="D32" s="540">
        <v>43679</v>
      </c>
      <c r="E32" s="69" t="s">
        <v>937</v>
      </c>
      <c r="F32" s="129" t="s">
        <v>154</v>
      </c>
      <c r="G32" s="69" t="s">
        <v>938</v>
      </c>
      <c r="H32" s="227" t="s">
        <v>965</v>
      </c>
      <c r="I32" s="227" t="s">
        <v>24</v>
      </c>
      <c r="J32" s="227" t="s">
        <v>939</v>
      </c>
      <c r="K32" s="227" t="s">
        <v>936</v>
      </c>
      <c r="L32" s="540">
        <v>43692</v>
      </c>
      <c r="M32" s="540">
        <v>43692</v>
      </c>
      <c r="N32" s="669">
        <v>43769</v>
      </c>
      <c r="O32" s="1093" t="s">
        <v>1518</v>
      </c>
      <c r="P32" s="1093"/>
      <c r="Q32" s="1093"/>
      <c r="R32" s="1093"/>
      <c r="S32" s="795" t="s">
        <v>1431</v>
      </c>
      <c r="T32" s="616" t="s">
        <v>1513</v>
      </c>
      <c r="U32" s="695" t="s">
        <v>1511</v>
      </c>
      <c r="V32" s="587" t="s">
        <v>156</v>
      </c>
      <c r="W32" s="797" t="s">
        <v>143</v>
      </c>
      <c r="X32" s="1209" t="s">
        <v>1512</v>
      </c>
    </row>
    <row r="33" spans="1:26" s="55" customFormat="1" ht="408.75" customHeight="1" x14ac:dyDescent="0.2">
      <c r="A33" s="625">
        <v>3</v>
      </c>
      <c r="B33" s="628" t="s">
        <v>10</v>
      </c>
      <c r="C33" s="628" t="s">
        <v>127</v>
      </c>
      <c r="D33" s="630">
        <v>43679</v>
      </c>
      <c r="E33" s="648" t="s">
        <v>940</v>
      </c>
      <c r="F33" s="629" t="s">
        <v>154</v>
      </c>
      <c r="G33" s="628" t="s">
        <v>966</v>
      </c>
      <c r="H33" s="628" t="s">
        <v>967</v>
      </c>
      <c r="I33" s="628" t="s">
        <v>24</v>
      </c>
      <c r="J33" s="628" t="s">
        <v>941</v>
      </c>
      <c r="K33" s="628" t="s">
        <v>936</v>
      </c>
      <c r="L33" s="630">
        <v>43692</v>
      </c>
      <c r="M33" s="630">
        <v>43692</v>
      </c>
      <c r="N33" s="696">
        <v>43830</v>
      </c>
      <c r="O33" s="1093" t="s">
        <v>1519</v>
      </c>
      <c r="P33" s="1093"/>
      <c r="Q33" s="1093"/>
      <c r="R33" s="1093"/>
      <c r="S33" s="795" t="s">
        <v>1482</v>
      </c>
      <c r="T33" s="1216" t="s">
        <v>1514</v>
      </c>
      <c r="U33" s="697" t="s">
        <v>1515</v>
      </c>
      <c r="V33" s="1217" t="s">
        <v>156</v>
      </c>
      <c r="W33" s="1218" t="s">
        <v>143</v>
      </c>
      <c r="X33" s="1219" t="s">
        <v>1512</v>
      </c>
    </row>
    <row r="34" spans="1:26" s="55" customFormat="1" ht="409.5" customHeight="1" x14ac:dyDescent="0.2">
      <c r="A34" s="624">
        <v>4</v>
      </c>
      <c r="B34" s="237" t="s">
        <v>10</v>
      </c>
      <c r="C34" s="237" t="s">
        <v>127</v>
      </c>
      <c r="D34" s="649">
        <v>43679</v>
      </c>
      <c r="E34" s="237" t="s">
        <v>942</v>
      </c>
      <c r="F34" s="626" t="s">
        <v>154</v>
      </c>
      <c r="G34" s="237" t="s">
        <v>943</v>
      </c>
      <c r="H34" s="627" t="s">
        <v>944</v>
      </c>
      <c r="I34" s="627" t="s">
        <v>24</v>
      </c>
      <c r="J34" s="627" t="s">
        <v>941</v>
      </c>
      <c r="K34" s="627" t="s">
        <v>936</v>
      </c>
      <c r="L34" s="631">
        <v>43692</v>
      </c>
      <c r="M34" s="631">
        <v>43692</v>
      </c>
      <c r="N34" s="669">
        <v>43830</v>
      </c>
      <c r="O34" s="1093" t="s">
        <v>1520</v>
      </c>
      <c r="P34" s="1093"/>
      <c r="Q34" s="1093"/>
      <c r="R34" s="1093"/>
      <c r="S34" s="795" t="s">
        <v>1482</v>
      </c>
      <c r="T34" s="798" t="s">
        <v>1516</v>
      </c>
      <c r="U34" s="698" t="s">
        <v>1515</v>
      </c>
      <c r="V34" s="587" t="s">
        <v>156</v>
      </c>
      <c r="W34" s="626" t="s">
        <v>143</v>
      </c>
      <c r="X34" s="1209" t="s">
        <v>1512</v>
      </c>
    </row>
    <row r="35" spans="1:26" s="55" customFormat="1" ht="157.5" customHeight="1" x14ac:dyDescent="0.2"/>
    <row r="36" spans="1:26" s="55" customFormat="1" ht="78.75" customHeight="1" x14ac:dyDescent="0.2"/>
    <row r="37" spans="1:26" s="55" customFormat="1" ht="97.5" customHeight="1" x14ac:dyDescent="0.2"/>
    <row r="38" spans="1:26" s="55" customFormat="1" ht="12.75" x14ac:dyDescent="0.2">
      <c r="Y38" s="51"/>
      <c r="Z38" s="51"/>
    </row>
    <row r="39" spans="1:26" s="55" customFormat="1" ht="12.75" x14ac:dyDescent="0.2">
      <c r="A39" s="51"/>
      <c r="B39" s="51"/>
      <c r="C39" s="51"/>
      <c r="D39" s="51"/>
      <c r="E39" s="53"/>
      <c r="F39" s="51"/>
      <c r="G39" s="53"/>
      <c r="H39" s="53"/>
      <c r="I39" s="51"/>
      <c r="J39" s="51"/>
      <c r="K39" s="51"/>
      <c r="L39" s="51"/>
      <c r="M39" s="51"/>
      <c r="N39" s="51"/>
      <c r="O39" s="51"/>
      <c r="P39" s="51"/>
      <c r="Q39" s="51"/>
      <c r="R39" s="51"/>
      <c r="S39" s="51"/>
      <c r="T39" s="273"/>
      <c r="U39" s="273"/>
      <c r="V39" s="173"/>
      <c r="W39" s="542"/>
      <c r="X39" s="53"/>
      <c r="Y39" s="51"/>
      <c r="Z39" s="51"/>
    </row>
    <row r="40" spans="1:26" s="55" customFormat="1" ht="12.75" x14ac:dyDescent="0.2">
      <c r="A40" s="51"/>
      <c r="B40" s="51"/>
      <c r="C40" s="51"/>
      <c r="D40" s="51"/>
      <c r="E40" s="53"/>
      <c r="F40" s="51"/>
      <c r="G40" s="53"/>
      <c r="H40" s="53"/>
      <c r="I40" s="51"/>
      <c r="J40" s="51"/>
      <c r="K40" s="51"/>
      <c r="L40" s="51"/>
      <c r="M40" s="51"/>
      <c r="N40" s="51"/>
      <c r="O40" s="51"/>
      <c r="P40" s="51"/>
      <c r="Q40" s="51"/>
      <c r="R40" s="51"/>
      <c r="S40" s="51"/>
      <c r="T40" s="273"/>
      <c r="U40" s="273"/>
      <c r="V40" s="173"/>
      <c r="W40" s="542"/>
      <c r="X40" s="53"/>
      <c r="Y40" s="51"/>
      <c r="Z40" s="51"/>
    </row>
    <row r="41" spans="1:26" s="55" customFormat="1" ht="12.75" x14ac:dyDescent="0.2">
      <c r="A41" s="51"/>
      <c r="B41" s="51"/>
      <c r="C41" s="51"/>
      <c r="D41" s="51"/>
      <c r="E41" s="53"/>
      <c r="F41" s="51"/>
      <c r="G41" s="53"/>
      <c r="H41" s="53"/>
      <c r="I41" s="51"/>
      <c r="J41" s="51"/>
      <c r="K41" s="51"/>
      <c r="L41" s="51"/>
      <c r="M41" s="51"/>
      <c r="N41" s="51"/>
      <c r="O41" s="51"/>
      <c r="P41" s="51"/>
      <c r="Q41" s="51"/>
      <c r="R41" s="51"/>
      <c r="S41" s="51"/>
      <c r="T41" s="273"/>
      <c r="U41" s="273"/>
      <c r="V41" s="173"/>
      <c r="W41" s="542"/>
      <c r="X41" s="53"/>
      <c r="Y41" s="51"/>
      <c r="Z41" s="51"/>
    </row>
    <row r="42" spans="1:26" s="55" customFormat="1" ht="12.75" x14ac:dyDescent="0.2">
      <c r="A42" s="51"/>
      <c r="B42" s="51"/>
      <c r="C42" s="51"/>
      <c r="D42" s="51"/>
      <c r="E42" s="53"/>
      <c r="F42" s="51"/>
      <c r="G42" s="53"/>
      <c r="H42" s="53"/>
      <c r="I42" s="51"/>
      <c r="J42" s="51"/>
      <c r="K42" s="51"/>
      <c r="L42" s="51"/>
      <c r="M42" s="51"/>
      <c r="N42" s="51"/>
      <c r="O42" s="51"/>
      <c r="P42" s="51"/>
      <c r="Q42" s="51"/>
      <c r="R42" s="51"/>
      <c r="S42" s="51"/>
      <c r="T42" s="273"/>
      <c r="U42" s="273"/>
      <c r="V42" s="173"/>
      <c r="W42" s="542"/>
      <c r="X42" s="53"/>
      <c r="Y42" s="51"/>
      <c r="Z42" s="51"/>
    </row>
    <row r="43" spans="1:26" s="55" customFormat="1" ht="12.75" x14ac:dyDescent="0.2">
      <c r="A43" s="51"/>
      <c r="B43" s="51"/>
      <c r="C43" s="51"/>
      <c r="D43" s="51"/>
      <c r="E43" s="53"/>
      <c r="F43" s="51"/>
      <c r="G43" s="53"/>
      <c r="H43" s="53"/>
      <c r="I43" s="51"/>
      <c r="J43" s="51"/>
      <c r="K43" s="51"/>
      <c r="L43" s="51"/>
      <c r="M43" s="51"/>
      <c r="N43" s="51"/>
      <c r="O43" s="51"/>
      <c r="P43" s="51"/>
      <c r="Q43" s="51"/>
      <c r="R43" s="51"/>
      <c r="S43" s="51"/>
      <c r="T43" s="273"/>
      <c r="U43" s="273"/>
      <c r="V43" s="173"/>
      <c r="W43" s="542"/>
      <c r="X43" s="53"/>
      <c r="Y43" s="51"/>
      <c r="Z43" s="51"/>
    </row>
    <row r="44" spans="1:26" s="55" customFormat="1" ht="12.75" x14ac:dyDescent="0.2">
      <c r="A44" s="51"/>
      <c r="B44" s="51"/>
      <c r="C44" s="51"/>
      <c r="D44" s="51"/>
      <c r="E44" s="53"/>
      <c r="F44" s="51"/>
      <c r="G44" s="53"/>
      <c r="H44" s="53"/>
      <c r="I44" s="51"/>
      <c r="J44" s="51"/>
      <c r="K44" s="51"/>
      <c r="L44" s="51"/>
      <c r="M44" s="51"/>
      <c r="N44" s="51"/>
      <c r="O44" s="51"/>
      <c r="P44" s="51"/>
      <c r="Q44" s="51"/>
      <c r="R44" s="51"/>
      <c r="S44" s="51"/>
      <c r="T44" s="273"/>
      <c r="U44" s="273"/>
      <c r="V44" s="173"/>
      <c r="W44" s="542"/>
      <c r="X44" s="53"/>
      <c r="Y44" s="51"/>
      <c r="Z44" s="51"/>
    </row>
    <row r="45" spans="1:26" s="55" customFormat="1" ht="12.75" x14ac:dyDescent="0.2">
      <c r="A45" s="51"/>
      <c r="B45" s="51"/>
      <c r="C45" s="51"/>
      <c r="D45" s="51"/>
      <c r="E45" s="53"/>
      <c r="F45" s="51"/>
      <c r="G45" s="53"/>
      <c r="H45" s="53"/>
      <c r="I45" s="51"/>
      <c r="J45" s="51"/>
      <c r="K45" s="51"/>
      <c r="L45" s="51"/>
      <c r="M45" s="51"/>
      <c r="N45" s="51"/>
      <c r="O45" s="51"/>
      <c r="P45" s="51"/>
      <c r="Q45" s="51"/>
      <c r="R45" s="51"/>
      <c r="S45" s="51"/>
      <c r="T45" s="273"/>
      <c r="U45" s="273"/>
      <c r="V45" s="173"/>
      <c r="W45" s="542"/>
      <c r="X45" s="53"/>
      <c r="Y45" s="51"/>
      <c r="Z45" s="51"/>
    </row>
    <row r="46" spans="1:26" s="55" customFormat="1" ht="12.75" x14ac:dyDescent="0.2">
      <c r="A46" s="51"/>
      <c r="B46" s="51"/>
      <c r="C46" s="51"/>
      <c r="D46" s="51"/>
      <c r="E46" s="53"/>
      <c r="F46" s="51"/>
      <c r="G46" s="53"/>
      <c r="H46" s="53"/>
      <c r="I46" s="51"/>
      <c r="J46" s="51"/>
      <c r="K46" s="51"/>
      <c r="L46" s="51"/>
      <c r="M46" s="51"/>
      <c r="N46" s="51"/>
      <c r="O46" s="51"/>
      <c r="P46" s="51"/>
      <c r="Q46" s="51"/>
      <c r="R46" s="51"/>
      <c r="S46" s="51"/>
      <c r="T46" s="273"/>
      <c r="U46" s="273"/>
      <c r="V46" s="173"/>
      <c r="W46" s="542"/>
      <c r="X46" s="53"/>
      <c r="Y46" s="51"/>
      <c r="Z46" s="51"/>
    </row>
    <row r="47" spans="1:26" s="55" customFormat="1" ht="12.75" x14ac:dyDescent="0.2">
      <c r="A47" s="51"/>
      <c r="B47" s="51"/>
      <c r="C47" s="51"/>
      <c r="D47" s="51"/>
      <c r="E47" s="53"/>
      <c r="F47" s="51"/>
      <c r="G47" s="53"/>
      <c r="H47" s="53"/>
      <c r="I47" s="51"/>
      <c r="J47" s="51"/>
      <c r="K47" s="51"/>
      <c r="L47" s="51"/>
      <c r="M47" s="51"/>
      <c r="N47" s="51"/>
      <c r="O47" s="51"/>
      <c r="P47" s="51"/>
      <c r="Q47" s="51"/>
      <c r="R47" s="51"/>
      <c r="S47" s="51"/>
      <c r="T47" s="273"/>
      <c r="U47" s="273"/>
      <c r="V47" s="173"/>
      <c r="W47" s="542"/>
      <c r="X47" s="53"/>
      <c r="Y47" s="51"/>
      <c r="Z47" s="51"/>
    </row>
    <row r="48" spans="1:26" s="55" customFormat="1" ht="12.75" x14ac:dyDescent="0.2">
      <c r="A48" s="51"/>
      <c r="B48" s="51"/>
      <c r="C48" s="51"/>
      <c r="D48" s="51"/>
      <c r="E48" s="53"/>
      <c r="F48" s="51"/>
      <c r="G48" s="53"/>
      <c r="H48" s="53"/>
      <c r="I48" s="51"/>
      <c r="J48" s="51"/>
      <c r="K48" s="51"/>
      <c r="L48" s="51"/>
      <c r="M48" s="51"/>
      <c r="N48" s="51"/>
      <c r="O48" s="51"/>
      <c r="P48" s="51"/>
      <c r="Q48" s="51"/>
      <c r="R48" s="51"/>
      <c r="S48" s="51"/>
      <c r="T48" s="273"/>
      <c r="U48" s="273"/>
      <c r="V48" s="173"/>
      <c r="W48" s="542"/>
      <c r="X48" s="53"/>
      <c r="Y48" s="51"/>
      <c r="Z48" s="51"/>
    </row>
    <row r="49" spans="1:26" s="55" customFormat="1" ht="12.75" x14ac:dyDescent="0.2">
      <c r="A49" s="51"/>
      <c r="B49" s="51"/>
      <c r="C49" s="51"/>
      <c r="D49" s="51"/>
      <c r="E49" s="53"/>
      <c r="F49" s="51"/>
      <c r="G49" s="53"/>
      <c r="H49" s="53"/>
      <c r="I49" s="51"/>
      <c r="J49" s="51"/>
      <c r="K49" s="51"/>
      <c r="L49" s="51"/>
      <c r="M49" s="51"/>
      <c r="N49" s="51"/>
      <c r="O49" s="51"/>
      <c r="P49" s="51"/>
      <c r="Q49" s="51"/>
      <c r="R49" s="51"/>
      <c r="S49" s="51"/>
      <c r="T49" s="273"/>
      <c r="U49" s="273"/>
      <c r="V49" s="173"/>
      <c r="W49" s="542"/>
      <c r="X49" s="53"/>
      <c r="Y49" s="51"/>
      <c r="Z49" s="51"/>
    </row>
    <row r="50" spans="1:26" s="55" customFormat="1" ht="12.75" x14ac:dyDescent="0.2">
      <c r="A50" s="51"/>
      <c r="B50" s="51"/>
      <c r="C50" s="51"/>
      <c r="D50" s="51"/>
      <c r="E50" s="53"/>
      <c r="F50" s="51"/>
      <c r="G50" s="53"/>
      <c r="H50" s="53"/>
      <c r="I50" s="51"/>
      <c r="J50" s="51"/>
      <c r="K50" s="51"/>
      <c r="L50" s="51"/>
      <c r="M50" s="51"/>
      <c r="N50" s="51"/>
      <c r="O50" s="51"/>
      <c r="P50" s="51"/>
      <c r="Q50" s="51"/>
      <c r="R50" s="51"/>
      <c r="S50" s="51"/>
      <c r="T50" s="273"/>
      <c r="U50" s="273"/>
      <c r="V50" s="173"/>
      <c r="W50" s="542"/>
      <c r="X50" s="53"/>
      <c r="Y50" s="51"/>
      <c r="Z50" s="51"/>
    </row>
    <row r="51" spans="1:26" s="55" customFormat="1" ht="12.75" x14ac:dyDescent="0.2">
      <c r="A51" s="51"/>
      <c r="B51" s="51"/>
      <c r="C51" s="51"/>
      <c r="D51" s="51"/>
      <c r="E51" s="53"/>
      <c r="F51" s="51"/>
      <c r="G51" s="53"/>
      <c r="H51" s="53"/>
      <c r="I51" s="51"/>
      <c r="J51" s="51"/>
      <c r="K51" s="51"/>
      <c r="L51" s="51"/>
      <c r="M51" s="51"/>
      <c r="N51" s="51"/>
      <c r="O51" s="51"/>
      <c r="P51" s="51"/>
      <c r="Q51" s="51"/>
      <c r="R51" s="51"/>
      <c r="S51" s="51"/>
      <c r="T51" s="273"/>
      <c r="U51" s="273"/>
      <c r="V51" s="173"/>
      <c r="W51" s="542"/>
      <c r="X51" s="53"/>
      <c r="Y51" s="51"/>
      <c r="Z51" s="51"/>
    </row>
    <row r="52" spans="1:26" s="55" customFormat="1" ht="12.75" x14ac:dyDescent="0.2">
      <c r="A52" s="51"/>
      <c r="B52" s="51"/>
      <c r="C52" s="51"/>
      <c r="D52" s="51"/>
      <c r="E52" s="53"/>
      <c r="F52" s="51"/>
      <c r="G52" s="53"/>
      <c r="H52" s="53"/>
      <c r="I52" s="51"/>
      <c r="J52" s="51"/>
      <c r="K52" s="51"/>
      <c r="L52" s="51"/>
      <c r="M52" s="51"/>
      <c r="N52" s="51"/>
      <c r="O52" s="51"/>
      <c r="P52" s="51"/>
      <c r="Q52" s="51"/>
      <c r="R52" s="51"/>
      <c r="S52" s="51"/>
      <c r="T52" s="273"/>
      <c r="U52" s="273"/>
      <c r="V52" s="173"/>
      <c r="W52" s="542"/>
      <c r="X52" s="53"/>
      <c r="Y52" s="51"/>
      <c r="Z52" s="51"/>
    </row>
    <row r="53" spans="1:26" s="55" customFormat="1" ht="12.75" x14ac:dyDescent="0.2">
      <c r="A53" s="51"/>
      <c r="B53" s="51"/>
      <c r="C53" s="51"/>
      <c r="D53" s="51"/>
      <c r="E53" s="53"/>
      <c r="F53" s="51"/>
      <c r="G53" s="53"/>
      <c r="H53" s="53"/>
      <c r="I53" s="51"/>
      <c r="J53" s="51"/>
      <c r="K53" s="51"/>
      <c r="L53" s="51"/>
      <c r="M53" s="51"/>
      <c r="N53" s="51"/>
      <c r="O53" s="51"/>
      <c r="P53" s="51"/>
      <c r="Q53" s="51"/>
      <c r="R53" s="51"/>
      <c r="S53" s="51"/>
      <c r="T53" s="273"/>
      <c r="U53" s="273"/>
      <c r="V53" s="173"/>
      <c r="W53" s="542"/>
      <c r="X53" s="53"/>
      <c r="Y53" s="51"/>
      <c r="Z53" s="51"/>
    </row>
    <row r="54" spans="1:26" s="55" customFormat="1" ht="12.75" x14ac:dyDescent="0.2">
      <c r="A54" s="51"/>
      <c r="B54" s="51"/>
      <c r="C54" s="51"/>
      <c r="D54" s="51"/>
      <c r="E54" s="53"/>
      <c r="F54" s="51"/>
      <c r="G54" s="53"/>
      <c r="H54" s="53"/>
      <c r="I54" s="51"/>
      <c r="J54" s="51"/>
      <c r="K54" s="51"/>
      <c r="L54" s="51"/>
      <c r="M54" s="51"/>
      <c r="N54" s="51"/>
      <c r="O54" s="51"/>
      <c r="P54" s="51"/>
      <c r="Q54" s="51"/>
      <c r="R54" s="51"/>
      <c r="S54" s="51"/>
      <c r="T54" s="273"/>
      <c r="U54" s="273"/>
      <c r="V54" s="173"/>
      <c r="W54" s="542"/>
      <c r="X54" s="53"/>
      <c r="Y54" s="51"/>
      <c r="Z54" s="51"/>
    </row>
    <row r="55" spans="1:26" s="55" customFormat="1" ht="12.75" x14ac:dyDescent="0.2">
      <c r="A55" s="51"/>
      <c r="B55" s="51"/>
      <c r="C55" s="51"/>
      <c r="D55" s="51"/>
      <c r="E55" s="53"/>
      <c r="F55" s="51"/>
      <c r="G55" s="53"/>
      <c r="H55" s="53"/>
      <c r="I55" s="51"/>
      <c r="J55" s="51"/>
      <c r="K55" s="51"/>
      <c r="L55" s="51"/>
      <c r="M55" s="51"/>
      <c r="N55" s="51"/>
      <c r="O55" s="51"/>
      <c r="P55" s="51"/>
      <c r="Q55" s="51"/>
      <c r="R55" s="51"/>
      <c r="S55" s="51"/>
      <c r="T55" s="273"/>
      <c r="U55" s="273"/>
      <c r="V55" s="173"/>
      <c r="W55" s="542"/>
      <c r="X55" s="53"/>
      <c r="Y55" s="51"/>
      <c r="Z55" s="51"/>
    </row>
    <row r="56" spans="1:26" s="55" customFormat="1" ht="12.75" x14ac:dyDescent="0.2">
      <c r="A56" s="51"/>
      <c r="B56" s="51"/>
      <c r="C56" s="51"/>
      <c r="D56" s="51"/>
      <c r="E56" s="53"/>
      <c r="F56" s="51"/>
      <c r="G56" s="53"/>
      <c r="H56" s="53"/>
      <c r="I56" s="51"/>
      <c r="J56" s="51"/>
      <c r="K56" s="51"/>
      <c r="L56" s="51"/>
      <c r="M56" s="51"/>
      <c r="N56" s="51"/>
      <c r="O56" s="51"/>
      <c r="P56" s="51"/>
      <c r="Q56" s="51"/>
      <c r="R56" s="51"/>
      <c r="S56" s="51"/>
      <c r="T56" s="273"/>
      <c r="U56" s="273"/>
      <c r="V56" s="173"/>
      <c r="W56" s="542"/>
      <c r="X56" s="53"/>
      <c r="Y56" s="51"/>
      <c r="Z56" s="51"/>
    </row>
    <row r="57" spans="1:26" s="55" customFormat="1" ht="12.75" x14ac:dyDescent="0.2">
      <c r="A57" s="51"/>
      <c r="B57" s="51"/>
      <c r="C57" s="51"/>
      <c r="D57" s="51"/>
      <c r="E57" s="53"/>
      <c r="F57" s="51"/>
      <c r="G57" s="53"/>
      <c r="H57" s="53"/>
      <c r="I57" s="51"/>
      <c r="J57" s="51"/>
      <c r="K57" s="51"/>
      <c r="L57" s="51"/>
      <c r="M57" s="51"/>
      <c r="N57" s="51"/>
      <c r="O57" s="51"/>
      <c r="P57" s="51"/>
      <c r="Q57" s="51"/>
      <c r="R57" s="51"/>
      <c r="S57" s="51"/>
      <c r="T57" s="273"/>
      <c r="U57" s="273"/>
      <c r="V57" s="173"/>
      <c r="W57" s="542"/>
      <c r="X57" s="53"/>
      <c r="Y57" s="51"/>
      <c r="Z57" s="51"/>
    </row>
    <row r="58" spans="1:26" s="55" customFormat="1" ht="12.75" x14ac:dyDescent="0.2">
      <c r="A58" s="51"/>
      <c r="B58" s="51"/>
      <c r="C58" s="51"/>
      <c r="D58" s="51"/>
      <c r="E58" s="53"/>
      <c r="F58" s="51"/>
      <c r="G58" s="53"/>
      <c r="H58" s="53"/>
      <c r="I58" s="51"/>
      <c r="J58" s="51"/>
      <c r="K58" s="51"/>
      <c r="L58" s="51"/>
      <c r="M58" s="51"/>
      <c r="N58" s="51"/>
      <c r="O58" s="51"/>
      <c r="P58" s="51"/>
      <c r="Q58" s="51"/>
      <c r="R58" s="51"/>
      <c r="S58" s="51"/>
      <c r="T58" s="273"/>
      <c r="U58" s="273"/>
      <c r="V58" s="173"/>
      <c r="W58" s="542"/>
      <c r="X58" s="53"/>
      <c r="Y58" s="51"/>
      <c r="Z58" s="51"/>
    </row>
    <row r="59" spans="1:26" s="55" customFormat="1" ht="12.75" x14ac:dyDescent="0.2">
      <c r="A59" s="51"/>
      <c r="B59" s="51"/>
      <c r="C59" s="51"/>
      <c r="D59" s="51"/>
      <c r="E59" s="53"/>
      <c r="F59" s="51"/>
      <c r="G59" s="53"/>
      <c r="H59" s="53"/>
      <c r="I59" s="51"/>
      <c r="J59" s="51"/>
      <c r="K59" s="51"/>
      <c r="L59" s="51"/>
      <c r="M59" s="51"/>
      <c r="N59" s="51"/>
      <c r="O59" s="51"/>
      <c r="P59" s="51"/>
      <c r="Q59" s="51"/>
      <c r="R59" s="51"/>
      <c r="S59" s="51"/>
      <c r="T59" s="273"/>
      <c r="U59" s="273"/>
      <c r="V59" s="173"/>
      <c r="W59" s="542"/>
      <c r="X59" s="53"/>
      <c r="Y59" s="51"/>
      <c r="Z59" s="51"/>
    </row>
    <row r="60" spans="1:26" s="55" customFormat="1" ht="12.75" x14ac:dyDescent="0.2">
      <c r="A60" s="51"/>
      <c r="B60" s="51"/>
      <c r="C60" s="51"/>
      <c r="D60" s="51"/>
      <c r="E60" s="53"/>
      <c r="F60" s="51"/>
      <c r="G60" s="53"/>
      <c r="H60" s="53"/>
      <c r="I60" s="51"/>
      <c r="J60" s="51"/>
      <c r="K60" s="51"/>
      <c r="L60" s="51"/>
      <c r="M60" s="51"/>
      <c r="N60" s="51"/>
      <c r="O60" s="51"/>
      <c r="P60" s="51"/>
      <c r="Q60" s="51"/>
      <c r="R60" s="51"/>
      <c r="S60" s="51"/>
      <c r="T60" s="273"/>
      <c r="U60" s="273"/>
      <c r="V60" s="173"/>
      <c r="W60" s="542"/>
      <c r="X60" s="53"/>
      <c r="Y60" s="51"/>
      <c r="Z60" s="51"/>
    </row>
    <row r="61" spans="1:26" s="55" customFormat="1" ht="12.75" x14ac:dyDescent="0.2">
      <c r="A61" s="51"/>
      <c r="B61" s="51"/>
      <c r="C61" s="51"/>
      <c r="D61" s="51"/>
      <c r="E61" s="53"/>
      <c r="F61" s="51"/>
      <c r="G61" s="53"/>
      <c r="H61" s="53"/>
      <c r="I61" s="51"/>
      <c r="J61" s="51"/>
      <c r="K61" s="51"/>
      <c r="L61" s="51"/>
      <c r="M61" s="51"/>
      <c r="N61" s="51"/>
      <c r="O61" s="51"/>
      <c r="P61" s="51"/>
      <c r="Q61" s="51"/>
      <c r="R61" s="51"/>
      <c r="S61" s="51"/>
      <c r="T61" s="273"/>
      <c r="U61" s="273"/>
      <c r="V61" s="173"/>
      <c r="W61" s="542"/>
      <c r="X61" s="53"/>
      <c r="Y61" s="51"/>
      <c r="Z61" s="51"/>
    </row>
    <row r="62" spans="1:26" s="55" customFormat="1" ht="12.75" x14ac:dyDescent="0.2">
      <c r="A62" s="51"/>
      <c r="B62" s="51"/>
      <c r="C62" s="51"/>
      <c r="D62" s="51"/>
      <c r="E62" s="53"/>
      <c r="F62" s="51"/>
      <c r="G62" s="53"/>
      <c r="H62" s="53"/>
      <c r="I62" s="51"/>
      <c r="J62" s="51"/>
      <c r="K62" s="51"/>
      <c r="L62" s="51"/>
      <c r="M62" s="51"/>
      <c r="N62" s="51"/>
      <c r="O62" s="51"/>
      <c r="P62" s="51"/>
      <c r="Q62" s="51"/>
      <c r="R62" s="51"/>
      <c r="S62" s="51"/>
      <c r="T62" s="273"/>
      <c r="U62" s="273"/>
      <c r="V62" s="173"/>
      <c r="W62" s="542"/>
      <c r="X62" s="53"/>
      <c r="Y62" s="51"/>
      <c r="Z62" s="51"/>
    </row>
    <row r="63" spans="1:26" s="55" customFormat="1" ht="12.75" x14ac:dyDescent="0.2">
      <c r="A63" s="51"/>
      <c r="B63" s="51"/>
      <c r="C63" s="51"/>
      <c r="D63" s="51"/>
      <c r="E63" s="53"/>
      <c r="F63" s="51"/>
      <c r="G63" s="53"/>
      <c r="H63" s="53"/>
      <c r="I63" s="51"/>
      <c r="J63" s="51"/>
      <c r="K63" s="51"/>
      <c r="L63" s="51"/>
      <c r="M63" s="51"/>
      <c r="N63" s="51"/>
      <c r="O63" s="51"/>
      <c r="P63" s="51"/>
      <c r="Q63" s="51"/>
      <c r="R63" s="51"/>
      <c r="S63" s="51"/>
      <c r="T63" s="273"/>
      <c r="U63" s="273"/>
      <c r="V63" s="173"/>
      <c r="W63" s="542"/>
      <c r="X63" s="53"/>
      <c r="Y63" s="51"/>
      <c r="Z63" s="51"/>
    </row>
    <row r="64" spans="1:26" s="55" customFormat="1" ht="12.75" x14ac:dyDescent="0.2">
      <c r="A64" s="51"/>
      <c r="B64" s="51"/>
      <c r="C64" s="51"/>
      <c r="D64" s="51"/>
      <c r="E64" s="53"/>
      <c r="F64" s="51"/>
      <c r="G64" s="53"/>
      <c r="H64" s="53"/>
      <c r="I64" s="51"/>
      <c r="J64" s="51"/>
      <c r="K64" s="51"/>
      <c r="L64" s="51"/>
      <c r="M64" s="51"/>
      <c r="N64" s="51"/>
      <c r="O64" s="51"/>
      <c r="P64" s="51"/>
      <c r="Q64" s="51"/>
      <c r="R64" s="51"/>
      <c r="S64" s="51"/>
      <c r="T64" s="273"/>
      <c r="U64" s="273"/>
      <c r="V64" s="173"/>
      <c r="W64" s="542"/>
      <c r="X64" s="53"/>
      <c r="Y64" s="51"/>
      <c r="Z64" s="51"/>
    </row>
    <row r="65" spans="1:26" s="55" customFormat="1" ht="12.75" x14ac:dyDescent="0.2">
      <c r="A65" s="51"/>
      <c r="B65" s="51"/>
      <c r="C65" s="51"/>
      <c r="D65" s="51"/>
      <c r="E65" s="53"/>
      <c r="F65" s="51"/>
      <c r="G65" s="53"/>
      <c r="H65" s="53"/>
      <c r="I65" s="51"/>
      <c r="J65" s="51"/>
      <c r="K65" s="51"/>
      <c r="L65" s="51"/>
      <c r="M65" s="51"/>
      <c r="N65" s="51"/>
      <c r="O65" s="51"/>
      <c r="P65" s="51"/>
      <c r="Q65" s="51"/>
      <c r="R65" s="51"/>
      <c r="S65" s="51"/>
      <c r="T65" s="273"/>
      <c r="U65" s="273"/>
      <c r="V65" s="173"/>
      <c r="W65" s="542"/>
      <c r="X65" s="53"/>
      <c r="Y65" s="51"/>
      <c r="Z65" s="51"/>
    </row>
    <row r="66" spans="1:26" s="55" customFormat="1" ht="12.75" x14ac:dyDescent="0.2">
      <c r="A66" s="51"/>
      <c r="B66" s="51"/>
      <c r="C66" s="51"/>
      <c r="D66" s="51"/>
      <c r="E66" s="53"/>
      <c r="F66" s="51"/>
      <c r="G66" s="53"/>
      <c r="H66" s="53"/>
      <c r="I66" s="51"/>
      <c r="J66" s="51"/>
      <c r="K66" s="51"/>
      <c r="L66" s="51"/>
      <c r="M66" s="51"/>
      <c r="N66" s="51"/>
      <c r="O66" s="51"/>
      <c r="P66" s="51"/>
      <c r="Q66" s="51"/>
      <c r="R66" s="51"/>
      <c r="S66" s="51"/>
      <c r="T66" s="273"/>
      <c r="U66" s="273"/>
      <c r="V66" s="173"/>
      <c r="W66" s="542"/>
      <c r="X66" s="53"/>
      <c r="Y66" s="51"/>
      <c r="Z66" s="51"/>
    </row>
    <row r="67" spans="1:26" s="55" customFormat="1" ht="12.75" x14ac:dyDescent="0.2">
      <c r="A67" s="51"/>
      <c r="B67" s="51"/>
      <c r="C67" s="51"/>
      <c r="D67" s="51"/>
      <c r="E67" s="53"/>
      <c r="F67" s="51"/>
      <c r="G67" s="53"/>
      <c r="H67" s="53"/>
      <c r="I67" s="51"/>
      <c r="J67" s="51"/>
      <c r="K67" s="51"/>
      <c r="L67" s="51"/>
      <c r="M67" s="51"/>
      <c r="N67" s="51"/>
      <c r="O67" s="51"/>
      <c r="P67" s="51"/>
      <c r="Q67" s="51"/>
      <c r="R67" s="51"/>
      <c r="S67" s="51"/>
      <c r="T67" s="273"/>
      <c r="U67" s="273"/>
      <c r="V67" s="173"/>
      <c r="W67" s="542"/>
      <c r="X67" s="53"/>
      <c r="Y67" s="51"/>
      <c r="Z67" s="51"/>
    </row>
    <row r="68" spans="1:26" s="55" customFormat="1" ht="12.75" x14ac:dyDescent="0.2">
      <c r="A68" s="51"/>
      <c r="B68" s="51"/>
      <c r="C68" s="51"/>
      <c r="D68" s="51"/>
      <c r="E68" s="53"/>
      <c r="F68" s="51"/>
      <c r="G68" s="53"/>
      <c r="H68" s="53"/>
      <c r="I68" s="51"/>
      <c r="J68" s="51"/>
      <c r="K68" s="51"/>
      <c r="L68" s="51"/>
      <c r="M68" s="51"/>
      <c r="N68" s="51"/>
      <c r="O68" s="51"/>
      <c r="P68" s="51"/>
      <c r="Q68" s="51"/>
      <c r="R68" s="51"/>
      <c r="S68" s="51"/>
      <c r="T68" s="273"/>
      <c r="U68" s="273"/>
      <c r="V68" s="173"/>
      <c r="W68" s="542"/>
      <c r="X68" s="53"/>
      <c r="Y68" s="51"/>
      <c r="Z68" s="51"/>
    </row>
    <row r="69" spans="1:26" s="55" customFormat="1" ht="12.75" x14ac:dyDescent="0.2">
      <c r="A69" s="51"/>
      <c r="B69" s="51"/>
      <c r="C69" s="51"/>
      <c r="D69" s="51"/>
      <c r="E69" s="53"/>
      <c r="F69" s="51"/>
      <c r="G69" s="53"/>
      <c r="H69" s="53"/>
      <c r="I69" s="51"/>
      <c r="J69" s="51"/>
      <c r="K69" s="51"/>
      <c r="L69" s="51"/>
      <c r="M69" s="51"/>
      <c r="N69" s="51"/>
      <c r="O69" s="51"/>
      <c r="P69" s="51"/>
      <c r="Q69" s="51"/>
      <c r="R69" s="51"/>
      <c r="S69" s="51"/>
      <c r="T69" s="273"/>
      <c r="U69" s="273"/>
      <c r="V69" s="173"/>
      <c r="W69" s="542"/>
      <c r="X69" s="53"/>
      <c r="Y69" s="51"/>
      <c r="Z69" s="51"/>
    </row>
    <row r="70" spans="1:26" s="55" customFormat="1" ht="12.75" x14ac:dyDescent="0.2">
      <c r="A70" s="51"/>
      <c r="B70" s="51"/>
      <c r="C70" s="51"/>
      <c r="D70" s="51"/>
      <c r="E70" s="53"/>
      <c r="F70" s="51"/>
      <c r="G70" s="53"/>
      <c r="H70" s="53"/>
      <c r="I70" s="51"/>
      <c r="J70" s="51"/>
      <c r="K70" s="51"/>
      <c r="L70" s="51"/>
      <c r="M70" s="51"/>
      <c r="N70" s="51"/>
      <c r="O70" s="51"/>
      <c r="P70" s="51"/>
      <c r="Q70" s="51"/>
      <c r="R70" s="51"/>
      <c r="S70" s="51"/>
      <c r="T70" s="273"/>
      <c r="U70" s="273"/>
      <c r="V70" s="173"/>
      <c r="W70" s="542"/>
      <c r="X70" s="53"/>
      <c r="Y70" s="51"/>
      <c r="Z70" s="51"/>
    </row>
    <row r="71" spans="1:26" s="55" customFormat="1" ht="12.75" x14ac:dyDescent="0.2">
      <c r="A71" s="51"/>
      <c r="B71" s="51"/>
      <c r="C71" s="51"/>
      <c r="D71" s="51"/>
      <c r="E71" s="53"/>
      <c r="F71" s="51"/>
      <c r="G71" s="53"/>
      <c r="H71" s="53"/>
      <c r="I71" s="51"/>
      <c r="J71" s="51"/>
      <c r="K71" s="51"/>
      <c r="L71" s="51"/>
      <c r="M71" s="51"/>
      <c r="N71" s="51"/>
      <c r="O71" s="51"/>
      <c r="P71" s="51"/>
      <c r="Q71" s="51"/>
      <c r="R71" s="51"/>
      <c r="S71" s="51"/>
      <c r="T71" s="273"/>
      <c r="U71" s="273"/>
      <c r="V71" s="173"/>
      <c r="W71" s="542"/>
      <c r="X71" s="53"/>
      <c r="Y71" s="51"/>
      <c r="Z71" s="51"/>
    </row>
    <row r="72" spans="1:26" s="55" customFormat="1" ht="12.75" x14ac:dyDescent="0.2">
      <c r="A72" s="51"/>
      <c r="B72" s="51"/>
      <c r="C72" s="51"/>
      <c r="D72" s="51"/>
      <c r="E72" s="53"/>
      <c r="F72" s="51"/>
      <c r="G72" s="53"/>
      <c r="H72" s="53"/>
      <c r="I72" s="51"/>
      <c r="J72" s="51"/>
      <c r="K72" s="51"/>
      <c r="L72" s="51"/>
      <c r="M72" s="51"/>
      <c r="N72" s="51"/>
      <c r="O72" s="51"/>
      <c r="P72" s="51"/>
      <c r="Q72" s="51"/>
      <c r="R72" s="51"/>
      <c r="S72" s="51"/>
      <c r="T72" s="273"/>
      <c r="U72" s="273"/>
      <c r="V72" s="173"/>
      <c r="W72" s="542"/>
      <c r="X72" s="53"/>
      <c r="Y72" s="51"/>
      <c r="Z72" s="51"/>
    </row>
    <row r="73" spans="1:26" s="55" customFormat="1" ht="12.75" x14ac:dyDescent="0.2">
      <c r="A73" s="51"/>
      <c r="B73" s="51"/>
      <c r="C73" s="51"/>
      <c r="D73" s="51"/>
      <c r="E73" s="53"/>
      <c r="F73" s="51"/>
      <c r="G73" s="53"/>
      <c r="H73" s="53"/>
      <c r="I73" s="51"/>
      <c r="J73" s="51"/>
      <c r="K73" s="51"/>
      <c r="L73" s="51"/>
      <c r="M73" s="51"/>
      <c r="N73" s="51"/>
      <c r="O73" s="51"/>
      <c r="P73" s="51"/>
      <c r="Q73" s="51"/>
      <c r="R73" s="51"/>
      <c r="S73" s="51"/>
      <c r="T73" s="273"/>
      <c r="U73" s="273"/>
      <c r="V73" s="173"/>
      <c r="W73" s="542"/>
      <c r="X73" s="53"/>
      <c r="Y73" s="51"/>
      <c r="Z73" s="51"/>
    </row>
    <row r="74" spans="1:26" s="55" customFormat="1" ht="12.75" x14ac:dyDescent="0.2">
      <c r="A74" s="51"/>
      <c r="B74" s="51"/>
      <c r="C74" s="51"/>
      <c r="D74" s="51"/>
      <c r="E74" s="53"/>
      <c r="F74" s="51"/>
      <c r="G74" s="53"/>
      <c r="H74" s="53"/>
      <c r="I74" s="51"/>
      <c r="J74" s="51"/>
      <c r="K74" s="51"/>
      <c r="L74" s="51"/>
      <c r="M74" s="51"/>
      <c r="N74" s="51"/>
      <c r="O74" s="51"/>
      <c r="P74" s="51"/>
      <c r="Q74" s="51"/>
      <c r="R74" s="51"/>
      <c r="S74" s="51"/>
      <c r="T74" s="273"/>
      <c r="U74" s="273"/>
      <c r="V74" s="173"/>
      <c r="W74" s="542"/>
      <c r="X74" s="53"/>
      <c r="Y74" s="51"/>
      <c r="Z74" s="51"/>
    </row>
    <row r="75" spans="1:26" s="55" customFormat="1" ht="12.75" x14ac:dyDescent="0.2">
      <c r="A75" s="51"/>
      <c r="B75" s="51"/>
      <c r="C75" s="51"/>
      <c r="D75" s="51"/>
      <c r="E75" s="53"/>
      <c r="F75" s="51"/>
      <c r="G75" s="53"/>
      <c r="H75" s="53"/>
      <c r="I75" s="51"/>
      <c r="J75" s="51"/>
      <c r="K75" s="51"/>
      <c r="L75" s="51"/>
      <c r="M75" s="51"/>
      <c r="N75" s="51"/>
      <c r="O75" s="51"/>
      <c r="P75" s="51"/>
      <c r="Q75" s="51"/>
      <c r="R75" s="51"/>
      <c r="S75" s="51"/>
      <c r="T75" s="273"/>
      <c r="U75" s="273"/>
      <c r="V75" s="173"/>
      <c r="W75" s="542"/>
      <c r="X75" s="53"/>
      <c r="Y75" s="51"/>
      <c r="Z75" s="51"/>
    </row>
    <row r="76" spans="1:26" s="55" customFormat="1" ht="12.75" x14ac:dyDescent="0.2">
      <c r="A76" s="51"/>
      <c r="B76" s="51"/>
      <c r="C76" s="51"/>
      <c r="D76" s="51"/>
      <c r="E76" s="53"/>
      <c r="F76" s="51"/>
      <c r="G76" s="53"/>
      <c r="H76" s="53"/>
      <c r="I76" s="51"/>
      <c r="J76" s="51"/>
      <c r="K76" s="51"/>
      <c r="L76" s="51"/>
      <c r="M76" s="51"/>
      <c r="N76" s="51"/>
      <c r="O76" s="51"/>
      <c r="P76" s="51"/>
      <c r="Q76" s="51"/>
      <c r="R76" s="51"/>
      <c r="S76" s="51"/>
      <c r="T76" s="273"/>
      <c r="U76" s="273"/>
      <c r="V76" s="173"/>
      <c r="W76" s="542"/>
      <c r="X76" s="53"/>
      <c r="Y76" s="51"/>
      <c r="Z76" s="51"/>
    </row>
    <row r="77" spans="1:26" s="55" customFormat="1" ht="12.75" x14ac:dyDescent="0.2">
      <c r="A77" s="51"/>
      <c r="B77" s="51"/>
      <c r="C77" s="51"/>
      <c r="D77" s="51"/>
      <c r="E77" s="53"/>
      <c r="F77" s="51"/>
      <c r="G77" s="53"/>
      <c r="H77" s="53"/>
      <c r="I77" s="51"/>
      <c r="J77" s="51"/>
      <c r="K77" s="51"/>
      <c r="L77" s="51"/>
      <c r="M77" s="51"/>
      <c r="N77" s="51"/>
      <c r="O77" s="51"/>
      <c r="P77" s="51"/>
      <c r="Q77" s="51"/>
      <c r="R77" s="51"/>
      <c r="S77" s="51"/>
      <c r="T77" s="273"/>
      <c r="U77" s="273"/>
      <c r="V77" s="173"/>
      <c r="W77" s="542"/>
      <c r="X77" s="53"/>
      <c r="Y77" s="51"/>
      <c r="Z77" s="51"/>
    </row>
    <row r="78" spans="1:26" s="55" customFormat="1" ht="12.75" x14ac:dyDescent="0.2">
      <c r="A78" s="51"/>
      <c r="B78" s="51"/>
      <c r="C78" s="51"/>
      <c r="D78" s="51"/>
      <c r="E78" s="53"/>
      <c r="F78" s="51"/>
      <c r="G78" s="53"/>
      <c r="H78" s="53"/>
      <c r="I78" s="51"/>
      <c r="J78" s="51"/>
      <c r="K78" s="51"/>
      <c r="L78" s="51"/>
      <c r="M78" s="51"/>
      <c r="N78" s="51"/>
      <c r="O78" s="51"/>
      <c r="P78" s="51"/>
      <c r="Q78" s="51"/>
      <c r="R78" s="51"/>
      <c r="S78" s="51"/>
      <c r="T78" s="273"/>
      <c r="U78" s="273"/>
      <c r="V78" s="173"/>
      <c r="W78" s="542"/>
      <c r="X78" s="53"/>
      <c r="Y78" s="51"/>
      <c r="Z78" s="51"/>
    </row>
    <row r="79" spans="1:26" s="55" customFormat="1" ht="12.75" x14ac:dyDescent="0.2">
      <c r="A79" s="51"/>
      <c r="B79" s="51"/>
      <c r="C79" s="51"/>
      <c r="D79" s="51"/>
      <c r="E79" s="53"/>
      <c r="F79" s="51"/>
      <c r="G79" s="53"/>
      <c r="H79" s="53"/>
      <c r="I79" s="51"/>
      <c r="J79" s="51"/>
      <c r="K79" s="51"/>
      <c r="L79" s="51"/>
      <c r="M79" s="51"/>
      <c r="N79" s="51"/>
      <c r="O79" s="51"/>
      <c r="P79" s="51"/>
      <c r="Q79" s="51"/>
      <c r="R79" s="51"/>
      <c r="S79" s="51"/>
      <c r="T79" s="273"/>
      <c r="U79" s="273"/>
      <c r="V79" s="173"/>
      <c r="W79" s="542"/>
      <c r="X79" s="53"/>
      <c r="Y79" s="51"/>
      <c r="Z79" s="51"/>
    </row>
    <row r="80" spans="1:26" s="55" customFormat="1" ht="12.75" x14ac:dyDescent="0.2">
      <c r="A80" s="51"/>
      <c r="B80" s="51"/>
      <c r="C80" s="51"/>
      <c r="D80" s="51"/>
      <c r="E80" s="53"/>
      <c r="F80" s="51"/>
      <c r="G80" s="53"/>
      <c r="H80" s="53"/>
      <c r="I80" s="51"/>
      <c r="J80" s="51"/>
      <c r="K80" s="51"/>
      <c r="L80" s="51"/>
      <c r="M80" s="51"/>
      <c r="N80" s="51"/>
      <c r="O80" s="51"/>
      <c r="P80" s="51"/>
      <c r="Q80" s="51"/>
      <c r="R80" s="51"/>
      <c r="S80" s="51"/>
      <c r="T80" s="273"/>
      <c r="U80" s="273"/>
      <c r="V80" s="173"/>
      <c r="W80" s="542"/>
      <c r="X80" s="53"/>
      <c r="Y80" s="51"/>
      <c r="Z80" s="51"/>
    </row>
    <row r="81" spans="1:26" s="55" customFormat="1" ht="12.75" x14ac:dyDescent="0.2">
      <c r="A81" s="51"/>
      <c r="B81" s="51"/>
      <c r="C81" s="51"/>
      <c r="D81" s="51"/>
      <c r="E81" s="51"/>
      <c r="F81" s="51"/>
      <c r="G81" s="51"/>
      <c r="H81" s="51"/>
      <c r="I81" s="51"/>
      <c r="J81" s="51"/>
      <c r="K81" s="51"/>
      <c r="L81" s="51"/>
      <c r="M81" s="51"/>
      <c r="N81" s="51"/>
      <c r="O81" s="51"/>
      <c r="P81" s="51"/>
      <c r="Q81" s="51"/>
      <c r="R81" s="51"/>
      <c r="S81" s="51"/>
      <c r="T81" s="51"/>
      <c r="U81" s="51"/>
      <c r="V81" s="173"/>
      <c r="W81" s="542"/>
      <c r="X81" s="51"/>
      <c r="Y81" s="51"/>
      <c r="Z81" s="51"/>
    </row>
    <row r="82" spans="1:26" s="55" customFormat="1" ht="12.75" x14ac:dyDescent="0.2">
      <c r="V82" s="173"/>
      <c r="W82" s="542"/>
    </row>
    <row r="83" spans="1:26" s="55" customFormat="1" ht="12.75" x14ac:dyDescent="0.2">
      <c r="V83" s="173"/>
      <c r="W83" s="542"/>
    </row>
    <row r="84" spans="1:26" s="55" customFormat="1" ht="12.75" x14ac:dyDescent="0.2">
      <c r="V84" s="173"/>
      <c r="W84" s="542"/>
    </row>
    <row r="85" spans="1:26" s="55" customFormat="1" ht="12.75" x14ac:dyDescent="0.2">
      <c r="V85" s="173"/>
      <c r="W85" s="542"/>
    </row>
    <row r="86" spans="1:26" s="55" customFormat="1" ht="12.75" x14ac:dyDescent="0.2">
      <c r="V86" s="173"/>
      <c r="W86" s="542"/>
    </row>
    <row r="87" spans="1:26" s="55" customFormat="1" ht="12.75" x14ac:dyDescent="0.2">
      <c r="V87" s="173"/>
      <c r="W87" s="542"/>
    </row>
    <row r="88" spans="1:26" s="55" customFormat="1" ht="12.75" x14ac:dyDescent="0.2">
      <c r="V88" s="173"/>
      <c r="W88" s="542"/>
    </row>
    <row r="89" spans="1:26" s="55" customFormat="1" ht="12.75" x14ac:dyDescent="0.2">
      <c r="V89" s="173"/>
      <c r="W89" s="542"/>
    </row>
    <row r="90" spans="1:26" s="55" customFormat="1" ht="12.75" x14ac:dyDescent="0.2">
      <c r="V90" s="173"/>
      <c r="W90" s="542"/>
    </row>
    <row r="91" spans="1:26" s="55" customFormat="1" ht="12.75" x14ac:dyDescent="0.2">
      <c r="V91" s="173"/>
      <c r="W91" s="542"/>
    </row>
    <row r="92" spans="1:26" s="55" customFormat="1" ht="12.75" x14ac:dyDescent="0.2">
      <c r="V92" s="173"/>
      <c r="W92" s="542"/>
    </row>
    <row r="93" spans="1:26" s="55" customFormat="1" ht="12.75" x14ac:dyDescent="0.2">
      <c r="V93" s="173"/>
      <c r="W93" s="542"/>
    </row>
    <row r="94" spans="1:26" s="55" customFormat="1" ht="12.75" x14ac:dyDescent="0.2">
      <c r="V94" s="173"/>
      <c r="W94" s="542"/>
    </row>
    <row r="95" spans="1:26" s="55" customFormat="1" ht="12.75" x14ac:dyDescent="0.2">
      <c r="V95" s="173"/>
      <c r="W95" s="542"/>
    </row>
    <row r="96" spans="1:26" s="55" customFormat="1" ht="12.75" x14ac:dyDescent="0.2">
      <c r="V96" s="173"/>
      <c r="W96" s="542"/>
    </row>
    <row r="97" spans="22:23" s="55" customFormat="1" ht="12.75" x14ac:dyDescent="0.2">
      <c r="V97" s="173"/>
      <c r="W97" s="542"/>
    </row>
    <row r="98" spans="22:23" x14ac:dyDescent="0.25">
      <c r="W98" s="13"/>
    </row>
    <row r="99" spans="22:23" x14ac:dyDescent="0.25">
      <c r="W99" s="13"/>
    </row>
    <row r="100" spans="22:23" x14ac:dyDescent="0.25">
      <c r="W100" s="13"/>
    </row>
    <row r="101" spans="22:23" x14ac:dyDescent="0.25">
      <c r="W101" s="13"/>
    </row>
    <row r="102" spans="22:23" x14ac:dyDescent="0.25">
      <c r="W102" s="13"/>
    </row>
    <row r="103" spans="22:23" x14ac:dyDescent="0.25">
      <c r="W103" s="13"/>
    </row>
    <row r="104" spans="22:23" x14ac:dyDescent="0.25">
      <c r="W104" s="13"/>
    </row>
    <row r="105" spans="22:23" x14ac:dyDescent="0.25">
      <c r="W105" s="13"/>
    </row>
    <row r="106" spans="22:23" x14ac:dyDescent="0.25">
      <c r="W106" s="13"/>
    </row>
    <row r="107" spans="22:23" x14ac:dyDescent="0.25">
      <c r="W107" s="13"/>
    </row>
    <row r="108" spans="22:23" x14ac:dyDescent="0.25">
      <c r="W108" s="13"/>
    </row>
    <row r="109" spans="22:23" x14ac:dyDescent="0.25">
      <c r="W109" s="13"/>
    </row>
    <row r="110" spans="22:23" x14ac:dyDescent="0.25">
      <c r="W110" s="13"/>
    </row>
    <row r="111" spans="22:23" x14ac:dyDescent="0.25">
      <c r="W111" s="13"/>
    </row>
    <row r="112" spans="22: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sheetData>
  <mergeCells count="19">
    <mergeCell ref="T29:X29"/>
    <mergeCell ref="A23:C23"/>
    <mergeCell ref="H23:I23"/>
    <mergeCell ref="H24:I24"/>
    <mergeCell ref="H25:I25"/>
    <mergeCell ref="H26:I26"/>
    <mergeCell ref="A17:C20"/>
    <mergeCell ref="D17:W20"/>
    <mergeCell ref="A22:C22"/>
    <mergeCell ref="E22:F22"/>
    <mergeCell ref="H22:J22"/>
    <mergeCell ref="O30:R30"/>
    <mergeCell ref="A29:G29"/>
    <mergeCell ref="H29:N29"/>
    <mergeCell ref="O34:R34"/>
    <mergeCell ref="O33:R33"/>
    <mergeCell ref="O31:R31"/>
    <mergeCell ref="O32:R32"/>
    <mergeCell ref="O29:S29"/>
  </mergeCells>
  <conditionalFormatting sqref="W31 W33:W34">
    <cfRule type="containsText" dxfId="44" priority="13" stopIfTrue="1" operator="containsText" text="Cerrada">
      <formula>NOT(ISERROR(SEARCH("Cerrada",W31)))</formula>
    </cfRule>
    <cfRule type="containsText" dxfId="43" priority="14" stopIfTrue="1" operator="containsText" text="En ejecución">
      <formula>NOT(ISERROR(SEARCH("En ejecución",W31)))</formula>
    </cfRule>
    <cfRule type="containsText" dxfId="42" priority="15" stopIfTrue="1" operator="containsText" text="Vencida">
      <formula>NOT(ISERROR(SEARCH("Vencida",W31)))</formula>
    </cfRule>
  </conditionalFormatting>
  <conditionalFormatting sqref="W32">
    <cfRule type="containsText" dxfId="41" priority="10" stopIfTrue="1" operator="containsText" text="Cerrada">
      <formula>NOT(ISERROR(SEARCH("Cerrada",W32)))</formula>
    </cfRule>
    <cfRule type="containsText" dxfId="40" priority="11" stopIfTrue="1" operator="containsText" text="En ejecución">
      <formula>NOT(ISERROR(SEARCH("En ejecución",W32)))</formula>
    </cfRule>
    <cfRule type="containsText" dxfId="39" priority="12" stopIfTrue="1" operator="containsText" text="Vencida">
      <formula>NOT(ISERROR(SEARCH("Vencida",W32)))</formula>
    </cfRule>
  </conditionalFormatting>
  <conditionalFormatting sqref="W32">
    <cfRule type="containsText" dxfId="38" priority="7" stopIfTrue="1" operator="containsText" text="Cerrada">
      <formula>NOT(ISERROR(SEARCH("Cerrada",W32)))</formula>
    </cfRule>
    <cfRule type="containsText" dxfId="37" priority="8" stopIfTrue="1" operator="containsText" text="En ejecución">
      <formula>NOT(ISERROR(SEARCH("En ejecución",W32)))</formula>
    </cfRule>
    <cfRule type="containsText" dxfId="36" priority="9" stopIfTrue="1" operator="containsText" text="Vencida">
      <formula>NOT(ISERROR(SEARCH("Vencida",W32)))</formula>
    </cfRule>
  </conditionalFormatting>
  <conditionalFormatting sqref="W33">
    <cfRule type="containsText" dxfId="35" priority="4" stopIfTrue="1" operator="containsText" text="Cerrada">
      <formula>NOT(ISERROR(SEARCH("Cerrada",W33)))</formula>
    </cfRule>
    <cfRule type="containsText" dxfId="34" priority="5" stopIfTrue="1" operator="containsText" text="En ejecución">
      <formula>NOT(ISERROR(SEARCH("En ejecución",W33)))</formula>
    </cfRule>
    <cfRule type="containsText" dxfId="33" priority="6" stopIfTrue="1" operator="containsText" text="Vencida">
      <formula>NOT(ISERROR(SEARCH("Vencida",W33)))</formula>
    </cfRule>
  </conditionalFormatting>
  <conditionalFormatting sqref="W34">
    <cfRule type="containsText" dxfId="32" priority="1" stopIfTrue="1" operator="containsText" text="Cerrada">
      <formula>NOT(ISERROR(SEARCH("Cerrada",W34)))</formula>
    </cfRule>
    <cfRule type="containsText" dxfId="31" priority="2" stopIfTrue="1" operator="containsText" text="En ejecución">
      <formula>NOT(ISERROR(SEARCH("En ejecución",W34)))</formula>
    </cfRule>
    <cfRule type="containsText" dxfId="30" priority="3" stopIfTrue="1" operator="containsText" text="Vencida">
      <formula>NOT(ISERROR(SEARCH("Vencida",W34)))</formula>
    </cfRule>
  </conditionalFormatting>
  <dataValidations count="7">
    <dataValidation type="list" allowBlank="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xr:uid="{00000000-0002-0000-0B00-000000000000}">
      <formula1>PROCESOS</formula1>
    </dataValidation>
    <dataValidation type="list" allowBlank="1" showInputMessage="1" showErrorMessage="1" sqref="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B31:B34" xr:uid="{00000000-0002-0000-0B00-000001000000}">
      <formula1>$F$2:$F$6</formula1>
    </dataValidation>
    <dataValidation type="list" allowBlank="1" showInputMessage="1" showErrorMessage="1" sqref="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31:C34" xr:uid="{00000000-0002-0000-0B00-000002000000}">
      <formula1>$D$2:$D$13</formula1>
    </dataValidation>
    <dataValidation type="list" allowBlank="1" showInputMessage="1" showErrorMessage="1" sqref="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xr:uid="{00000000-0002-0000-0B00-000003000000}">
      <formula1>$G$2:$G$5</formula1>
    </dataValidation>
    <dataValidation type="list" allowBlank="1" showInputMessage="1" showErrorMessage="1" sqref="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xr:uid="{00000000-0002-0000-0B00-000004000000}">
      <formula1>$H$2:$H$3</formula1>
    </dataValidation>
    <dataValidation type="list" allowBlank="1" showInputMessage="1" showErrorMessage="1" sqref="V65555:V65559 JR65555:JR65559 TN65555:TN65559 ADJ65555:ADJ65559 ANF65555:ANF65559 AXB65555:AXB65559 BGX65555:BGX65559 BQT65555:BQT65559 CAP65555:CAP65559 CKL65555:CKL65559 CUH65555:CUH65559 DED65555:DED65559 DNZ65555:DNZ65559 DXV65555:DXV65559 EHR65555:EHR65559 ERN65555:ERN65559 FBJ65555:FBJ65559 FLF65555:FLF65559 FVB65555:FVB65559 GEX65555:GEX65559 GOT65555:GOT65559 GYP65555:GYP65559 HIL65555:HIL65559 HSH65555:HSH65559 ICD65555:ICD65559 ILZ65555:ILZ65559 IVV65555:IVV65559 JFR65555:JFR65559 JPN65555:JPN65559 JZJ65555:JZJ65559 KJF65555:KJF65559 KTB65555:KTB65559 LCX65555:LCX65559 LMT65555:LMT65559 LWP65555:LWP65559 MGL65555:MGL65559 MQH65555:MQH65559 NAD65555:NAD65559 NJZ65555:NJZ65559 NTV65555:NTV65559 ODR65555:ODR65559 ONN65555:ONN65559 OXJ65555:OXJ65559 PHF65555:PHF65559 PRB65555:PRB65559 QAX65555:QAX65559 QKT65555:QKT65559 QUP65555:QUP65559 REL65555:REL65559 ROH65555:ROH65559 RYD65555:RYD65559 SHZ65555:SHZ65559 SRV65555:SRV65559 TBR65555:TBR65559 TLN65555:TLN65559 TVJ65555:TVJ65559 UFF65555:UFF65559 UPB65555:UPB65559 UYX65555:UYX65559 VIT65555:VIT65559 VSP65555:VSP65559 WCL65555:WCL65559 WMH65555:WMH65559 WWD65555:WWD65559 V131091:V131095 JR131091:JR131095 TN131091:TN131095 ADJ131091:ADJ131095 ANF131091:ANF131095 AXB131091:AXB131095 BGX131091:BGX131095 BQT131091:BQT131095 CAP131091:CAP131095 CKL131091:CKL131095 CUH131091:CUH131095 DED131091:DED131095 DNZ131091:DNZ131095 DXV131091:DXV131095 EHR131091:EHR131095 ERN131091:ERN131095 FBJ131091:FBJ131095 FLF131091:FLF131095 FVB131091:FVB131095 GEX131091:GEX131095 GOT131091:GOT131095 GYP131091:GYP131095 HIL131091:HIL131095 HSH131091:HSH131095 ICD131091:ICD131095 ILZ131091:ILZ131095 IVV131091:IVV131095 JFR131091:JFR131095 JPN131091:JPN131095 JZJ131091:JZJ131095 KJF131091:KJF131095 KTB131091:KTB131095 LCX131091:LCX131095 LMT131091:LMT131095 LWP131091:LWP131095 MGL131091:MGL131095 MQH131091:MQH131095 NAD131091:NAD131095 NJZ131091:NJZ131095 NTV131091:NTV131095 ODR131091:ODR131095 ONN131091:ONN131095 OXJ131091:OXJ131095 PHF131091:PHF131095 PRB131091:PRB131095 QAX131091:QAX131095 QKT131091:QKT131095 QUP131091:QUP131095 REL131091:REL131095 ROH131091:ROH131095 RYD131091:RYD131095 SHZ131091:SHZ131095 SRV131091:SRV131095 TBR131091:TBR131095 TLN131091:TLN131095 TVJ131091:TVJ131095 UFF131091:UFF131095 UPB131091:UPB131095 UYX131091:UYX131095 VIT131091:VIT131095 VSP131091:VSP131095 WCL131091:WCL131095 WMH131091:WMH131095 WWD131091:WWD131095 V196627:V196631 JR196627:JR196631 TN196627:TN196631 ADJ196627:ADJ196631 ANF196627:ANF196631 AXB196627:AXB196631 BGX196627:BGX196631 BQT196627:BQT196631 CAP196627:CAP196631 CKL196627:CKL196631 CUH196627:CUH196631 DED196627:DED196631 DNZ196627:DNZ196631 DXV196627:DXV196631 EHR196627:EHR196631 ERN196627:ERN196631 FBJ196627:FBJ196631 FLF196627:FLF196631 FVB196627:FVB196631 GEX196627:GEX196631 GOT196627:GOT196631 GYP196627:GYP196631 HIL196627:HIL196631 HSH196627:HSH196631 ICD196627:ICD196631 ILZ196627:ILZ196631 IVV196627:IVV196631 JFR196627:JFR196631 JPN196627:JPN196631 JZJ196627:JZJ196631 KJF196627:KJF196631 KTB196627:KTB196631 LCX196627:LCX196631 LMT196627:LMT196631 LWP196627:LWP196631 MGL196627:MGL196631 MQH196627:MQH196631 NAD196627:NAD196631 NJZ196627:NJZ196631 NTV196627:NTV196631 ODR196627:ODR196631 ONN196627:ONN196631 OXJ196627:OXJ196631 PHF196627:PHF196631 PRB196627:PRB196631 QAX196627:QAX196631 QKT196627:QKT196631 QUP196627:QUP196631 REL196627:REL196631 ROH196627:ROH196631 RYD196627:RYD196631 SHZ196627:SHZ196631 SRV196627:SRV196631 TBR196627:TBR196631 TLN196627:TLN196631 TVJ196627:TVJ196631 UFF196627:UFF196631 UPB196627:UPB196631 UYX196627:UYX196631 VIT196627:VIT196631 VSP196627:VSP196631 WCL196627:WCL196631 WMH196627:WMH196631 WWD196627:WWD196631 V262163:V262167 JR262163:JR262167 TN262163:TN262167 ADJ262163:ADJ262167 ANF262163:ANF262167 AXB262163:AXB262167 BGX262163:BGX262167 BQT262163:BQT262167 CAP262163:CAP262167 CKL262163:CKL262167 CUH262163:CUH262167 DED262163:DED262167 DNZ262163:DNZ262167 DXV262163:DXV262167 EHR262163:EHR262167 ERN262163:ERN262167 FBJ262163:FBJ262167 FLF262163:FLF262167 FVB262163:FVB262167 GEX262163:GEX262167 GOT262163:GOT262167 GYP262163:GYP262167 HIL262163:HIL262167 HSH262163:HSH262167 ICD262163:ICD262167 ILZ262163:ILZ262167 IVV262163:IVV262167 JFR262163:JFR262167 JPN262163:JPN262167 JZJ262163:JZJ262167 KJF262163:KJF262167 KTB262163:KTB262167 LCX262163:LCX262167 LMT262163:LMT262167 LWP262163:LWP262167 MGL262163:MGL262167 MQH262163:MQH262167 NAD262163:NAD262167 NJZ262163:NJZ262167 NTV262163:NTV262167 ODR262163:ODR262167 ONN262163:ONN262167 OXJ262163:OXJ262167 PHF262163:PHF262167 PRB262163:PRB262167 QAX262163:QAX262167 QKT262163:QKT262167 QUP262163:QUP262167 REL262163:REL262167 ROH262163:ROH262167 RYD262163:RYD262167 SHZ262163:SHZ262167 SRV262163:SRV262167 TBR262163:TBR262167 TLN262163:TLN262167 TVJ262163:TVJ262167 UFF262163:UFF262167 UPB262163:UPB262167 UYX262163:UYX262167 VIT262163:VIT262167 VSP262163:VSP262167 WCL262163:WCL262167 WMH262163:WMH262167 WWD262163:WWD262167 V327699:V327703 JR327699:JR327703 TN327699:TN327703 ADJ327699:ADJ327703 ANF327699:ANF327703 AXB327699:AXB327703 BGX327699:BGX327703 BQT327699:BQT327703 CAP327699:CAP327703 CKL327699:CKL327703 CUH327699:CUH327703 DED327699:DED327703 DNZ327699:DNZ327703 DXV327699:DXV327703 EHR327699:EHR327703 ERN327699:ERN327703 FBJ327699:FBJ327703 FLF327699:FLF327703 FVB327699:FVB327703 GEX327699:GEX327703 GOT327699:GOT327703 GYP327699:GYP327703 HIL327699:HIL327703 HSH327699:HSH327703 ICD327699:ICD327703 ILZ327699:ILZ327703 IVV327699:IVV327703 JFR327699:JFR327703 JPN327699:JPN327703 JZJ327699:JZJ327703 KJF327699:KJF327703 KTB327699:KTB327703 LCX327699:LCX327703 LMT327699:LMT327703 LWP327699:LWP327703 MGL327699:MGL327703 MQH327699:MQH327703 NAD327699:NAD327703 NJZ327699:NJZ327703 NTV327699:NTV327703 ODR327699:ODR327703 ONN327699:ONN327703 OXJ327699:OXJ327703 PHF327699:PHF327703 PRB327699:PRB327703 QAX327699:QAX327703 QKT327699:QKT327703 QUP327699:QUP327703 REL327699:REL327703 ROH327699:ROH327703 RYD327699:RYD327703 SHZ327699:SHZ327703 SRV327699:SRV327703 TBR327699:TBR327703 TLN327699:TLN327703 TVJ327699:TVJ327703 UFF327699:UFF327703 UPB327699:UPB327703 UYX327699:UYX327703 VIT327699:VIT327703 VSP327699:VSP327703 WCL327699:WCL327703 WMH327699:WMH327703 WWD327699:WWD327703 V393235:V393239 JR393235:JR393239 TN393235:TN393239 ADJ393235:ADJ393239 ANF393235:ANF393239 AXB393235:AXB393239 BGX393235:BGX393239 BQT393235:BQT393239 CAP393235:CAP393239 CKL393235:CKL393239 CUH393235:CUH393239 DED393235:DED393239 DNZ393235:DNZ393239 DXV393235:DXV393239 EHR393235:EHR393239 ERN393235:ERN393239 FBJ393235:FBJ393239 FLF393235:FLF393239 FVB393235:FVB393239 GEX393235:GEX393239 GOT393235:GOT393239 GYP393235:GYP393239 HIL393235:HIL393239 HSH393235:HSH393239 ICD393235:ICD393239 ILZ393235:ILZ393239 IVV393235:IVV393239 JFR393235:JFR393239 JPN393235:JPN393239 JZJ393235:JZJ393239 KJF393235:KJF393239 KTB393235:KTB393239 LCX393235:LCX393239 LMT393235:LMT393239 LWP393235:LWP393239 MGL393235:MGL393239 MQH393235:MQH393239 NAD393235:NAD393239 NJZ393235:NJZ393239 NTV393235:NTV393239 ODR393235:ODR393239 ONN393235:ONN393239 OXJ393235:OXJ393239 PHF393235:PHF393239 PRB393235:PRB393239 QAX393235:QAX393239 QKT393235:QKT393239 QUP393235:QUP393239 REL393235:REL393239 ROH393235:ROH393239 RYD393235:RYD393239 SHZ393235:SHZ393239 SRV393235:SRV393239 TBR393235:TBR393239 TLN393235:TLN393239 TVJ393235:TVJ393239 UFF393235:UFF393239 UPB393235:UPB393239 UYX393235:UYX393239 VIT393235:VIT393239 VSP393235:VSP393239 WCL393235:WCL393239 WMH393235:WMH393239 WWD393235:WWD393239 V458771:V458775 JR458771:JR458775 TN458771:TN458775 ADJ458771:ADJ458775 ANF458771:ANF458775 AXB458771:AXB458775 BGX458771:BGX458775 BQT458771:BQT458775 CAP458771:CAP458775 CKL458771:CKL458775 CUH458771:CUH458775 DED458771:DED458775 DNZ458771:DNZ458775 DXV458771:DXV458775 EHR458771:EHR458775 ERN458771:ERN458775 FBJ458771:FBJ458775 FLF458771:FLF458775 FVB458771:FVB458775 GEX458771:GEX458775 GOT458771:GOT458775 GYP458771:GYP458775 HIL458771:HIL458775 HSH458771:HSH458775 ICD458771:ICD458775 ILZ458771:ILZ458775 IVV458771:IVV458775 JFR458771:JFR458775 JPN458771:JPN458775 JZJ458771:JZJ458775 KJF458771:KJF458775 KTB458771:KTB458775 LCX458771:LCX458775 LMT458771:LMT458775 LWP458771:LWP458775 MGL458771:MGL458775 MQH458771:MQH458775 NAD458771:NAD458775 NJZ458771:NJZ458775 NTV458771:NTV458775 ODR458771:ODR458775 ONN458771:ONN458775 OXJ458771:OXJ458775 PHF458771:PHF458775 PRB458771:PRB458775 QAX458771:QAX458775 QKT458771:QKT458775 QUP458771:QUP458775 REL458771:REL458775 ROH458771:ROH458775 RYD458771:RYD458775 SHZ458771:SHZ458775 SRV458771:SRV458775 TBR458771:TBR458775 TLN458771:TLN458775 TVJ458771:TVJ458775 UFF458771:UFF458775 UPB458771:UPB458775 UYX458771:UYX458775 VIT458771:VIT458775 VSP458771:VSP458775 WCL458771:WCL458775 WMH458771:WMH458775 WWD458771:WWD458775 V524307:V524311 JR524307:JR524311 TN524307:TN524311 ADJ524307:ADJ524311 ANF524307:ANF524311 AXB524307:AXB524311 BGX524307:BGX524311 BQT524307:BQT524311 CAP524307:CAP524311 CKL524307:CKL524311 CUH524307:CUH524311 DED524307:DED524311 DNZ524307:DNZ524311 DXV524307:DXV524311 EHR524307:EHR524311 ERN524307:ERN524311 FBJ524307:FBJ524311 FLF524307:FLF524311 FVB524307:FVB524311 GEX524307:GEX524311 GOT524307:GOT524311 GYP524307:GYP524311 HIL524307:HIL524311 HSH524307:HSH524311 ICD524307:ICD524311 ILZ524307:ILZ524311 IVV524307:IVV524311 JFR524307:JFR524311 JPN524307:JPN524311 JZJ524307:JZJ524311 KJF524307:KJF524311 KTB524307:KTB524311 LCX524307:LCX524311 LMT524307:LMT524311 LWP524307:LWP524311 MGL524307:MGL524311 MQH524307:MQH524311 NAD524307:NAD524311 NJZ524307:NJZ524311 NTV524307:NTV524311 ODR524307:ODR524311 ONN524307:ONN524311 OXJ524307:OXJ524311 PHF524307:PHF524311 PRB524307:PRB524311 QAX524307:QAX524311 QKT524307:QKT524311 QUP524307:QUP524311 REL524307:REL524311 ROH524307:ROH524311 RYD524307:RYD524311 SHZ524307:SHZ524311 SRV524307:SRV524311 TBR524307:TBR524311 TLN524307:TLN524311 TVJ524307:TVJ524311 UFF524307:UFF524311 UPB524307:UPB524311 UYX524307:UYX524311 VIT524307:VIT524311 VSP524307:VSP524311 WCL524307:WCL524311 WMH524307:WMH524311 WWD524307:WWD524311 V589843:V589847 JR589843:JR589847 TN589843:TN589847 ADJ589843:ADJ589847 ANF589843:ANF589847 AXB589843:AXB589847 BGX589843:BGX589847 BQT589843:BQT589847 CAP589843:CAP589847 CKL589843:CKL589847 CUH589843:CUH589847 DED589843:DED589847 DNZ589843:DNZ589847 DXV589843:DXV589847 EHR589843:EHR589847 ERN589843:ERN589847 FBJ589843:FBJ589847 FLF589843:FLF589847 FVB589843:FVB589847 GEX589843:GEX589847 GOT589843:GOT589847 GYP589843:GYP589847 HIL589843:HIL589847 HSH589843:HSH589847 ICD589843:ICD589847 ILZ589843:ILZ589847 IVV589843:IVV589847 JFR589843:JFR589847 JPN589843:JPN589847 JZJ589843:JZJ589847 KJF589843:KJF589847 KTB589843:KTB589847 LCX589843:LCX589847 LMT589843:LMT589847 LWP589843:LWP589847 MGL589843:MGL589847 MQH589843:MQH589847 NAD589843:NAD589847 NJZ589843:NJZ589847 NTV589843:NTV589847 ODR589843:ODR589847 ONN589843:ONN589847 OXJ589843:OXJ589847 PHF589843:PHF589847 PRB589843:PRB589847 QAX589843:QAX589847 QKT589843:QKT589847 QUP589843:QUP589847 REL589843:REL589847 ROH589843:ROH589847 RYD589843:RYD589847 SHZ589843:SHZ589847 SRV589843:SRV589847 TBR589843:TBR589847 TLN589843:TLN589847 TVJ589843:TVJ589847 UFF589843:UFF589847 UPB589843:UPB589847 UYX589843:UYX589847 VIT589843:VIT589847 VSP589843:VSP589847 WCL589843:WCL589847 WMH589843:WMH589847 WWD589843:WWD589847 V655379:V655383 JR655379:JR655383 TN655379:TN655383 ADJ655379:ADJ655383 ANF655379:ANF655383 AXB655379:AXB655383 BGX655379:BGX655383 BQT655379:BQT655383 CAP655379:CAP655383 CKL655379:CKL655383 CUH655379:CUH655383 DED655379:DED655383 DNZ655379:DNZ655383 DXV655379:DXV655383 EHR655379:EHR655383 ERN655379:ERN655383 FBJ655379:FBJ655383 FLF655379:FLF655383 FVB655379:FVB655383 GEX655379:GEX655383 GOT655379:GOT655383 GYP655379:GYP655383 HIL655379:HIL655383 HSH655379:HSH655383 ICD655379:ICD655383 ILZ655379:ILZ655383 IVV655379:IVV655383 JFR655379:JFR655383 JPN655379:JPN655383 JZJ655379:JZJ655383 KJF655379:KJF655383 KTB655379:KTB655383 LCX655379:LCX655383 LMT655379:LMT655383 LWP655379:LWP655383 MGL655379:MGL655383 MQH655379:MQH655383 NAD655379:NAD655383 NJZ655379:NJZ655383 NTV655379:NTV655383 ODR655379:ODR655383 ONN655379:ONN655383 OXJ655379:OXJ655383 PHF655379:PHF655383 PRB655379:PRB655383 QAX655379:QAX655383 QKT655379:QKT655383 QUP655379:QUP655383 REL655379:REL655383 ROH655379:ROH655383 RYD655379:RYD655383 SHZ655379:SHZ655383 SRV655379:SRV655383 TBR655379:TBR655383 TLN655379:TLN655383 TVJ655379:TVJ655383 UFF655379:UFF655383 UPB655379:UPB655383 UYX655379:UYX655383 VIT655379:VIT655383 VSP655379:VSP655383 WCL655379:WCL655383 WMH655379:WMH655383 WWD655379:WWD655383 V720915:V720919 JR720915:JR720919 TN720915:TN720919 ADJ720915:ADJ720919 ANF720915:ANF720919 AXB720915:AXB720919 BGX720915:BGX720919 BQT720915:BQT720919 CAP720915:CAP720919 CKL720915:CKL720919 CUH720915:CUH720919 DED720915:DED720919 DNZ720915:DNZ720919 DXV720915:DXV720919 EHR720915:EHR720919 ERN720915:ERN720919 FBJ720915:FBJ720919 FLF720915:FLF720919 FVB720915:FVB720919 GEX720915:GEX720919 GOT720915:GOT720919 GYP720915:GYP720919 HIL720915:HIL720919 HSH720915:HSH720919 ICD720915:ICD720919 ILZ720915:ILZ720919 IVV720915:IVV720919 JFR720915:JFR720919 JPN720915:JPN720919 JZJ720915:JZJ720919 KJF720915:KJF720919 KTB720915:KTB720919 LCX720915:LCX720919 LMT720915:LMT720919 LWP720915:LWP720919 MGL720915:MGL720919 MQH720915:MQH720919 NAD720915:NAD720919 NJZ720915:NJZ720919 NTV720915:NTV720919 ODR720915:ODR720919 ONN720915:ONN720919 OXJ720915:OXJ720919 PHF720915:PHF720919 PRB720915:PRB720919 QAX720915:QAX720919 QKT720915:QKT720919 QUP720915:QUP720919 REL720915:REL720919 ROH720915:ROH720919 RYD720915:RYD720919 SHZ720915:SHZ720919 SRV720915:SRV720919 TBR720915:TBR720919 TLN720915:TLN720919 TVJ720915:TVJ720919 UFF720915:UFF720919 UPB720915:UPB720919 UYX720915:UYX720919 VIT720915:VIT720919 VSP720915:VSP720919 WCL720915:WCL720919 WMH720915:WMH720919 WWD720915:WWD720919 V786451:V786455 JR786451:JR786455 TN786451:TN786455 ADJ786451:ADJ786455 ANF786451:ANF786455 AXB786451:AXB786455 BGX786451:BGX786455 BQT786451:BQT786455 CAP786451:CAP786455 CKL786451:CKL786455 CUH786451:CUH786455 DED786451:DED786455 DNZ786451:DNZ786455 DXV786451:DXV786455 EHR786451:EHR786455 ERN786451:ERN786455 FBJ786451:FBJ786455 FLF786451:FLF786455 FVB786451:FVB786455 GEX786451:GEX786455 GOT786451:GOT786455 GYP786451:GYP786455 HIL786451:HIL786455 HSH786451:HSH786455 ICD786451:ICD786455 ILZ786451:ILZ786455 IVV786451:IVV786455 JFR786451:JFR786455 JPN786451:JPN786455 JZJ786451:JZJ786455 KJF786451:KJF786455 KTB786451:KTB786455 LCX786451:LCX786455 LMT786451:LMT786455 LWP786451:LWP786455 MGL786451:MGL786455 MQH786451:MQH786455 NAD786451:NAD786455 NJZ786451:NJZ786455 NTV786451:NTV786455 ODR786451:ODR786455 ONN786451:ONN786455 OXJ786451:OXJ786455 PHF786451:PHF786455 PRB786451:PRB786455 QAX786451:QAX786455 QKT786451:QKT786455 QUP786451:QUP786455 REL786451:REL786455 ROH786451:ROH786455 RYD786451:RYD786455 SHZ786451:SHZ786455 SRV786451:SRV786455 TBR786451:TBR786455 TLN786451:TLN786455 TVJ786451:TVJ786455 UFF786451:UFF786455 UPB786451:UPB786455 UYX786451:UYX786455 VIT786451:VIT786455 VSP786451:VSP786455 WCL786451:WCL786455 WMH786451:WMH786455 WWD786451:WWD786455 V851987:V851991 JR851987:JR851991 TN851987:TN851991 ADJ851987:ADJ851991 ANF851987:ANF851991 AXB851987:AXB851991 BGX851987:BGX851991 BQT851987:BQT851991 CAP851987:CAP851991 CKL851987:CKL851991 CUH851987:CUH851991 DED851987:DED851991 DNZ851987:DNZ851991 DXV851987:DXV851991 EHR851987:EHR851991 ERN851987:ERN851991 FBJ851987:FBJ851991 FLF851987:FLF851991 FVB851987:FVB851991 GEX851987:GEX851991 GOT851987:GOT851991 GYP851987:GYP851991 HIL851987:HIL851991 HSH851987:HSH851991 ICD851987:ICD851991 ILZ851987:ILZ851991 IVV851987:IVV851991 JFR851987:JFR851991 JPN851987:JPN851991 JZJ851987:JZJ851991 KJF851987:KJF851991 KTB851987:KTB851991 LCX851987:LCX851991 LMT851987:LMT851991 LWP851987:LWP851991 MGL851987:MGL851991 MQH851987:MQH851991 NAD851987:NAD851991 NJZ851987:NJZ851991 NTV851987:NTV851991 ODR851987:ODR851991 ONN851987:ONN851991 OXJ851987:OXJ851991 PHF851987:PHF851991 PRB851987:PRB851991 QAX851987:QAX851991 QKT851987:QKT851991 QUP851987:QUP851991 REL851987:REL851991 ROH851987:ROH851991 RYD851987:RYD851991 SHZ851987:SHZ851991 SRV851987:SRV851991 TBR851987:TBR851991 TLN851987:TLN851991 TVJ851987:TVJ851991 UFF851987:UFF851991 UPB851987:UPB851991 UYX851987:UYX851991 VIT851987:VIT851991 VSP851987:VSP851991 WCL851987:WCL851991 WMH851987:WMH851991 WWD851987:WWD851991 V917523:V917527 JR917523:JR917527 TN917523:TN917527 ADJ917523:ADJ917527 ANF917523:ANF917527 AXB917523:AXB917527 BGX917523:BGX917527 BQT917523:BQT917527 CAP917523:CAP917527 CKL917523:CKL917527 CUH917523:CUH917527 DED917523:DED917527 DNZ917523:DNZ917527 DXV917523:DXV917527 EHR917523:EHR917527 ERN917523:ERN917527 FBJ917523:FBJ917527 FLF917523:FLF917527 FVB917523:FVB917527 GEX917523:GEX917527 GOT917523:GOT917527 GYP917523:GYP917527 HIL917523:HIL917527 HSH917523:HSH917527 ICD917523:ICD917527 ILZ917523:ILZ917527 IVV917523:IVV917527 JFR917523:JFR917527 JPN917523:JPN917527 JZJ917523:JZJ917527 KJF917523:KJF917527 KTB917523:KTB917527 LCX917523:LCX917527 LMT917523:LMT917527 LWP917523:LWP917527 MGL917523:MGL917527 MQH917523:MQH917527 NAD917523:NAD917527 NJZ917523:NJZ917527 NTV917523:NTV917527 ODR917523:ODR917527 ONN917523:ONN917527 OXJ917523:OXJ917527 PHF917523:PHF917527 PRB917523:PRB917527 QAX917523:QAX917527 QKT917523:QKT917527 QUP917523:QUP917527 REL917523:REL917527 ROH917523:ROH917527 RYD917523:RYD917527 SHZ917523:SHZ917527 SRV917523:SRV917527 TBR917523:TBR917527 TLN917523:TLN917527 TVJ917523:TVJ917527 UFF917523:UFF917527 UPB917523:UPB917527 UYX917523:UYX917527 VIT917523:VIT917527 VSP917523:VSP917527 WCL917523:WCL917527 WMH917523:WMH917527 WWD917523:WWD917527 V983059:V983063 JR983059:JR983063 TN983059:TN983063 ADJ983059:ADJ983063 ANF983059:ANF983063 AXB983059:AXB983063 BGX983059:BGX983063 BQT983059:BQT983063 CAP983059:CAP983063 CKL983059:CKL983063 CUH983059:CUH983063 DED983059:DED983063 DNZ983059:DNZ983063 DXV983059:DXV983063 EHR983059:EHR983063 ERN983059:ERN983063 FBJ983059:FBJ983063 FLF983059:FLF983063 FVB983059:FVB983063 GEX983059:GEX983063 GOT983059:GOT983063 GYP983059:GYP983063 HIL983059:HIL983063 HSH983059:HSH983063 ICD983059:ICD983063 ILZ983059:ILZ983063 IVV983059:IVV983063 JFR983059:JFR983063 JPN983059:JPN983063 JZJ983059:JZJ983063 KJF983059:KJF983063 KTB983059:KTB983063 LCX983059:LCX983063 LMT983059:LMT983063 LWP983059:LWP983063 MGL983059:MGL983063 MQH983059:MQH983063 NAD983059:NAD983063 NJZ983059:NJZ983063 NTV983059:NTV983063 ODR983059:ODR983063 ONN983059:ONN983063 OXJ983059:OXJ983063 PHF983059:PHF983063 PRB983059:PRB983063 QAX983059:QAX983063 QKT983059:QKT983063 QUP983059:QUP983063 REL983059:REL983063 ROH983059:ROH983063 RYD983059:RYD983063 SHZ983059:SHZ983063 SRV983059:SRV983063 TBR983059:TBR983063 TLN983059:TLN983063 TVJ983059:TVJ983063 UFF983059:UFF983063 UPB983059:UPB983063 UYX983059:UYX983063 VIT983059:VIT983063 VSP983059:VSP983063 WCL983059:WCL983063 WMH983059:WMH983063 WWD983059:WWD983063 V31:V34" xr:uid="{00000000-0002-0000-0B00-000005000000}">
      <formula1>$J$2:$J$4</formula1>
    </dataValidation>
    <dataValidation type="list" allowBlank="1" showInputMessage="1" showErrorMessage="1" sqref="W65555:W65559 JS65555:JS65559 TO65555:TO65559 ADK65555:ADK65559 ANG65555:ANG65559 AXC65555:AXC65559 BGY65555:BGY65559 BQU65555:BQU65559 CAQ65555:CAQ65559 CKM65555:CKM65559 CUI65555:CUI65559 DEE65555:DEE65559 DOA65555:DOA65559 DXW65555:DXW65559 EHS65555:EHS65559 ERO65555:ERO65559 FBK65555:FBK65559 FLG65555:FLG65559 FVC65555:FVC65559 GEY65555:GEY65559 GOU65555:GOU65559 GYQ65555:GYQ65559 HIM65555:HIM65559 HSI65555:HSI65559 ICE65555:ICE65559 IMA65555:IMA65559 IVW65555:IVW65559 JFS65555:JFS65559 JPO65555:JPO65559 JZK65555:JZK65559 KJG65555:KJG65559 KTC65555:KTC65559 LCY65555:LCY65559 LMU65555:LMU65559 LWQ65555:LWQ65559 MGM65555:MGM65559 MQI65555:MQI65559 NAE65555:NAE65559 NKA65555:NKA65559 NTW65555:NTW65559 ODS65555:ODS65559 ONO65555:ONO65559 OXK65555:OXK65559 PHG65555:PHG65559 PRC65555:PRC65559 QAY65555:QAY65559 QKU65555:QKU65559 QUQ65555:QUQ65559 REM65555:REM65559 ROI65555:ROI65559 RYE65555:RYE65559 SIA65555:SIA65559 SRW65555:SRW65559 TBS65555:TBS65559 TLO65555:TLO65559 TVK65555:TVK65559 UFG65555:UFG65559 UPC65555:UPC65559 UYY65555:UYY65559 VIU65555:VIU65559 VSQ65555:VSQ65559 WCM65555:WCM65559 WMI65555:WMI65559 WWE65555:WWE65559 W131091:W131095 JS131091:JS131095 TO131091:TO131095 ADK131091:ADK131095 ANG131091:ANG131095 AXC131091:AXC131095 BGY131091:BGY131095 BQU131091:BQU131095 CAQ131091:CAQ131095 CKM131091:CKM131095 CUI131091:CUI131095 DEE131091:DEE131095 DOA131091:DOA131095 DXW131091:DXW131095 EHS131091:EHS131095 ERO131091:ERO131095 FBK131091:FBK131095 FLG131091:FLG131095 FVC131091:FVC131095 GEY131091:GEY131095 GOU131091:GOU131095 GYQ131091:GYQ131095 HIM131091:HIM131095 HSI131091:HSI131095 ICE131091:ICE131095 IMA131091:IMA131095 IVW131091:IVW131095 JFS131091:JFS131095 JPO131091:JPO131095 JZK131091:JZK131095 KJG131091:KJG131095 KTC131091:KTC131095 LCY131091:LCY131095 LMU131091:LMU131095 LWQ131091:LWQ131095 MGM131091:MGM131095 MQI131091:MQI131095 NAE131091:NAE131095 NKA131091:NKA131095 NTW131091:NTW131095 ODS131091:ODS131095 ONO131091:ONO131095 OXK131091:OXK131095 PHG131091:PHG131095 PRC131091:PRC131095 QAY131091:QAY131095 QKU131091:QKU131095 QUQ131091:QUQ131095 REM131091:REM131095 ROI131091:ROI131095 RYE131091:RYE131095 SIA131091:SIA131095 SRW131091:SRW131095 TBS131091:TBS131095 TLO131091:TLO131095 TVK131091:TVK131095 UFG131091:UFG131095 UPC131091:UPC131095 UYY131091:UYY131095 VIU131091:VIU131095 VSQ131091:VSQ131095 WCM131091:WCM131095 WMI131091:WMI131095 WWE131091:WWE131095 W196627:W196631 JS196627:JS196631 TO196627:TO196631 ADK196627:ADK196631 ANG196627:ANG196631 AXC196627:AXC196631 BGY196627:BGY196631 BQU196627:BQU196631 CAQ196627:CAQ196631 CKM196627:CKM196631 CUI196627:CUI196631 DEE196627:DEE196631 DOA196627:DOA196631 DXW196627:DXW196631 EHS196627:EHS196631 ERO196627:ERO196631 FBK196627:FBK196631 FLG196627:FLG196631 FVC196627:FVC196631 GEY196627:GEY196631 GOU196627:GOU196631 GYQ196627:GYQ196631 HIM196627:HIM196631 HSI196627:HSI196631 ICE196627:ICE196631 IMA196627:IMA196631 IVW196627:IVW196631 JFS196627:JFS196631 JPO196627:JPO196631 JZK196627:JZK196631 KJG196627:KJG196631 KTC196627:KTC196631 LCY196627:LCY196631 LMU196627:LMU196631 LWQ196627:LWQ196631 MGM196627:MGM196631 MQI196627:MQI196631 NAE196627:NAE196631 NKA196627:NKA196631 NTW196627:NTW196631 ODS196627:ODS196631 ONO196627:ONO196631 OXK196627:OXK196631 PHG196627:PHG196631 PRC196627:PRC196631 QAY196627:QAY196631 QKU196627:QKU196631 QUQ196627:QUQ196631 REM196627:REM196631 ROI196627:ROI196631 RYE196627:RYE196631 SIA196627:SIA196631 SRW196627:SRW196631 TBS196627:TBS196631 TLO196627:TLO196631 TVK196627:TVK196631 UFG196627:UFG196631 UPC196627:UPC196631 UYY196627:UYY196631 VIU196627:VIU196631 VSQ196627:VSQ196631 WCM196627:WCM196631 WMI196627:WMI196631 WWE196627:WWE196631 W262163:W262167 JS262163:JS262167 TO262163:TO262167 ADK262163:ADK262167 ANG262163:ANG262167 AXC262163:AXC262167 BGY262163:BGY262167 BQU262163:BQU262167 CAQ262163:CAQ262167 CKM262163:CKM262167 CUI262163:CUI262167 DEE262163:DEE262167 DOA262163:DOA262167 DXW262163:DXW262167 EHS262163:EHS262167 ERO262163:ERO262167 FBK262163:FBK262167 FLG262163:FLG262167 FVC262163:FVC262167 GEY262163:GEY262167 GOU262163:GOU262167 GYQ262163:GYQ262167 HIM262163:HIM262167 HSI262163:HSI262167 ICE262163:ICE262167 IMA262163:IMA262167 IVW262163:IVW262167 JFS262163:JFS262167 JPO262163:JPO262167 JZK262163:JZK262167 KJG262163:KJG262167 KTC262163:KTC262167 LCY262163:LCY262167 LMU262163:LMU262167 LWQ262163:LWQ262167 MGM262163:MGM262167 MQI262163:MQI262167 NAE262163:NAE262167 NKA262163:NKA262167 NTW262163:NTW262167 ODS262163:ODS262167 ONO262163:ONO262167 OXK262163:OXK262167 PHG262163:PHG262167 PRC262163:PRC262167 QAY262163:QAY262167 QKU262163:QKU262167 QUQ262163:QUQ262167 REM262163:REM262167 ROI262163:ROI262167 RYE262163:RYE262167 SIA262163:SIA262167 SRW262163:SRW262167 TBS262163:TBS262167 TLO262163:TLO262167 TVK262163:TVK262167 UFG262163:UFG262167 UPC262163:UPC262167 UYY262163:UYY262167 VIU262163:VIU262167 VSQ262163:VSQ262167 WCM262163:WCM262167 WMI262163:WMI262167 WWE262163:WWE262167 W327699:W327703 JS327699:JS327703 TO327699:TO327703 ADK327699:ADK327703 ANG327699:ANG327703 AXC327699:AXC327703 BGY327699:BGY327703 BQU327699:BQU327703 CAQ327699:CAQ327703 CKM327699:CKM327703 CUI327699:CUI327703 DEE327699:DEE327703 DOA327699:DOA327703 DXW327699:DXW327703 EHS327699:EHS327703 ERO327699:ERO327703 FBK327699:FBK327703 FLG327699:FLG327703 FVC327699:FVC327703 GEY327699:GEY327703 GOU327699:GOU327703 GYQ327699:GYQ327703 HIM327699:HIM327703 HSI327699:HSI327703 ICE327699:ICE327703 IMA327699:IMA327703 IVW327699:IVW327703 JFS327699:JFS327703 JPO327699:JPO327703 JZK327699:JZK327703 KJG327699:KJG327703 KTC327699:KTC327703 LCY327699:LCY327703 LMU327699:LMU327703 LWQ327699:LWQ327703 MGM327699:MGM327703 MQI327699:MQI327703 NAE327699:NAE327703 NKA327699:NKA327703 NTW327699:NTW327703 ODS327699:ODS327703 ONO327699:ONO327703 OXK327699:OXK327703 PHG327699:PHG327703 PRC327699:PRC327703 QAY327699:QAY327703 QKU327699:QKU327703 QUQ327699:QUQ327703 REM327699:REM327703 ROI327699:ROI327703 RYE327699:RYE327703 SIA327699:SIA327703 SRW327699:SRW327703 TBS327699:TBS327703 TLO327699:TLO327703 TVK327699:TVK327703 UFG327699:UFG327703 UPC327699:UPC327703 UYY327699:UYY327703 VIU327699:VIU327703 VSQ327699:VSQ327703 WCM327699:WCM327703 WMI327699:WMI327703 WWE327699:WWE327703 W393235:W393239 JS393235:JS393239 TO393235:TO393239 ADK393235:ADK393239 ANG393235:ANG393239 AXC393235:AXC393239 BGY393235:BGY393239 BQU393235:BQU393239 CAQ393235:CAQ393239 CKM393235:CKM393239 CUI393235:CUI393239 DEE393235:DEE393239 DOA393235:DOA393239 DXW393235:DXW393239 EHS393235:EHS393239 ERO393235:ERO393239 FBK393235:FBK393239 FLG393235:FLG393239 FVC393235:FVC393239 GEY393235:GEY393239 GOU393235:GOU393239 GYQ393235:GYQ393239 HIM393235:HIM393239 HSI393235:HSI393239 ICE393235:ICE393239 IMA393235:IMA393239 IVW393235:IVW393239 JFS393235:JFS393239 JPO393235:JPO393239 JZK393235:JZK393239 KJG393235:KJG393239 KTC393235:KTC393239 LCY393235:LCY393239 LMU393235:LMU393239 LWQ393235:LWQ393239 MGM393235:MGM393239 MQI393235:MQI393239 NAE393235:NAE393239 NKA393235:NKA393239 NTW393235:NTW393239 ODS393235:ODS393239 ONO393235:ONO393239 OXK393235:OXK393239 PHG393235:PHG393239 PRC393235:PRC393239 QAY393235:QAY393239 QKU393235:QKU393239 QUQ393235:QUQ393239 REM393235:REM393239 ROI393235:ROI393239 RYE393235:RYE393239 SIA393235:SIA393239 SRW393235:SRW393239 TBS393235:TBS393239 TLO393235:TLO393239 TVK393235:TVK393239 UFG393235:UFG393239 UPC393235:UPC393239 UYY393235:UYY393239 VIU393235:VIU393239 VSQ393235:VSQ393239 WCM393235:WCM393239 WMI393235:WMI393239 WWE393235:WWE393239 W458771:W458775 JS458771:JS458775 TO458771:TO458775 ADK458771:ADK458775 ANG458771:ANG458775 AXC458771:AXC458775 BGY458771:BGY458775 BQU458771:BQU458775 CAQ458771:CAQ458775 CKM458771:CKM458775 CUI458771:CUI458775 DEE458771:DEE458775 DOA458771:DOA458775 DXW458771:DXW458775 EHS458771:EHS458775 ERO458771:ERO458775 FBK458771:FBK458775 FLG458771:FLG458775 FVC458771:FVC458775 GEY458771:GEY458775 GOU458771:GOU458775 GYQ458771:GYQ458775 HIM458771:HIM458775 HSI458771:HSI458775 ICE458771:ICE458775 IMA458771:IMA458775 IVW458771:IVW458775 JFS458771:JFS458775 JPO458771:JPO458775 JZK458771:JZK458775 KJG458771:KJG458775 KTC458771:KTC458775 LCY458771:LCY458775 LMU458771:LMU458775 LWQ458771:LWQ458775 MGM458771:MGM458775 MQI458771:MQI458775 NAE458771:NAE458775 NKA458771:NKA458775 NTW458771:NTW458775 ODS458771:ODS458775 ONO458771:ONO458775 OXK458771:OXK458775 PHG458771:PHG458775 PRC458771:PRC458775 QAY458771:QAY458775 QKU458771:QKU458775 QUQ458771:QUQ458775 REM458771:REM458775 ROI458771:ROI458775 RYE458771:RYE458775 SIA458771:SIA458775 SRW458771:SRW458775 TBS458771:TBS458775 TLO458771:TLO458775 TVK458771:TVK458775 UFG458771:UFG458775 UPC458771:UPC458775 UYY458771:UYY458775 VIU458771:VIU458775 VSQ458771:VSQ458775 WCM458771:WCM458775 WMI458771:WMI458775 WWE458771:WWE458775 W524307:W524311 JS524307:JS524311 TO524307:TO524311 ADK524307:ADK524311 ANG524307:ANG524311 AXC524307:AXC524311 BGY524307:BGY524311 BQU524307:BQU524311 CAQ524307:CAQ524311 CKM524307:CKM524311 CUI524307:CUI524311 DEE524307:DEE524311 DOA524307:DOA524311 DXW524307:DXW524311 EHS524307:EHS524311 ERO524307:ERO524311 FBK524307:FBK524311 FLG524307:FLG524311 FVC524307:FVC524311 GEY524307:GEY524311 GOU524307:GOU524311 GYQ524307:GYQ524311 HIM524307:HIM524311 HSI524307:HSI524311 ICE524307:ICE524311 IMA524307:IMA524311 IVW524307:IVW524311 JFS524307:JFS524311 JPO524307:JPO524311 JZK524307:JZK524311 KJG524307:KJG524311 KTC524307:KTC524311 LCY524307:LCY524311 LMU524307:LMU524311 LWQ524307:LWQ524311 MGM524307:MGM524311 MQI524307:MQI524311 NAE524307:NAE524311 NKA524307:NKA524311 NTW524307:NTW524311 ODS524307:ODS524311 ONO524307:ONO524311 OXK524307:OXK524311 PHG524307:PHG524311 PRC524307:PRC524311 QAY524307:QAY524311 QKU524307:QKU524311 QUQ524307:QUQ524311 REM524307:REM524311 ROI524307:ROI524311 RYE524307:RYE524311 SIA524307:SIA524311 SRW524307:SRW524311 TBS524307:TBS524311 TLO524307:TLO524311 TVK524307:TVK524311 UFG524307:UFG524311 UPC524307:UPC524311 UYY524307:UYY524311 VIU524307:VIU524311 VSQ524307:VSQ524311 WCM524307:WCM524311 WMI524307:WMI524311 WWE524307:WWE524311 W589843:W589847 JS589843:JS589847 TO589843:TO589847 ADK589843:ADK589847 ANG589843:ANG589847 AXC589843:AXC589847 BGY589843:BGY589847 BQU589843:BQU589847 CAQ589843:CAQ589847 CKM589843:CKM589847 CUI589843:CUI589847 DEE589843:DEE589847 DOA589843:DOA589847 DXW589843:DXW589847 EHS589843:EHS589847 ERO589843:ERO589847 FBK589843:FBK589847 FLG589843:FLG589847 FVC589843:FVC589847 GEY589843:GEY589847 GOU589843:GOU589847 GYQ589843:GYQ589847 HIM589843:HIM589847 HSI589843:HSI589847 ICE589843:ICE589847 IMA589843:IMA589847 IVW589843:IVW589847 JFS589843:JFS589847 JPO589843:JPO589847 JZK589843:JZK589847 KJG589843:KJG589847 KTC589843:KTC589847 LCY589843:LCY589847 LMU589843:LMU589847 LWQ589843:LWQ589847 MGM589843:MGM589847 MQI589843:MQI589847 NAE589843:NAE589847 NKA589843:NKA589847 NTW589843:NTW589847 ODS589843:ODS589847 ONO589843:ONO589847 OXK589843:OXK589847 PHG589843:PHG589847 PRC589843:PRC589847 QAY589843:QAY589847 QKU589843:QKU589847 QUQ589843:QUQ589847 REM589843:REM589847 ROI589843:ROI589847 RYE589843:RYE589847 SIA589843:SIA589847 SRW589843:SRW589847 TBS589843:TBS589847 TLO589843:TLO589847 TVK589843:TVK589847 UFG589843:UFG589847 UPC589843:UPC589847 UYY589843:UYY589847 VIU589843:VIU589847 VSQ589843:VSQ589847 WCM589843:WCM589847 WMI589843:WMI589847 WWE589843:WWE589847 W655379:W655383 JS655379:JS655383 TO655379:TO655383 ADK655379:ADK655383 ANG655379:ANG655383 AXC655379:AXC655383 BGY655379:BGY655383 BQU655379:BQU655383 CAQ655379:CAQ655383 CKM655379:CKM655383 CUI655379:CUI655383 DEE655379:DEE655383 DOA655379:DOA655383 DXW655379:DXW655383 EHS655379:EHS655383 ERO655379:ERO655383 FBK655379:FBK655383 FLG655379:FLG655383 FVC655379:FVC655383 GEY655379:GEY655383 GOU655379:GOU655383 GYQ655379:GYQ655383 HIM655379:HIM655383 HSI655379:HSI655383 ICE655379:ICE655383 IMA655379:IMA655383 IVW655379:IVW655383 JFS655379:JFS655383 JPO655379:JPO655383 JZK655379:JZK655383 KJG655379:KJG655383 KTC655379:KTC655383 LCY655379:LCY655383 LMU655379:LMU655383 LWQ655379:LWQ655383 MGM655379:MGM655383 MQI655379:MQI655383 NAE655379:NAE655383 NKA655379:NKA655383 NTW655379:NTW655383 ODS655379:ODS655383 ONO655379:ONO655383 OXK655379:OXK655383 PHG655379:PHG655383 PRC655379:PRC655383 QAY655379:QAY655383 QKU655379:QKU655383 QUQ655379:QUQ655383 REM655379:REM655383 ROI655379:ROI655383 RYE655379:RYE655383 SIA655379:SIA655383 SRW655379:SRW655383 TBS655379:TBS655383 TLO655379:TLO655383 TVK655379:TVK655383 UFG655379:UFG655383 UPC655379:UPC655383 UYY655379:UYY655383 VIU655379:VIU655383 VSQ655379:VSQ655383 WCM655379:WCM655383 WMI655379:WMI655383 WWE655379:WWE655383 W720915:W720919 JS720915:JS720919 TO720915:TO720919 ADK720915:ADK720919 ANG720915:ANG720919 AXC720915:AXC720919 BGY720915:BGY720919 BQU720915:BQU720919 CAQ720915:CAQ720919 CKM720915:CKM720919 CUI720915:CUI720919 DEE720915:DEE720919 DOA720915:DOA720919 DXW720915:DXW720919 EHS720915:EHS720919 ERO720915:ERO720919 FBK720915:FBK720919 FLG720915:FLG720919 FVC720915:FVC720919 GEY720915:GEY720919 GOU720915:GOU720919 GYQ720915:GYQ720919 HIM720915:HIM720919 HSI720915:HSI720919 ICE720915:ICE720919 IMA720915:IMA720919 IVW720915:IVW720919 JFS720915:JFS720919 JPO720915:JPO720919 JZK720915:JZK720919 KJG720915:KJG720919 KTC720915:KTC720919 LCY720915:LCY720919 LMU720915:LMU720919 LWQ720915:LWQ720919 MGM720915:MGM720919 MQI720915:MQI720919 NAE720915:NAE720919 NKA720915:NKA720919 NTW720915:NTW720919 ODS720915:ODS720919 ONO720915:ONO720919 OXK720915:OXK720919 PHG720915:PHG720919 PRC720915:PRC720919 QAY720915:QAY720919 QKU720915:QKU720919 QUQ720915:QUQ720919 REM720915:REM720919 ROI720915:ROI720919 RYE720915:RYE720919 SIA720915:SIA720919 SRW720915:SRW720919 TBS720915:TBS720919 TLO720915:TLO720919 TVK720915:TVK720919 UFG720915:UFG720919 UPC720915:UPC720919 UYY720915:UYY720919 VIU720915:VIU720919 VSQ720915:VSQ720919 WCM720915:WCM720919 WMI720915:WMI720919 WWE720915:WWE720919 W786451:W786455 JS786451:JS786455 TO786451:TO786455 ADK786451:ADK786455 ANG786451:ANG786455 AXC786451:AXC786455 BGY786451:BGY786455 BQU786451:BQU786455 CAQ786451:CAQ786455 CKM786451:CKM786455 CUI786451:CUI786455 DEE786451:DEE786455 DOA786451:DOA786455 DXW786451:DXW786455 EHS786451:EHS786455 ERO786451:ERO786455 FBK786451:FBK786455 FLG786451:FLG786455 FVC786451:FVC786455 GEY786451:GEY786455 GOU786451:GOU786455 GYQ786451:GYQ786455 HIM786451:HIM786455 HSI786451:HSI786455 ICE786451:ICE786455 IMA786451:IMA786455 IVW786451:IVW786455 JFS786451:JFS786455 JPO786451:JPO786455 JZK786451:JZK786455 KJG786451:KJG786455 KTC786451:KTC786455 LCY786451:LCY786455 LMU786451:LMU786455 LWQ786451:LWQ786455 MGM786451:MGM786455 MQI786451:MQI786455 NAE786451:NAE786455 NKA786451:NKA786455 NTW786451:NTW786455 ODS786451:ODS786455 ONO786451:ONO786455 OXK786451:OXK786455 PHG786451:PHG786455 PRC786451:PRC786455 QAY786451:QAY786455 QKU786451:QKU786455 QUQ786451:QUQ786455 REM786451:REM786455 ROI786451:ROI786455 RYE786451:RYE786455 SIA786451:SIA786455 SRW786451:SRW786455 TBS786451:TBS786455 TLO786451:TLO786455 TVK786451:TVK786455 UFG786451:UFG786455 UPC786451:UPC786455 UYY786451:UYY786455 VIU786451:VIU786455 VSQ786451:VSQ786455 WCM786451:WCM786455 WMI786451:WMI786455 WWE786451:WWE786455 W851987:W851991 JS851987:JS851991 TO851987:TO851991 ADK851987:ADK851991 ANG851987:ANG851991 AXC851987:AXC851991 BGY851987:BGY851991 BQU851987:BQU851991 CAQ851987:CAQ851991 CKM851987:CKM851991 CUI851987:CUI851991 DEE851987:DEE851991 DOA851987:DOA851991 DXW851987:DXW851991 EHS851987:EHS851991 ERO851987:ERO851991 FBK851987:FBK851991 FLG851987:FLG851991 FVC851987:FVC851991 GEY851987:GEY851991 GOU851987:GOU851991 GYQ851987:GYQ851991 HIM851987:HIM851991 HSI851987:HSI851991 ICE851987:ICE851991 IMA851987:IMA851991 IVW851987:IVW851991 JFS851987:JFS851991 JPO851987:JPO851991 JZK851987:JZK851991 KJG851987:KJG851991 KTC851987:KTC851991 LCY851987:LCY851991 LMU851987:LMU851991 LWQ851987:LWQ851991 MGM851987:MGM851991 MQI851987:MQI851991 NAE851987:NAE851991 NKA851987:NKA851991 NTW851987:NTW851991 ODS851987:ODS851991 ONO851987:ONO851991 OXK851987:OXK851991 PHG851987:PHG851991 PRC851987:PRC851991 QAY851987:QAY851991 QKU851987:QKU851991 QUQ851987:QUQ851991 REM851987:REM851991 ROI851987:ROI851991 RYE851987:RYE851991 SIA851987:SIA851991 SRW851987:SRW851991 TBS851987:TBS851991 TLO851987:TLO851991 TVK851987:TVK851991 UFG851987:UFG851991 UPC851987:UPC851991 UYY851987:UYY851991 VIU851987:VIU851991 VSQ851987:VSQ851991 WCM851987:WCM851991 WMI851987:WMI851991 WWE851987:WWE851991 W917523:W917527 JS917523:JS917527 TO917523:TO917527 ADK917523:ADK917527 ANG917523:ANG917527 AXC917523:AXC917527 BGY917523:BGY917527 BQU917523:BQU917527 CAQ917523:CAQ917527 CKM917523:CKM917527 CUI917523:CUI917527 DEE917523:DEE917527 DOA917523:DOA917527 DXW917523:DXW917527 EHS917523:EHS917527 ERO917523:ERO917527 FBK917523:FBK917527 FLG917523:FLG917527 FVC917523:FVC917527 GEY917523:GEY917527 GOU917523:GOU917527 GYQ917523:GYQ917527 HIM917523:HIM917527 HSI917523:HSI917527 ICE917523:ICE917527 IMA917523:IMA917527 IVW917523:IVW917527 JFS917523:JFS917527 JPO917523:JPO917527 JZK917523:JZK917527 KJG917523:KJG917527 KTC917523:KTC917527 LCY917523:LCY917527 LMU917523:LMU917527 LWQ917523:LWQ917527 MGM917523:MGM917527 MQI917523:MQI917527 NAE917523:NAE917527 NKA917523:NKA917527 NTW917523:NTW917527 ODS917523:ODS917527 ONO917523:ONO917527 OXK917523:OXK917527 PHG917523:PHG917527 PRC917523:PRC917527 QAY917523:QAY917527 QKU917523:QKU917527 QUQ917523:QUQ917527 REM917523:REM917527 ROI917523:ROI917527 RYE917523:RYE917527 SIA917523:SIA917527 SRW917523:SRW917527 TBS917523:TBS917527 TLO917523:TLO917527 TVK917523:TVK917527 UFG917523:UFG917527 UPC917523:UPC917527 UYY917523:UYY917527 VIU917523:VIU917527 VSQ917523:VSQ917527 WCM917523:WCM917527 WMI917523:WMI917527 WWE917523:WWE917527 W983059:W983063 JS983059:JS983063 TO983059:TO983063 ADK983059:ADK983063 ANG983059:ANG983063 AXC983059:AXC983063 BGY983059:BGY983063 BQU983059:BQU983063 CAQ983059:CAQ983063 CKM983059:CKM983063 CUI983059:CUI983063 DEE983059:DEE983063 DOA983059:DOA983063 DXW983059:DXW983063 EHS983059:EHS983063 ERO983059:ERO983063 FBK983059:FBK983063 FLG983059:FLG983063 FVC983059:FVC983063 GEY983059:GEY983063 GOU983059:GOU983063 GYQ983059:GYQ983063 HIM983059:HIM983063 HSI983059:HSI983063 ICE983059:ICE983063 IMA983059:IMA983063 IVW983059:IVW983063 JFS983059:JFS983063 JPO983059:JPO983063 JZK983059:JZK983063 KJG983059:KJG983063 KTC983059:KTC983063 LCY983059:LCY983063 LMU983059:LMU983063 LWQ983059:LWQ983063 MGM983059:MGM983063 MQI983059:MQI983063 NAE983059:NAE983063 NKA983059:NKA983063 NTW983059:NTW983063 ODS983059:ODS983063 ONO983059:ONO983063 OXK983059:OXK983063 PHG983059:PHG983063 PRC983059:PRC983063 QAY983059:QAY983063 QKU983059:QKU983063 QUQ983059:QUQ983063 REM983059:REM983063 ROI983059:ROI983063 RYE983059:RYE983063 SIA983059:SIA983063 SRW983059:SRW983063 TBS983059:TBS983063 TLO983059:TLO983063 TVK983059:TVK983063 UFG983059:UFG983063 UPC983059:UPC983063 UYY983059:UYY983063 VIU983059:VIU983063 VSQ983059:VSQ983063 WCM983059:WCM983063 WMI983059:WMI983063 WWE983059:WWE983063 W31:W34" xr:uid="{00000000-0002-0000-0B00-000006000000}">
      <formula1>$I$2:$I$4</formula1>
    </dataValidation>
  </dataValidations>
  <hyperlinks>
    <hyperlink ref="U31" r:id="rId1" xr:uid="{9B37348C-6882-4F16-B934-F15137F9096F}"/>
    <hyperlink ref="U32" r:id="rId2" xr:uid="{A9CC22BE-4F4C-4CA8-967E-77D468DD1B1E}"/>
    <hyperlink ref="U33" r:id="rId3" xr:uid="{977A3FF8-6609-4620-99B2-A6FF3DF99FFD}"/>
  </hyperlinks>
  <pageMargins left="0.7" right="0.7" top="0.75" bottom="0.75" header="0.3" footer="0.3"/>
  <pageSetup orientation="portrait"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Y1048564"/>
  <sheetViews>
    <sheetView showGridLines="0" topLeftCell="A17" zoomScale="70" zoomScaleNormal="70" workbookViewId="0">
      <selection activeCell="A17" sqref="A17:C20"/>
    </sheetView>
  </sheetViews>
  <sheetFormatPr baseColWidth="10" defaultColWidth="14.42578125" defaultRowHeight="15" customHeight="1" x14ac:dyDescent="0.25"/>
  <cols>
    <col min="1" max="1" width="6.42578125" style="757" customWidth="1"/>
    <col min="2" max="2" width="14.42578125" style="752" customWidth="1"/>
    <col min="3" max="3" width="17.42578125" style="752" customWidth="1"/>
    <col min="4" max="4" width="21.42578125" style="752" customWidth="1"/>
    <col min="5" max="5" width="53.42578125" style="757" customWidth="1"/>
    <col min="6" max="6" width="15.7109375" style="752" customWidth="1"/>
    <col min="7" max="7" width="37.7109375" style="752" customWidth="1"/>
    <col min="8" max="8" width="63.85546875" style="752" customWidth="1"/>
    <col min="9" max="9" width="12.42578125" style="752" customWidth="1"/>
    <col min="10" max="10" width="20.28515625" style="752" customWidth="1"/>
    <col min="11" max="11" width="26.85546875" style="752" customWidth="1"/>
    <col min="12" max="12" width="13.85546875" style="752" customWidth="1"/>
    <col min="13" max="13" width="15.42578125" style="752" customWidth="1"/>
    <col min="14" max="14" width="17.85546875" style="752" customWidth="1"/>
    <col min="15" max="15" width="18" style="752" customWidth="1"/>
    <col min="16" max="16" width="79" style="752" customWidth="1"/>
    <col min="17" max="17" width="52.42578125" style="752" customWidth="1"/>
    <col min="18" max="18" width="85" style="752" customWidth="1"/>
    <col min="19" max="19" width="29" style="752" customWidth="1"/>
    <col min="20" max="20" width="18.42578125" style="752" customWidth="1"/>
    <col min="21" max="21" width="19.42578125" style="752" customWidth="1"/>
    <col min="22" max="22" width="39.5703125" style="752" customWidth="1"/>
    <col min="23" max="23" width="31.140625" style="752" customWidth="1"/>
    <col min="24" max="24" width="14.42578125" style="752" customWidth="1"/>
    <col min="25" max="26" width="11" style="752" customWidth="1"/>
    <col min="27" max="16384" width="14.42578125" style="752"/>
  </cols>
  <sheetData>
    <row r="1" spans="2:17" ht="39" hidden="1" thickBot="1" x14ac:dyDescent="0.3">
      <c r="B1" s="750"/>
      <c r="C1" s="759" t="s">
        <v>1</v>
      </c>
      <c r="D1" s="759" t="s">
        <v>2</v>
      </c>
      <c r="E1" s="760"/>
      <c r="F1" s="751" t="s">
        <v>3</v>
      </c>
      <c r="G1" s="751" t="s">
        <v>137</v>
      </c>
      <c r="H1" s="751" t="s">
        <v>5</v>
      </c>
      <c r="I1" s="751" t="s">
        <v>7</v>
      </c>
      <c r="J1" s="751" t="s">
        <v>158</v>
      </c>
    </row>
    <row r="2" spans="2:17" s="757" customFormat="1" ht="26.25" hidden="1" thickBot="1" x14ac:dyDescent="0.3">
      <c r="B2" s="63"/>
      <c r="C2" s="767" t="s">
        <v>8</v>
      </c>
      <c r="D2" s="768" t="s">
        <v>9</v>
      </c>
      <c r="E2" s="755"/>
      <c r="F2" s="769" t="s">
        <v>10</v>
      </c>
      <c r="G2" s="770" t="s">
        <v>154</v>
      </c>
      <c r="H2" s="769" t="s">
        <v>24</v>
      </c>
      <c r="I2" s="125" t="s">
        <v>142</v>
      </c>
      <c r="J2" s="756" t="s">
        <v>156</v>
      </c>
      <c r="Q2" s="788"/>
    </row>
    <row r="3" spans="2:17" s="757" customFormat="1" ht="26.25" hidden="1" thickBot="1" x14ac:dyDescent="0.3">
      <c r="B3" s="63"/>
      <c r="C3" s="767" t="s">
        <v>14</v>
      </c>
      <c r="D3" s="768" t="s">
        <v>15</v>
      </c>
      <c r="E3" s="755"/>
      <c r="F3" s="769" t="s">
        <v>128</v>
      </c>
      <c r="G3" s="770" t="s">
        <v>11</v>
      </c>
      <c r="H3" s="770" t="s">
        <v>140</v>
      </c>
      <c r="I3" s="127" t="s">
        <v>143</v>
      </c>
      <c r="J3" s="756" t="s">
        <v>159</v>
      </c>
      <c r="Q3" s="788"/>
    </row>
    <row r="4" spans="2:17" s="757" customFormat="1" ht="26.25" hidden="1" thickBot="1" x14ac:dyDescent="0.3">
      <c r="B4" s="63"/>
      <c r="C4" s="767" t="s">
        <v>119</v>
      </c>
      <c r="D4" s="768" t="s">
        <v>123</v>
      </c>
      <c r="E4" s="755"/>
      <c r="F4" s="769" t="s">
        <v>129</v>
      </c>
      <c r="G4" s="770" t="s">
        <v>138</v>
      </c>
      <c r="H4" s="758"/>
      <c r="I4" s="126" t="s">
        <v>30</v>
      </c>
      <c r="J4" s="756" t="s">
        <v>157</v>
      </c>
      <c r="Q4" s="788"/>
    </row>
    <row r="5" spans="2:17" s="757" customFormat="1" ht="39" hidden="1" thickBot="1" x14ac:dyDescent="0.3">
      <c r="B5" s="63"/>
      <c r="C5" s="768" t="s">
        <v>117</v>
      </c>
      <c r="D5" s="768" t="s">
        <v>125</v>
      </c>
      <c r="E5" s="755"/>
      <c r="F5" s="770" t="s">
        <v>130</v>
      </c>
      <c r="G5" s="770" t="s">
        <v>17</v>
      </c>
      <c r="H5" s="756"/>
      <c r="I5" s="266" t="s">
        <v>541</v>
      </c>
      <c r="J5" s="756"/>
      <c r="Q5" s="788"/>
    </row>
    <row r="6" spans="2:17" s="757" customFormat="1" ht="39" hidden="1" thickBot="1" x14ac:dyDescent="0.3">
      <c r="B6" s="63"/>
      <c r="C6" s="767" t="s">
        <v>38</v>
      </c>
      <c r="D6" s="768" t="s">
        <v>124</v>
      </c>
      <c r="F6" s="770" t="s">
        <v>131</v>
      </c>
      <c r="G6" s="756"/>
      <c r="H6" s="756"/>
      <c r="I6" s="756"/>
      <c r="J6" s="756"/>
      <c r="Q6" s="788"/>
    </row>
    <row r="7" spans="2:17" s="757" customFormat="1" ht="26.25" hidden="1" thickBot="1" x14ac:dyDescent="0.3">
      <c r="B7" s="63"/>
      <c r="C7" s="767" t="s">
        <v>42</v>
      </c>
      <c r="D7" s="768" t="s">
        <v>126</v>
      </c>
      <c r="E7" s="755"/>
      <c r="F7" s="758"/>
      <c r="G7" s="756"/>
      <c r="H7" s="756"/>
      <c r="I7" s="758"/>
      <c r="J7" s="758"/>
      <c r="Q7" s="788"/>
    </row>
    <row r="8" spans="2:17" s="757" customFormat="1" ht="26.25" hidden="1" thickBot="1" x14ac:dyDescent="0.3">
      <c r="B8" s="63"/>
      <c r="C8" s="767" t="s">
        <v>45</v>
      </c>
      <c r="D8" s="768" t="s">
        <v>35</v>
      </c>
      <c r="E8" s="755"/>
      <c r="F8" s="758"/>
      <c r="G8" s="756"/>
      <c r="H8" s="756"/>
      <c r="I8" s="756"/>
      <c r="J8" s="756"/>
      <c r="Q8" s="788"/>
    </row>
    <row r="9" spans="2:17" s="757" customFormat="1" ht="51.75" hidden="1" thickBot="1" x14ac:dyDescent="0.3">
      <c r="B9" s="63"/>
      <c r="C9" s="767" t="s">
        <v>120</v>
      </c>
      <c r="D9" s="768" t="s">
        <v>39</v>
      </c>
      <c r="E9" s="755"/>
      <c r="F9" s="756"/>
      <c r="G9" s="756"/>
      <c r="H9" s="756"/>
      <c r="I9" s="756"/>
      <c r="J9" s="756"/>
      <c r="Q9" s="788"/>
    </row>
    <row r="10" spans="2:17" s="757" customFormat="1" ht="26.25" hidden="1" thickBot="1" x14ac:dyDescent="0.3">
      <c r="B10" s="63"/>
      <c r="C10" s="767" t="s">
        <v>50</v>
      </c>
      <c r="D10" s="768" t="s">
        <v>43</v>
      </c>
      <c r="E10" s="755"/>
      <c r="F10" s="756"/>
      <c r="G10" s="756"/>
      <c r="H10" s="756"/>
      <c r="I10" s="756"/>
      <c r="J10" s="756"/>
      <c r="Q10" s="788"/>
    </row>
    <row r="11" spans="2:17" s="757" customFormat="1" ht="39" hidden="1" thickBot="1" x14ac:dyDescent="0.3">
      <c r="B11" s="63"/>
      <c r="C11" s="767" t="s">
        <v>52</v>
      </c>
      <c r="D11" s="768" t="s">
        <v>132</v>
      </c>
      <c r="E11" s="755"/>
      <c r="F11" s="756"/>
      <c r="G11" s="756"/>
      <c r="H11" s="756"/>
      <c r="I11" s="756"/>
      <c r="J11" s="756"/>
      <c r="Q11" s="788"/>
    </row>
    <row r="12" spans="2:17" s="757" customFormat="1" ht="26.25" hidden="1" thickBot="1" x14ac:dyDescent="0.3">
      <c r="B12" s="63"/>
      <c r="C12" s="767" t="s">
        <v>54</v>
      </c>
      <c r="D12" s="768" t="s">
        <v>127</v>
      </c>
      <c r="E12" s="755"/>
      <c r="F12" s="754"/>
      <c r="G12" s="754"/>
      <c r="H12" s="754"/>
      <c r="I12" s="754"/>
      <c r="Q12" s="788"/>
    </row>
    <row r="13" spans="2:17" s="757" customFormat="1" ht="39" hidden="1" thickBot="1" x14ac:dyDescent="0.3">
      <c r="B13" s="63"/>
      <c r="C13" s="767" t="s">
        <v>55</v>
      </c>
      <c r="D13" s="768" t="s">
        <v>53</v>
      </c>
      <c r="E13" s="755"/>
      <c r="F13" s="754"/>
      <c r="G13" s="754"/>
      <c r="H13" s="754"/>
      <c r="I13" s="754"/>
      <c r="Q13" s="788"/>
    </row>
    <row r="14" spans="2:17" s="757" customFormat="1" ht="26.25" hidden="1" thickBot="1" x14ac:dyDescent="0.3">
      <c r="B14" s="63"/>
      <c r="C14" s="768" t="s">
        <v>121</v>
      </c>
      <c r="D14" s="771"/>
      <c r="E14" s="755"/>
      <c r="F14" s="754"/>
      <c r="G14" s="754"/>
      <c r="H14" s="754"/>
      <c r="I14" s="754"/>
      <c r="Q14" s="788"/>
    </row>
    <row r="15" spans="2:17" s="757" customFormat="1" ht="39" hidden="1" thickBot="1" x14ac:dyDescent="0.3">
      <c r="B15" s="63"/>
      <c r="C15" s="738" t="s">
        <v>21</v>
      </c>
      <c r="D15" s="768"/>
      <c r="E15" s="755"/>
      <c r="F15" s="754"/>
      <c r="G15" s="754"/>
      <c r="H15" s="754"/>
      <c r="I15" s="754"/>
      <c r="Q15" s="788"/>
    </row>
    <row r="16" spans="2:17" hidden="1" thickBot="1" x14ac:dyDescent="0.3"/>
    <row r="17" spans="1:25" x14ac:dyDescent="0.25">
      <c r="A17" s="1126"/>
      <c r="B17" s="1127"/>
      <c r="C17" s="1128"/>
      <c r="D17" s="872" t="s">
        <v>56</v>
      </c>
      <c r="E17" s="873"/>
      <c r="F17" s="873"/>
      <c r="G17" s="873"/>
      <c r="H17" s="873"/>
      <c r="I17" s="873"/>
      <c r="J17" s="873"/>
      <c r="K17" s="873"/>
      <c r="L17" s="873"/>
      <c r="M17" s="873"/>
      <c r="N17" s="873"/>
      <c r="O17" s="873"/>
      <c r="P17" s="873"/>
      <c r="Q17" s="873"/>
      <c r="R17" s="873"/>
      <c r="S17" s="873"/>
      <c r="T17" s="873"/>
      <c r="U17" s="874"/>
      <c r="V17" s="772" t="s">
        <v>57</v>
      </c>
    </row>
    <row r="18" spans="1:25" x14ac:dyDescent="0.25">
      <c r="A18" s="1129"/>
      <c r="B18" s="1130"/>
      <c r="C18" s="1131"/>
      <c r="D18" s="875"/>
      <c r="E18" s="876"/>
      <c r="F18" s="876"/>
      <c r="G18" s="876"/>
      <c r="H18" s="876"/>
      <c r="I18" s="876"/>
      <c r="J18" s="876"/>
      <c r="K18" s="876"/>
      <c r="L18" s="876"/>
      <c r="M18" s="876"/>
      <c r="N18" s="876"/>
      <c r="O18" s="876"/>
      <c r="P18" s="876"/>
      <c r="Q18" s="876"/>
      <c r="R18" s="876"/>
      <c r="S18" s="876"/>
      <c r="T18" s="876"/>
      <c r="U18" s="877"/>
      <c r="V18" s="773" t="s">
        <v>980</v>
      </c>
    </row>
    <row r="19" spans="1:25" x14ac:dyDescent="0.25">
      <c r="A19" s="1129"/>
      <c r="B19" s="1130"/>
      <c r="C19" s="1131"/>
      <c r="D19" s="875"/>
      <c r="E19" s="876"/>
      <c r="F19" s="876"/>
      <c r="G19" s="876"/>
      <c r="H19" s="876"/>
      <c r="I19" s="876"/>
      <c r="J19" s="876"/>
      <c r="K19" s="876"/>
      <c r="L19" s="876"/>
      <c r="M19" s="876"/>
      <c r="N19" s="876"/>
      <c r="O19" s="876"/>
      <c r="P19" s="876"/>
      <c r="Q19" s="876"/>
      <c r="R19" s="876"/>
      <c r="S19" s="876"/>
      <c r="T19" s="876"/>
      <c r="U19" s="877"/>
      <c r="V19" s="773" t="s">
        <v>981</v>
      </c>
    </row>
    <row r="20" spans="1:25" ht="15.75" thickBot="1" x14ac:dyDescent="0.3">
      <c r="A20" s="1132"/>
      <c r="B20" s="1133"/>
      <c r="C20" s="1134"/>
      <c r="D20" s="878"/>
      <c r="E20" s="879"/>
      <c r="F20" s="879"/>
      <c r="G20" s="879"/>
      <c r="H20" s="879"/>
      <c r="I20" s="879"/>
      <c r="J20" s="879"/>
      <c r="K20" s="879"/>
      <c r="L20" s="879"/>
      <c r="M20" s="879"/>
      <c r="N20" s="879"/>
      <c r="O20" s="879"/>
      <c r="P20" s="879"/>
      <c r="Q20" s="879"/>
      <c r="R20" s="879"/>
      <c r="S20" s="879"/>
      <c r="T20" s="879"/>
      <c r="U20" s="880"/>
      <c r="V20" s="774" t="s">
        <v>58</v>
      </c>
    </row>
    <row r="21" spans="1:25" ht="16.5" thickBot="1" x14ac:dyDescent="0.3">
      <c r="A21" s="761"/>
      <c r="B21" s="223"/>
      <c r="C21" s="223"/>
      <c r="D21" s="223"/>
      <c r="E21" s="761"/>
      <c r="F21" s="20"/>
      <c r="G21" s="20"/>
      <c r="H21" s="20"/>
      <c r="I21" s="20"/>
      <c r="J21" s="20"/>
      <c r="K21" s="20"/>
      <c r="L21" s="20"/>
      <c r="M21" s="20"/>
      <c r="N21" s="20"/>
      <c r="O21" s="20"/>
      <c r="P21" s="20"/>
      <c r="Q21" s="20"/>
      <c r="R21" s="20"/>
      <c r="S21" s="20"/>
      <c r="T21" s="20"/>
      <c r="U21" s="20"/>
      <c r="V21" s="20"/>
    </row>
    <row r="22" spans="1:25" ht="21" thickBot="1" x14ac:dyDescent="0.3">
      <c r="A22" s="1055" t="s">
        <v>59</v>
      </c>
      <c r="B22" s="1135"/>
      <c r="C22" s="1136"/>
      <c r="D22" s="766"/>
      <c r="E22" s="1069" t="str">
        <f>CONCATENATE("INFORME DE SEGUIMIENTO DEL PROCESO ",A23)</f>
        <v>INFORME DE SEGUIMIENTO DEL PROCESO GESTIÓN TECNOLÓGICA</v>
      </c>
      <c r="F22" s="1070"/>
      <c r="G22" s="20"/>
      <c r="H22" s="1061" t="s">
        <v>60</v>
      </c>
      <c r="I22" s="1062"/>
      <c r="J22" s="1063"/>
      <c r="K22" s="85"/>
      <c r="L22" s="775"/>
      <c r="M22" s="775"/>
      <c r="N22" s="775"/>
      <c r="O22" s="775"/>
      <c r="P22" s="775"/>
      <c r="Q22" s="775"/>
      <c r="R22" s="775"/>
      <c r="S22" s="775"/>
      <c r="T22" s="775"/>
      <c r="U22" s="775"/>
      <c r="V22" s="776"/>
    </row>
    <row r="23" spans="1:25" ht="26.25" thickBot="1" x14ac:dyDescent="0.3">
      <c r="A23" s="1075" t="s">
        <v>50</v>
      </c>
      <c r="B23" s="1137"/>
      <c r="C23" s="1138"/>
      <c r="D23" s="766"/>
      <c r="E23" s="306" t="s">
        <v>144</v>
      </c>
      <c r="F23" s="518">
        <f>COUNTA(E32:E120)</f>
        <v>87</v>
      </c>
      <c r="G23" s="20"/>
      <c r="H23" s="1139" t="s">
        <v>66</v>
      </c>
      <c r="I23" s="1140"/>
      <c r="J23" s="94">
        <f>COUNTIF(I32:I132,"Acción Correctiva")</f>
        <v>0</v>
      </c>
      <c r="K23" s="777"/>
      <c r="L23" s="775"/>
      <c r="M23" s="775"/>
      <c r="N23" s="775"/>
      <c r="O23" s="775"/>
      <c r="P23" s="775"/>
      <c r="Q23" s="775"/>
      <c r="R23" s="775"/>
      <c r="S23" s="776"/>
      <c r="T23" s="776"/>
      <c r="U23" s="766"/>
      <c r="V23" s="776"/>
    </row>
    <row r="24" spans="1:25" ht="24.75" thickBot="1" x14ac:dyDescent="0.3">
      <c r="A24" s="778"/>
      <c r="B24" s="766"/>
      <c r="C24" s="766"/>
      <c r="D24" s="779"/>
      <c r="E24" s="306" t="s">
        <v>61</v>
      </c>
      <c r="F24" s="518">
        <f>COUNTA(H32:H132)</f>
        <v>48</v>
      </c>
      <c r="G24" s="766"/>
      <c r="H24" s="1066" t="s">
        <v>149</v>
      </c>
      <c r="I24" s="1067"/>
      <c r="J24" s="99">
        <f>COUNTIF(I32:I132,"Acción Preventiva y/o de mejora")</f>
        <v>48</v>
      </c>
      <c r="K24" s="777"/>
      <c r="L24" s="775"/>
      <c r="M24" s="775"/>
      <c r="N24" s="775"/>
      <c r="O24" s="775"/>
      <c r="P24" s="775"/>
      <c r="Q24" s="777"/>
      <c r="R24" s="777"/>
      <c r="S24" s="776"/>
      <c r="T24" s="776"/>
      <c r="U24" s="766"/>
      <c r="V24" s="776"/>
    </row>
    <row r="25" spans="1:25" ht="24" x14ac:dyDescent="0.25">
      <c r="A25" s="778"/>
      <c r="B25" s="766"/>
      <c r="C25" s="766"/>
      <c r="D25" s="780"/>
      <c r="E25" s="727" t="s">
        <v>145</v>
      </c>
      <c r="F25" s="518">
        <f>COUNTIF(U32:U132, "Vencida")</f>
        <v>0</v>
      </c>
      <c r="G25" s="766"/>
      <c r="H25" s="1141"/>
      <c r="I25" s="1141"/>
      <c r="J25" s="762"/>
      <c r="K25" s="777"/>
      <c r="L25" s="775"/>
      <c r="M25" s="775"/>
      <c r="N25" s="775"/>
      <c r="O25" s="775"/>
      <c r="P25" s="775"/>
      <c r="Q25" s="777"/>
      <c r="R25" s="777"/>
      <c r="S25" s="776"/>
      <c r="T25" s="776"/>
      <c r="U25" s="766"/>
      <c r="V25" s="781"/>
    </row>
    <row r="26" spans="1:25" ht="24" x14ac:dyDescent="0.25">
      <c r="A26" s="778"/>
      <c r="B26" s="766"/>
      <c r="C26" s="766"/>
      <c r="D26" s="779"/>
      <c r="E26" s="727" t="s">
        <v>146</v>
      </c>
      <c r="F26" s="519">
        <f>COUNTIF(U32:U132, "En ejecución")</f>
        <v>48</v>
      </c>
      <c r="G26" s="766"/>
      <c r="H26" s="1141"/>
      <c r="I26" s="1141"/>
      <c r="J26" s="763"/>
      <c r="K26" s="762"/>
      <c r="L26" s="775"/>
      <c r="M26" s="775"/>
      <c r="N26" s="775"/>
      <c r="O26" s="775"/>
      <c r="P26" s="775"/>
      <c r="Q26" s="777"/>
      <c r="R26" s="777"/>
      <c r="S26" s="776"/>
      <c r="T26" s="776"/>
      <c r="U26" s="766"/>
      <c r="V26" s="781"/>
    </row>
    <row r="27" spans="1:25" ht="24" x14ac:dyDescent="0.25">
      <c r="A27" s="778"/>
      <c r="B27" s="766"/>
      <c r="C27" s="766"/>
      <c r="D27" s="780"/>
      <c r="E27" s="727" t="s">
        <v>148</v>
      </c>
      <c r="F27" s="518">
        <f>COUNTIF(U32:U132,"Cerrada")</f>
        <v>0</v>
      </c>
      <c r="G27" s="766"/>
      <c r="H27" s="782"/>
      <c r="I27" s="85"/>
      <c r="J27" s="775"/>
      <c r="K27" s="775"/>
      <c r="L27" s="775"/>
      <c r="M27" s="775"/>
      <c r="N27" s="775"/>
      <c r="O27" s="775"/>
      <c r="P27" s="775"/>
      <c r="Q27" s="777"/>
      <c r="R27" s="777"/>
      <c r="S27" s="776"/>
      <c r="T27" s="776"/>
      <c r="U27" s="766"/>
      <c r="V27" s="781"/>
    </row>
    <row r="28" spans="1:25" ht="24" x14ac:dyDescent="0.25">
      <c r="A28" s="778"/>
      <c r="B28" s="766"/>
      <c r="C28" s="766"/>
      <c r="D28" s="780"/>
      <c r="E28" s="727" t="s">
        <v>540</v>
      </c>
      <c r="F28" s="518">
        <f>COUNTIF(U32:U132,"Eliminada")</f>
        <v>0</v>
      </c>
      <c r="G28" s="766"/>
      <c r="H28" s="782"/>
      <c r="I28" s="85"/>
      <c r="J28" s="775"/>
      <c r="K28" s="775"/>
      <c r="L28" s="775"/>
      <c r="M28" s="775"/>
      <c r="N28" s="775"/>
      <c r="O28" s="775"/>
      <c r="P28" s="775"/>
      <c r="Q28" s="777"/>
      <c r="R28" s="777"/>
      <c r="S28" s="776"/>
      <c r="T28" s="776"/>
      <c r="U28" s="766"/>
      <c r="V28" s="781"/>
    </row>
    <row r="29" spans="1:25" ht="24.75" thickBot="1" x14ac:dyDescent="0.3">
      <c r="A29" s="778"/>
      <c r="B29" s="766"/>
      <c r="C29" s="766"/>
      <c r="D29" s="766"/>
      <c r="E29" s="783"/>
      <c r="F29" s="80"/>
      <c r="G29" s="766"/>
      <c r="H29" s="782"/>
      <c r="I29" s="764"/>
      <c r="J29" s="765"/>
      <c r="K29" s="764"/>
      <c r="L29" s="765"/>
      <c r="M29" s="92"/>
      <c r="N29" s="766"/>
      <c r="O29" s="766"/>
      <c r="P29" s="766"/>
      <c r="Q29" s="20"/>
      <c r="R29" s="20"/>
      <c r="S29" s="20"/>
      <c r="T29" s="20"/>
      <c r="U29" s="20"/>
      <c r="V29" s="20"/>
    </row>
    <row r="30" spans="1:25" ht="24" thickBot="1" x14ac:dyDescent="0.3">
      <c r="A30" s="1148" t="s">
        <v>73</v>
      </c>
      <c r="B30" s="1149"/>
      <c r="C30" s="1149"/>
      <c r="D30" s="1149"/>
      <c r="E30" s="1149"/>
      <c r="F30" s="1149"/>
      <c r="G30" s="1150"/>
      <c r="H30" s="1123" t="s">
        <v>74</v>
      </c>
      <c r="I30" s="1124"/>
      <c r="J30" s="1124"/>
      <c r="K30" s="1124"/>
      <c r="L30" s="1124"/>
      <c r="M30" s="1124"/>
      <c r="N30" s="1125"/>
      <c r="O30" s="1142" t="s">
        <v>75</v>
      </c>
      <c r="P30" s="1143"/>
      <c r="Q30" s="1144"/>
      <c r="R30" s="1145" t="s">
        <v>141</v>
      </c>
      <c r="S30" s="1146"/>
      <c r="T30" s="1146"/>
      <c r="U30" s="1146"/>
      <c r="V30" s="1147"/>
      <c r="W30" s="784"/>
      <c r="X30" s="76"/>
      <c r="Y30" s="785"/>
    </row>
    <row r="31" spans="1:25" ht="63" customHeight="1" thickBot="1" x14ac:dyDescent="0.3">
      <c r="A31" s="574" t="s">
        <v>147</v>
      </c>
      <c r="B31" s="575" t="s">
        <v>3</v>
      </c>
      <c r="C31" s="575" t="s">
        <v>77</v>
      </c>
      <c r="D31" s="575" t="s">
        <v>133</v>
      </c>
      <c r="E31" s="575" t="s">
        <v>134</v>
      </c>
      <c r="F31" s="575" t="s">
        <v>135</v>
      </c>
      <c r="G31" s="576" t="s">
        <v>136</v>
      </c>
      <c r="H31" s="577" t="s">
        <v>139</v>
      </c>
      <c r="I31" s="575" t="s">
        <v>5</v>
      </c>
      <c r="J31" s="154" t="s">
        <v>78</v>
      </c>
      <c r="K31" s="578" t="s">
        <v>79</v>
      </c>
      <c r="L31" s="157" t="s">
        <v>81</v>
      </c>
      <c r="M31" s="157" t="s">
        <v>82</v>
      </c>
      <c r="N31" s="527" t="s">
        <v>83</v>
      </c>
      <c r="O31" s="1072" t="s">
        <v>84</v>
      </c>
      <c r="P31" s="1073"/>
      <c r="Q31" s="527" t="s">
        <v>85</v>
      </c>
      <c r="R31" s="592" t="s">
        <v>84</v>
      </c>
      <c r="S31" s="578" t="s">
        <v>85</v>
      </c>
      <c r="T31" s="578" t="s">
        <v>158</v>
      </c>
      <c r="U31" s="578" t="s">
        <v>86</v>
      </c>
      <c r="V31" s="527" t="s">
        <v>155</v>
      </c>
      <c r="W31" s="753"/>
      <c r="X31" s="785"/>
      <c r="Y31" s="785"/>
    </row>
    <row r="32" spans="1:25" s="786" customFormat="1" ht="243" customHeight="1" x14ac:dyDescent="0.2">
      <c r="A32" s="736">
        <v>1</v>
      </c>
      <c r="B32" s="736" t="s">
        <v>130</v>
      </c>
      <c r="C32" s="732" t="s">
        <v>994</v>
      </c>
      <c r="D32" s="256">
        <v>43892</v>
      </c>
      <c r="E32" s="737" t="s">
        <v>990</v>
      </c>
      <c r="F32" s="736" t="s">
        <v>11</v>
      </c>
      <c r="G32" s="732" t="s">
        <v>1001</v>
      </c>
      <c r="H32" s="728" t="s">
        <v>995</v>
      </c>
      <c r="I32" s="728" t="s">
        <v>140</v>
      </c>
      <c r="J32" s="728" t="s">
        <v>998</v>
      </c>
      <c r="K32" s="404" t="s">
        <v>992</v>
      </c>
      <c r="L32" s="729">
        <v>43892</v>
      </c>
      <c r="M32" s="729">
        <v>43892</v>
      </c>
      <c r="N32" s="681">
        <v>44377</v>
      </c>
      <c r="O32" s="1243" t="s">
        <v>1556</v>
      </c>
      <c r="P32" s="1243"/>
      <c r="Q32" s="800" t="s">
        <v>1557</v>
      </c>
      <c r="R32" s="1238" t="s">
        <v>1555</v>
      </c>
      <c r="S32" s="1239"/>
      <c r="T32" s="587"/>
      <c r="U32" s="626" t="s">
        <v>143</v>
      </c>
      <c r="V32" s="801" t="s">
        <v>1507</v>
      </c>
    </row>
    <row r="33" spans="1:23" s="788" customFormat="1" ht="165" x14ac:dyDescent="0.25">
      <c r="A33" s="736">
        <v>2</v>
      </c>
      <c r="B33" s="736" t="s">
        <v>129</v>
      </c>
      <c r="C33" s="732" t="s">
        <v>994</v>
      </c>
      <c r="D33" s="256" t="s">
        <v>1000</v>
      </c>
      <c r="E33" s="737" t="s">
        <v>1002</v>
      </c>
      <c r="F33" s="736" t="s">
        <v>138</v>
      </c>
      <c r="G33" s="736" t="s">
        <v>999</v>
      </c>
      <c r="H33" s="738" t="s">
        <v>1003</v>
      </c>
      <c r="I33" s="728" t="s">
        <v>140</v>
      </c>
      <c r="J33" s="738" t="s">
        <v>1004</v>
      </c>
      <c r="K33" s="404" t="s">
        <v>992</v>
      </c>
      <c r="L33" s="729">
        <v>43909</v>
      </c>
      <c r="M33" s="729">
        <v>43953</v>
      </c>
      <c r="N33" s="676">
        <v>44180</v>
      </c>
      <c r="O33" s="851" t="s">
        <v>1560</v>
      </c>
      <c r="P33" s="1242"/>
      <c r="Q33" s="1211" t="s">
        <v>1561</v>
      </c>
      <c r="R33" s="1240" t="s">
        <v>1558</v>
      </c>
      <c r="S33" s="415" t="s">
        <v>291</v>
      </c>
      <c r="T33" s="587" t="s">
        <v>156</v>
      </c>
      <c r="U33" s="626" t="s">
        <v>143</v>
      </c>
      <c r="V33" s="801" t="s">
        <v>1559</v>
      </c>
    </row>
    <row r="34" spans="1:23" s="738" customFormat="1" ht="25.5" x14ac:dyDescent="0.25">
      <c r="A34" s="788">
        <v>3</v>
      </c>
      <c r="B34" s="739" t="s">
        <v>10</v>
      </c>
      <c r="C34" s="739" t="s">
        <v>15</v>
      </c>
      <c r="D34" s="740">
        <v>44146</v>
      </c>
      <c r="E34" s="739" t="s">
        <v>1121</v>
      </c>
      <c r="F34" s="739" t="s">
        <v>17</v>
      </c>
      <c r="G34" s="1121" t="s">
        <v>1264</v>
      </c>
      <c r="H34" s="1121" t="s">
        <v>1265</v>
      </c>
      <c r="I34" s="1121" t="s">
        <v>140</v>
      </c>
      <c r="J34" s="1113" t="s">
        <v>1266</v>
      </c>
      <c r="K34" s="1121" t="s">
        <v>1263</v>
      </c>
      <c r="L34" s="1116">
        <v>44146</v>
      </c>
      <c r="M34" s="909">
        <v>44146</v>
      </c>
      <c r="N34" s="1120">
        <v>44377</v>
      </c>
      <c r="O34" s="899" t="s">
        <v>1562</v>
      </c>
      <c r="P34" s="1241"/>
      <c r="Q34" s="1111" t="s">
        <v>1563</v>
      </c>
      <c r="R34" s="901"/>
      <c r="S34" s="922"/>
      <c r="T34" s="902" t="s">
        <v>156</v>
      </c>
      <c r="U34" s="901" t="s">
        <v>143</v>
      </c>
      <c r="V34" s="922"/>
      <c r="W34" s="602"/>
    </row>
    <row r="35" spans="1:23" s="738" customFormat="1" ht="25.5" x14ac:dyDescent="0.25">
      <c r="A35" s="788">
        <v>4</v>
      </c>
      <c r="B35" s="739" t="s">
        <v>10</v>
      </c>
      <c r="C35" s="739" t="s">
        <v>15</v>
      </c>
      <c r="D35" s="740">
        <v>44146</v>
      </c>
      <c r="E35" s="739" t="s">
        <v>1122</v>
      </c>
      <c r="F35" s="739" t="s">
        <v>17</v>
      </c>
      <c r="G35" s="1121"/>
      <c r="H35" s="1121"/>
      <c r="I35" s="1121"/>
      <c r="J35" s="1114"/>
      <c r="K35" s="1121"/>
      <c r="L35" s="1117"/>
      <c r="M35" s="909"/>
      <c r="N35" s="1120"/>
      <c r="O35" s="1242"/>
      <c r="P35" s="1052"/>
      <c r="Q35" s="1112"/>
      <c r="R35" s="896"/>
      <c r="S35" s="923"/>
      <c r="T35" s="1109"/>
      <c r="U35" s="896"/>
      <c r="V35" s="923"/>
      <c r="W35" s="602"/>
    </row>
    <row r="36" spans="1:23" s="788" customFormat="1" ht="76.5" x14ac:dyDescent="0.25">
      <c r="A36" s="788">
        <v>5</v>
      </c>
      <c r="B36" s="739" t="s">
        <v>10</v>
      </c>
      <c r="C36" s="739" t="s">
        <v>15</v>
      </c>
      <c r="D36" s="740">
        <v>44146</v>
      </c>
      <c r="E36" s="739" t="s">
        <v>1123</v>
      </c>
      <c r="F36" s="739" t="s">
        <v>17</v>
      </c>
      <c r="G36" s="1121"/>
      <c r="H36" s="1121"/>
      <c r="I36" s="1121"/>
      <c r="J36" s="1115"/>
      <c r="K36" s="1121"/>
      <c r="L36" s="1118"/>
      <c r="M36" s="909"/>
      <c r="N36" s="1120"/>
      <c r="O36" s="1242"/>
      <c r="P36" s="1052"/>
      <c r="Q36" s="1112"/>
      <c r="R36" s="887"/>
      <c r="S36" s="928"/>
      <c r="T36" s="888"/>
      <c r="U36" s="887"/>
      <c r="V36" s="928"/>
    </row>
    <row r="37" spans="1:23" s="788" customFormat="1" ht="98.25" customHeight="1" x14ac:dyDescent="0.25">
      <c r="A37" s="788">
        <v>6</v>
      </c>
      <c r="B37" s="739" t="s">
        <v>10</v>
      </c>
      <c r="C37" s="739" t="s">
        <v>15</v>
      </c>
      <c r="D37" s="740">
        <v>44146</v>
      </c>
      <c r="E37" s="739" t="s">
        <v>1124</v>
      </c>
      <c r="F37" s="739" t="s">
        <v>17</v>
      </c>
      <c r="G37" s="739" t="s">
        <v>1267</v>
      </c>
      <c r="H37" s="740" t="s">
        <v>1268</v>
      </c>
      <c r="I37" s="739" t="s">
        <v>140</v>
      </c>
      <c r="J37" s="739" t="s">
        <v>1269</v>
      </c>
      <c r="K37" s="739" t="s">
        <v>1270</v>
      </c>
      <c r="L37" s="740">
        <v>44146</v>
      </c>
      <c r="M37" s="735">
        <v>44146</v>
      </c>
      <c r="N37" s="702">
        <v>44346</v>
      </c>
      <c r="O37" s="858" t="s">
        <v>1564</v>
      </c>
      <c r="P37" s="1110"/>
      <c r="Q37" s="728" t="s">
        <v>1432</v>
      </c>
      <c r="R37" s="710"/>
      <c r="S37" s="738"/>
      <c r="T37" s="733" t="s">
        <v>156</v>
      </c>
      <c r="U37" s="728" t="s">
        <v>143</v>
      </c>
      <c r="V37" s="738"/>
    </row>
    <row r="38" spans="1:23" s="788" customFormat="1" ht="108" customHeight="1" x14ac:dyDescent="0.25">
      <c r="A38" s="1094">
        <v>7</v>
      </c>
      <c r="B38" s="739" t="s">
        <v>10</v>
      </c>
      <c r="C38" s="739" t="s">
        <v>15</v>
      </c>
      <c r="D38" s="740">
        <v>44146</v>
      </c>
      <c r="E38" s="1121" t="s">
        <v>1271</v>
      </c>
      <c r="F38" s="1121" t="s">
        <v>17</v>
      </c>
      <c r="G38" s="1121" t="s">
        <v>1272</v>
      </c>
      <c r="H38" s="739" t="s">
        <v>1273</v>
      </c>
      <c r="I38" s="739" t="s">
        <v>140</v>
      </c>
      <c r="J38" s="739" t="s">
        <v>1274</v>
      </c>
      <c r="K38" s="687" t="s">
        <v>1263</v>
      </c>
      <c r="L38" s="735">
        <v>44146</v>
      </c>
      <c r="M38" s="735">
        <v>44397</v>
      </c>
      <c r="N38" s="702">
        <v>44454</v>
      </c>
      <c r="O38" s="858" t="s">
        <v>1433</v>
      </c>
      <c r="P38" s="858"/>
      <c r="Q38" s="730"/>
      <c r="R38" s="728"/>
      <c r="S38" s="738"/>
      <c r="T38" s="738"/>
      <c r="U38" s="728" t="s">
        <v>143</v>
      </c>
      <c r="V38" s="738"/>
    </row>
    <row r="39" spans="1:23" s="788" customFormat="1" ht="38.25" x14ac:dyDescent="0.25">
      <c r="A39" s="1094"/>
      <c r="B39" s="739" t="s">
        <v>10</v>
      </c>
      <c r="C39" s="739" t="s">
        <v>15</v>
      </c>
      <c r="D39" s="740">
        <v>44146</v>
      </c>
      <c r="E39" s="1121"/>
      <c r="F39" s="1121"/>
      <c r="G39" s="1121"/>
      <c r="H39" s="739" t="s">
        <v>1275</v>
      </c>
      <c r="I39" s="739" t="s">
        <v>140</v>
      </c>
      <c r="J39" s="739" t="s">
        <v>1276</v>
      </c>
      <c r="K39" s="731" t="s">
        <v>1263</v>
      </c>
      <c r="L39" s="735">
        <v>44146</v>
      </c>
      <c r="M39" s="735">
        <v>44242</v>
      </c>
      <c r="N39" s="702">
        <v>44377</v>
      </c>
      <c r="O39" s="858" t="s">
        <v>1434</v>
      </c>
      <c r="P39" s="858"/>
      <c r="Q39" s="728" t="s">
        <v>1435</v>
      </c>
      <c r="R39" s="728"/>
      <c r="S39" s="738"/>
      <c r="T39" s="738"/>
      <c r="U39" s="728" t="s">
        <v>143</v>
      </c>
      <c r="V39" s="738"/>
    </row>
    <row r="40" spans="1:23" s="788" customFormat="1" ht="38.25" x14ac:dyDescent="0.25">
      <c r="A40" s="1094"/>
      <c r="B40" s="739" t="s">
        <v>10</v>
      </c>
      <c r="C40" s="739" t="s">
        <v>15</v>
      </c>
      <c r="D40" s="740">
        <v>44146</v>
      </c>
      <c r="E40" s="1121"/>
      <c r="F40" s="1121"/>
      <c r="G40" s="1121"/>
      <c r="H40" s="739" t="s">
        <v>1277</v>
      </c>
      <c r="I40" s="739" t="s">
        <v>140</v>
      </c>
      <c r="J40" s="739" t="s">
        <v>1278</v>
      </c>
      <c r="K40" s="731" t="s">
        <v>1263</v>
      </c>
      <c r="L40" s="735">
        <v>44146</v>
      </c>
      <c r="M40" s="735">
        <v>44228</v>
      </c>
      <c r="N40" s="702">
        <v>44287</v>
      </c>
      <c r="O40" s="858" t="s">
        <v>1436</v>
      </c>
      <c r="P40" s="858"/>
      <c r="Q40" s="728" t="s">
        <v>1437</v>
      </c>
      <c r="R40" s="728"/>
      <c r="S40" s="738"/>
      <c r="T40" s="738"/>
      <c r="U40" s="728" t="s">
        <v>143</v>
      </c>
      <c r="V40" s="738"/>
    </row>
    <row r="41" spans="1:23" s="788" customFormat="1" ht="114.75" x14ac:dyDescent="0.25">
      <c r="A41" s="788">
        <v>8</v>
      </c>
      <c r="B41" s="739" t="s">
        <v>10</v>
      </c>
      <c r="C41" s="739" t="s">
        <v>15</v>
      </c>
      <c r="D41" s="740">
        <v>44146</v>
      </c>
      <c r="E41" s="739" t="s">
        <v>1068</v>
      </c>
      <c r="F41" s="739" t="s">
        <v>17</v>
      </c>
      <c r="G41" s="739" t="s">
        <v>1279</v>
      </c>
      <c r="H41" s="739" t="s">
        <v>1280</v>
      </c>
      <c r="I41" s="739" t="s">
        <v>140</v>
      </c>
      <c r="J41" s="739" t="s">
        <v>1281</v>
      </c>
      <c r="K41" s="687" t="s">
        <v>1263</v>
      </c>
      <c r="L41" s="735">
        <v>44146</v>
      </c>
      <c r="M41" s="735">
        <v>44242</v>
      </c>
      <c r="N41" s="702">
        <v>44377</v>
      </c>
      <c r="O41" s="858" t="s">
        <v>1438</v>
      </c>
      <c r="P41" s="858"/>
      <c r="Q41" s="728" t="s">
        <v>1439</v>
      </c>
      <c r="R41" s="728"/>
      <c r="S41" s="738"/>
      <c r="T41" s="738"/>
      <c r="U41" s="728" t="s">
        <v>143</v>
      </c>
      <c r="V41" s="738"/>
    </row>
    <row r="42" spans="1:23" s="788" customFormat="1" ht="204" x14ac:dyDescent="0.25">
      <c r="A42" s="788">
        <v>9</v>
      </c>
      <c r="B42" s="739" t="s">
        <v>10</v>
      </c>
      <c r="C42" s="739" t="s">
        <v>15</v>
      </c>
      <c r="D42" s="740">
        <v>44146</v>
      </c>
      <c r="E42" s="739" t="s">
        <v>1074</v>
      </c>
      <c r="F42" s="739" t="s">
        <v>17</v>
      </c>
      <c r="G42" s="739" t="s">
        <v>1282</v>
      </c>
      <c r="H42" s="739" t="s">
        <v>1283</v>
      </c>
      <c r="I42" s="739" t="s">
        <v>140</v>
      </c>
      <c r="J42" s="739" t="s">
        <v>1284</v>
      </c>
      <c r="K42" s="731" t="s">
        <v>1263</v>
      </c>
      <c r="L42" s="735">
        <v>44146</v>
      </c>
      <c r="M42" s="735">
        <v>44256</v>
      </c>
      <c r="N42" s="702">
        <v>44545</v>
      </c>
      <c r="O42" s="858" t="s">
        <v>1440</v>
      </c>
      <c r="P42" s="858"/>
      <c r="Q42" s="728"/>
      <c r="R42" s="728"/>
      <c r="S42" s="738"/>
      <c r="T42" s="738"/>
      <c r="U42" s="728" t="s">
        <v>143</v>
      </c>
      <c r="V42" s="738"/>
    </row>
    <row r="43" spans="1:23" s="788" customFormat="1" ht="51" x14ac:dyDescent="0.25">
      <c r="A43" s="788">
        <v>10</v>
      </c>
      <c r="B43" s="739" t="s">
        <v>10</v>
      </c>
      <c r="C43" s="739" t="s">
        <v>15</v>
      </c>
      <c r="D43" s="740">
        <v>44146</v>
      </c>
      <c r="E43" s="739" t="s">
        <v>1087</v>
      </c>
      <c r="F43" s="739" t="s">
        <v>17</v>
      </c>
      <c r="G43" s="739" t="s">
        <v>1285</v>
      </c>
      <c r="H43" s="1121" t="s">
        <v>1286</v>
      </c>
      <c r="I43" s="1121" t="s">
        <v>140</v>
      </c>
      <c r="J43" s="1121" t="s">
        <v>1287</v>
      </c>
      <c r="K43" s="900" t="s">
        <v>1263</v>
      </c>
      <c r="L43" s="909">
        <v>44146</v>
      </c>
      <c r="M43" s="909">
        <v>44301</v>
      </c>
      <c r="N43" s="1120">
        <v>44392</v>
      </c>
      <c r="O43" s="858" t="s">
        <v>1441</v>
      </c>
      <c r="P43" s="858"/>
      <c r="Q43" s="901"/>
      <c r="R43" s="901"/>
      <c r="S43" s="922"/>
      <c r="T43" s="922"/>
      <c r="U43" s="901" t="s">
        <v>143</v>
      </c>
      <c r="V43" s="922"/>
    </row>
    <row r="44" spans="1:23" s="788" customFormat="1" ht="89.25" x14ac:dyDescent="0.25">
      <c r="A44" s="788">
        <v>11</v>
      </c>
      <c r="B44" s="739" t="s">
        <v>10</v>
      </c>
      <c r="C44" s="739" t="s">
        <v>15</v>
      </c>
      <c r="D44" s="740">
        <v>44146</v>
      </c>
      <c r="E44" s="739" t="s">
        <v>1088</v>
      </c>
      <c r="F44" s="739" t="s">
        <v>17</v>
      </c>
      <c r="G44" s="739" t="s">
        <v>1285</v>
      </c>
      <c r="H44" s="1121"/>
      <c r="I44" s="1121"/>
      <c r="J44" s="1121"/>
      <c r="K44" s="900"/>
      <c r="L44" s="909"/>
      <c r="M44" s="909"/>
      <c r="N44" s="1120"/>
      <c r="O44" s="858"/>
      <c r="P44" s="858"/>
      <c r="Q44" s="887"/>
      <c r="R44" s="887"/>
      <c r="S44" s="928"/>
      <c r="T44" s="928"/>
      <c r="U44" s="887"/>
      <c r="V44" s="928"/>
    </row>
    <row r="45" spans="1:23" s="788" customFormat="1" ht="246.75" customHeight="1" x14ac:dyDescent="0.25">
      <c r="A45" s="788">
        <v>12</v>
      </c>
      <c r="B45" s="739" t="s">
        <v>10</v>
      </c>
      <c r="C45" s="739" t="s">
        <v>15</v>
      </c>
      <c r="D45" s="740">
        <v>44146</v>
      </c>
      <c r="E45" s="739" t="s">
        <v>1095</v>
      </c>
      <c r="F45" s="739" t="s">
        <v>17</v>
      </c>
      <c r="G45" s="739" t="s">
        <v>1288</v>
      </c>
      <c r="H45" s="739" t="s">
        <v>1289</v>
      </c>
      <c r="I45" s="739" t="s">
        <v>140</v>
      </c>
      <c r="J45" s="739" t="s">
        <v>1290</v>
      </c>
      <c r="K45" s="731" t="s">
        <v>1291</v>
      </c>
      <c r="L45" s="735">
        <v>44146</v>
      </c>
      <c r="M45" s="735">
        <v>44228</v>
      </c>
      <c r="N45" s="702">
        <v>44409</v>
      </c>
      <c r="O45" s="858" t="s">
        <v>1477</v>
      </c>
      <c r="P45" s="858"/>
      <c r="Q45" s="728" t="s">
        <v>1442</v>
      </c>
      <c r="R45" s="728"/>
      <c r="S45" s="738"/>
      <c r="T45" s="738"/>
      <c r="U45" s="728" t="s">
        <v>143</v>
      </c>
      <c r="V45" s="738"/>
    </row>
    <row r="46" spans="1:23" s="788" customFormat="1" ht="114.75" x14ac:dyDescent="0.25">
      <c r="A46" s="788">
        <v>13</v>
      </c>
      <c r="B46" s="739" t="s">
        <v>10</v>
      </c>
      <c r="C46" s="739" t="s">
        <v>15</v>
      </c>
      <c r="D46" s="740">
        <v>44146</v>
      </c>
      <c r="E46" s="739" t="s">
        <v>1292</v>
      </c>
      <c r="F46" s="739" t="s">
        <v>17</v>
      </c>
      <c r="G46" s="739" t="s">
        <v>1293</v>
      </c>
      <c r="H46" s="740" t="s">
        <v>1294</v>
      </c>
      <c r="I46" s="739" t="s">
        <v>140</v>
      </c>
      <c r="J46" s="739" t="s">
        <v>1295</v>
      </c>
      <c r="K46" s="731" t="s">
        <v>1263</v>
      </c>
      <c r="L46" s="735">
        <v>44146</v>
      </c>
      <c r="M46" s="735">
        <v>44228</v>
      </c>
      <c r="N46" s="702">
        <v>44530</v>
      </c>
      <c r="O46" s="858" t="s">
        <v>1478</v>
      </c>
      <c r="P46" s="858"/>
      <c r="Q46" s="728"/>
      <c r="R46" s="728"/>
      <c r="S46" s="738"/>
      <c r="T46" s="738"/>
      <c r="U46" s="728" t="s">
        <v>143</v>
      </c>
      <c r="V46" s="738"/>
    </row>
    <row r="47" spans="1:23" s="788" customFormat="1" ht="51" x14ac:dyDescent="0.25">
      <c r="A47" s="788">
        <v>14</v>
      </c>
      <c r="B47" s="739" t="s">
        <v>10</v>
      </c>
      <c r="C47" s="739" t="s">
        <v>15</v>
      </c>
      <c r="D47" s="740">
        <v>44146</v>
      </c>
      <c r="E47" s="739" t="s">
        <v>1099</v>
      </c>
      <c r="F47" s="739" t="s">
        <v>17</v>
      </c>
      <c r="G47" s="739" t="s">
        <v>1296</v>
      </c>
      <c r="H47" s="740" t="s">
        <v>1297</v>
      </c>
      <c r="I47" s="739" t="s">
        <v>140</v>
      </c>
      <c r="J47" s="739" t="s">
        <v>1298</v>
      </c>
      <c r="K47" s="731" t="s">
        <v>1263</v>
      </c>
      <c r="L47" s="735">
        <v>44146</v>
      </c>
      <c r="M47" s="735">
        <v>44378</v>
      </c>
      <c r="N47" s="702">
        <v>44531</v>
      </c>
      <c r="O47" s="858" t="s">
        <v>1443</v>
      </c>
      <c r="P47" s="858"/>
      <c r="Q47" s="728"/>
      <c r="R47" s="728"/>
      <c r="S47" s="738"/>
      <c r="T47" s="738"/>
      <c r="U47" s="728" t="s">
        <v>143</v>
      </c>
      <c r="V47" s="738"/>
    </row>
    <row r="48" spans="1:23" s="788" customFormat="1" ht="102" x14ac:dyDescent="0.25">
      <c r="A48" s="788">
        <v>15</v>
      </c>
      <c r="B48" s="739" t="s">
        <v>10</v>
      </c>
      <c r="C48" s="739" t="s">
        <v>15</v>
      </c>
      <c r="D48" s="740">
        <v>44146</v>
      </c>
      <c r="E48" s="739" t="s">
        <v>1299</v>
      </c>
      <c r="F48" s="739" t="s">
        <v>17</v>
      </c>
      <c r="G48" s="739" t="s">
        <v>1300</v>
      </c>
      <c r="H48" s="740" t="s">
        <v>1301</v>
      </c>
      <c r="I48" s="739" t="s">
        <v>140</v>
      </c>
      <c r="J48" s="739" t="s">
        <v>1302</v>
      </c>
      <c r="K48" s="731" t="s">
        <v>1263</v>
      </c>
      <c r="L48" s="735">
        <v>44146</v>
      </c>
      <c r="M48" s="735">
        <v>44228</v>
      </c>
      <c r="N48" s="702">
        <v>44561</v>
      </c>
      <c r="O48" s="858" t="s">
        <v>1444</v>
      </c>
      <c r="P48" s="858"/>
      <c r="Q48" s="728"/>
      <c r="R48" s="728"/>
      <c r="S48" s="738"/>
      <c r="T48" s="738"/>
      <c r="U48" s="728" t="s">
        <v>143</v>
      </c>
      <c r="V48" s="738"/>
    </row>
    <row r="49" spans="1:22" s="788" customFormat="1" ht="127.5" x14ac:dyDescent="0.25">
      <c r="A49" s="788">
        <v>16</v>
      </c>
      <c r="B49" s="739" t="s">
        <v>10</v>
      </c>
      <c r="C49" s="739" t="s">
        <v>15</v>
      </c>
      <c r="D49" s="740">
        <v>44146</v>
      </c>
      <c r="E49" s="739" t="s">
        <v>1105</v>
      </c>
      <c r="F49" s="739" t="s">
        <v>17</v>
      </c>
      <c r="G49" s="739" t="s">
        <v>1303</v>
      </c>
      <c r="H49" s="739" t="s">
        <v>1304</v>
      </c>
      <c r="I49" s="739" t="s">
        <v>140</v>
      </c>
      <c r="J49" s="739" t="s">
        <v>1305</v>
      </c>
      <c r="K49" s="731" t="s">
        <v>1263</v>
      </c>
      <c r="L49" s="735">
        <v>44146</v>
      </c>
      <c r="M49" s="735">
        <v>44287</v>
      </c>
      <c r="N49" s="702">
        <v>44560</v>
      </c>
      <c r="O49" s="858" t="s">
        <v>1445</v>
      </c>
      <c r="P49" s="858"/>
      <c r="Q49" s="728"/>
      <c r="R49" s="728"/>
      <c r="S49" s="738"/>
      <c r="T49" s="738"/>
      <c r="U49" s="728" t="s">
        <v>143</v>
      </c>
      <c r="V49" s="738"/>
    </row>
    <row r="50" spans="1:22" s="788" customFormat="1" ht="140.25" x14ac:dyDescent="0.25">
      <c r="A50" s="788">
        <v>17</v>
      </c>
      <c r="B50" s="739" t="s">
        <v>10</v>
      </c>
      <c r="C50" s="739" t="s">
        <v>15</v>
      </c>
      <c r="D50" s="740">
        <v>44146</v>
      </c>
      <c r="E50" s="739" t="s">
        <v>1306</v>
      </c>
      <c r="F50" s="739" t="s">
        <v>17</v>
      </c>
      <c r="G50" s="739" t="s">
        <v>1307</v>
      </c>
      <c r="H50" s="739" t="s">
        <v>1308</v>
      </c>
      <c r="I50" s="739" t="s">
        <v>140</v>
      </c>
      <c r="J50" s="739" t="s">
        <v>1309</v>
      </c>
      <c r="K50" s="731" t="s">
        <v>1310</v>
      </c>
      <c r="L50" s="735">
        <v>44146</v>
      </c>
      <c r="M50" s="735">
        <v>44242</v>
      </c>
      <c r="N50" s="702">
        <v>44377</v>
      </c>
      <c r="O50" s="858" t="s">
        <v>1434</v>
      </c>
      <c r="P50" s="858"/>
      <c r="Q50" s="728" t="s">
        <v>1435</v>
      </c>
      <c r="R50" s="728"/>
      <c r="S50" s="738"/>
      <c r="T50" s="738"/>
      <c r="U50" s="728" t="s">
        <v>143</v>
      </c>
      <c r="V50" s="738"/>
    </row>
    <row r="51" spans="1:22" s="788" customFormat="1" ht="102" x14ac:dyDescent="0.25">
      <c r="A51" s="788">
        <v>18</v>
      </c>
      <c r="B51" s="739" t="s">
        <v>10</v>
      </c>
      <c r="C51" s="739" t="s">
        <v>15</v>
      </c>
      <c r="D51" s="740">
        <v>44146</v>
      </c>
      <c r="E51" s="739" t="s">
        <v>1107</v>
      </c>
      <c r="F51" s="739" t="s">
        <v>17</v>
      </c>
      <c r="G51" s="739" t="s">
        <v>1311</v>
      </c>
      <c r="H51" s="739" t="s">
        <v>1312</v>
      </c>
      <c r="I51" s="739" t="s">
        <v>140</v>
      </c>
      <c r="J51" s="739" t="s">
        <v>1313</v>
      </c>
      <c r="K51" s="739" t="s">
        <v>1314</v>
      </c>
      <c r="L51" s="740">
        <v>44146</v>
      </c>
      <c r="M51" s="735">
        <v>44242</v>
      </c>
      <c r="N51" s="702">
        <v>44377</v>
      </c>
      <c r="O51" s="858" t="s">
        <v>1446</v>
      </c>
      <c r="P51" s="858"/>
      <c r="Q51" s="728" t="s">
        <v>1447</v>
      </c>
      <c r="R51" s="728"/>
      <c r="S51" s="738"/>
      <c r="T51" s="738"/>
      <c r="U51" s="728" t="s">
        <v>143</v>
      </c>
      <c r="V51" s="738"/>
    </row>
    <row r="52" spans="1:22" s="788" customFormat="1" ht="216.75" x14ac:dyDescent="0.25">
      <c r="A52" s="788">
        <v>19</v>
      </c>
      <c r="B52" s="739" t="s">
        <v>10</v>
      </c>
      <c r="C52" s="739" t="s">
        <v>15</v>
      </c>
      <c r="D52" s="740">
        <v>44146</v>
      </c>
      <c r="E52" s="739" t="s">
        <v>1109</v>
      </c>
      <c r="F52" s="739" t="s">
        <v>17</v>
      </c>
      <c r="G52" s="739" t="s">
        <v>1315</v>
      </c>
      <c r="H52" s="740" t="s">
        <v>1316</v>
      </c>
      <c r="I52" s="739" t="s">
        <v>140</v>
      </c>
      <c r="J52" s="739" t="s">
        <v>1317</v>
      </c>
      <c r="K52" s="739" t="s">
        <v>1318</v>
      </c>
      <c r="L52" s="740">
        <v>44146</v>
      </c>
      <c r="M52" s="735">
        <v>44228</v>
      </c>
      <c r="N52" s="702">
        <v>44377</v>
      </c>
      <c r="O52" s="858" t="s">
        <v>1448</v>
      </c>
      <c r="P52" s="858"/>
      <c r="Q52" s="728"/>
      <c r="R52" s="728"/>
      <c r="S52" s="738"/>
      <c r="T52" s="738"/>
      <c r="U52" s="728" t="s">
        <v>143</v>
      </c>
      <c r="V52" s="738"/>
    </row>
    <row r="53" spans="1:22" s="788" customFormat="1" ht="140.25" x14ac:dyDescent="0.25">
      <c r="A53" s="788">
        <v>20</v>
      </c>
      <c r="B53" s="739" t="s">
        <v>10</v>
      </c>
      <c r="C53" s="739" t="s">
        <v>15</v>
      </c>
      <c r="D53" s="740">
        <v>44146</v>
      </c>
      <c r="E53" s="739" t="s">
        <v>1110</v>
      </c>
      <c r="F53" s="739" t="s">
        <v>17</v>
      </c>
      <c r="G53" s="739" t="s">
        <v>1319</v>
      </c>
      <c r="H53" s="739" t="s">
        <v>1320</v>
      </c>
      <c r="I53" s="739" t="s">
        <v>140</v>
      </c>
      <c r="J53" s="739" t="s">
        <v>1321</v>
      </c>
      <c r="K53" s="739" t="s">
        <v>1263</v>
      </c>
      <c r="L53" s="740">
        <v>44146</v>
      </c>
      <c r="M53" s="735">
        <v>44228</v>
      </c>
      <c r="N53" s="702">
        <v>44392</v>
      </c>
      <c r="O53" s="858" t="s">
        <v>1446</v>
      </c>
      <c r="P53" s="858"/>
      <c r="Q53" s="728" t="s">
        <v>1449</v>
      </c>
      <c r="R53" s="728"/>
      <c r="S53" s="738"/>
      <c r="T53" s="738"/>
      <c r="U53" s="728" t="s">
        <v>143</v>
      </c>
      <c r="V53" s="738"/>
    </row>
    <row r="54" spans="1:22" s="788" customFormat="1" ht="114.75" x14ac:dyDescent="0.25">
      <c r="A54" s="788">
        <v>21</v>
      </c>
      <c r="B54" s="739" t="s">
        <v>10</v>
      </c>
      <c r="C54" s="739" t="s">
        <v>15</v>
      </c>
      <c r="D54" s="740">
        <v>44146</v>
      </c>
      <c r="E54" s="739" t="s">
        <v>1112</v>
      </c>
      <c r="F54" s="739" t="s">
        <v>17</v>
      </c>
      <c r="G54" s="739" t="s">
        <v>1322</v>
      </c>
      <c r="H54" s="739" t="s">
        <v>1323</v>
      </c>
      <c r="I54" s="739" t="s">
        <v>140</v>
      </c>
      <c r="J54" s="739" t="s">
        <v>1324</v>
      </c>
      <c r="K54" s="739" t="s">
        <v>1263</v>
      </c>
      <c r="L54" s="740">
        <v>44146</v>
      </c>
      <c r="M54" s="735">
        <v>44256</v>
      </c>
      <c r="N54" s="702">
        <v>44379</v>
      </c>
      <c r="O54" s="858" t="s">
        <v>1450</v>
      </c>
      <c r="P54" s="858"/>
      <c r="Q54" s="728"/>
      <c r="R54" s="728"/>
      <c r="S54" s="738"/>
      <c r="T54" s="738"/>
      <c r="U54" s="728" t="s">
        <v>143</v>
      </c>
      <c r="V54" s="738"/>
    </row>
    <row r="55" spans="1:22" s="788" customFormat="1" ht="102" x14ac:dyDescent="0.25">
      <c r="A55" s="788">
        <v>22</v>
      </c>
      <c r="B55" s="739" t="s">
        <v>10</v>
      </c>
      <c r="C55" s="739" t="s">
        <v>15</v>
      </c>
      <c r="D55" s="740">
        <v>44146</v>
      </c>
      <c r="E55" s="739" t="s">
        <v>1114</v>
      </c>
      <c r="F55" s="739" t="s">
        <v>17</v>
      </c>
      <c r="G55" s="739" t="s">
        <v>1325</v>
      </c>
      <c r="H55" s="739" t="s">
        <v>1326</v>
      </c>
      <c r="I55" s="739" t="s">
        <v>140</v>
      </c>
      <c r="J55" s="739" t="s">
        <v>1327</v>
      </c>
      <c r="K55" s="739" t="s">
        <v>1263</v>
      </c>
      <c r="L55" s="740">
        <v>44146</v>
      </c>
      <c r="M55" s="735">
        <v>44409</v>
      </c>
      <c r="N55" s="702">
        <v>44560</v>
      </c>
      <c r="O55" s="858" t="s">
        <v>1451</v>
      </c>
      <c r="P55" s="858"/>
      <c r="Q55" s="728"/>
      <c r="R55" s="728"/>
      <c r="S55" s="738"/>
      <c r="T55" s="738"/>
      <c r="U55" s="728" t="s">
        <v>143</v>
      </c>
      <c r="V55" s="738"/>
    </row>
    <row r="56" spans="1:22" s="788" customFormat="1" ht="51" x14ac:dyDescent="0.25">
      <c r="A56" s="788">
        <v>23</v>
      </c>
      <c r="B56" s="739" t="s">
        <v>10</v>
      </c>
      <c r="C56" s="739" t="s">
        <v>15</v>
      </c>
      <c r="D56" s="740">
        <v>44146</v>
      </c>
      <c r="E56" s="739" t="s">
        <v>1115</v>
      </c>
      <c r="F56" s="739" t="s">
        <v>17</v>
      </c>
      <c r="G56" s="739" t="s">
        <v>1328</v>
      </c>
      <c r="H56" s="739" t="s">
        <v>1329</v>
      </c>
      <c r="I56" s="739" t="s">
        <v>140</v>
      </c>
      <c r="J56" s="739" t="s">
        <v>1330</v>
      </c>
      <c r="K56" s="739" t="s">
        <v>1263</v>
      </c>
      <c r="L56" s="740">
        <v>44146</v>
      </c>
      <c r="M56" s="735">
        <v>44301</v>
      </c>
      <c r="N56" s="702">
        <v>44423</v>
      </c>
      <c r="O56" s="858" t="s">
        <v>1445</v>
      </c>
      <c r="P56" s="858"/>
      <c r="Q56" s="728"/>
      <c r="R56" s="728"/>
      <c r="S56" s="738"/>
      <c r="T56" s="738"/>
      <c r="U56" s="728" t="s">
        <v>143</v>
      </c>
      <c r="V56" s="738"/>
    </row>
    <row r="57" spans="1:22" s="788" customFormat="1" ht="67.5" customHeight="1" x14ac:dyDescent="0.25">
      <c r="A57" s="788">
        <v>24</v>
      </c>
      <c r="B57" s="739" t="s">
        <v>10</v>
      </c>
      <c r="C57" s="739" t="s">
        <v>15</v>
      </c>
      <c r="D57" s="740">
        <v>44146</v>
      </c>
      <c r="E57" s="739" t="s">
        <v>1119</v>
      </c>
      <c r="F57" s="739" t="s">
        <v>17</v>
      </c>
      <c r="G57" s="739" t="s">
        <v>1331</v>
      </c>
      <c r="H57" s="739" t="s">
        <v>1332</v>
      </c>
      <c r="I57" s="739" t="s">
        <v>140</v>
      </c>
      <c r="J57" s="739" t="s">
        <v>1333</v>
      </c>
      <c r="K57" s="739" t="s">
        <v>1263</v>
      </c>
      <c r="L57" s="740">
        <v>44146</v>
      </c>
      <c r="M57" s="735">
        <v>44270</v>
      </c>
      <c r="N57" s="702">
        <v>44423</v>
      </c>
      <c r="O57" s="858" t="s">
        <v>1452</v>
      </c>
      <c r="P57" s="858"/>
      <c r="Q57" s="728"/>
      <c r="R57" s="728"/>
      <c r="S57" s="738"/>
      <c r="T57" s="738"/>
      <c r="U57" s="728" t="s">
        <v>143</v>
      </c>
      <c r="V57" s="738"/>
    </row>
    <row r="58" spans="1:22" s="788" customFormat="1" ht="84" customHeight="1" x14ac:dyDescent="0.25">
      <c r="A58" s="788">
        <v>25</v>
      </c>
      <c r="B58" s="739" t="s">
        <v>10</v>
      </c>
      <c r="C58" s="739" t="s">
        <v>15</v>
      </c>
      <c r="D58" s="740">
        <v>44146</v>
      </c>
      <c r="E58" s="739" t="s">
        <v>1334</v>
      </c>
      <c r="F58" s="739" t="s">
        <v>17</v>
      </c>
      <c r="G58" s="739" t="s">
        <v>1335</v>
      </c>
      <c r="H58" s="739" t="s">
        <v>1336</v>
      </c>
      <c r="I58" s="739" t="s">
        <v>140</v>
      </c>
      <c r="J58" s="739" t="s">
        <v>1337</v>
      </c>
      <c r="K58" s="739" t="s">
        <v>1263</v>
      </c>
      <c r="L58" s="740">
        <v>44146</v>
      </c>
      <c r="M58" s="735">
        <v>44256</v>
      </c>
      <c r="N58" s="702">
        <v>44378</v>
      </c>
      <c r="O58" s="858" t="s">
        <v>1453</v>
      </c>
      <c r="P58" s="858"/>
      <c r="Q58" s="728"/>
      <c r="R58" s="728"/>
      <c r="S58" s="738"/>
      <c r="T58" s="738"/>
      <c r="U58" s="728" t="s">
        <v>143</v>
      </c>
      <c r="V58" s="738"/>
    </row>
    <row r="59" spans="1:22" s="788" customFormat="1" ht="71.25" customHeight="1" x14ac:dyDescent="0.25">
      <c r="A59" s="788">
        <v>26</v>
      </c>
      <c r="B59" s="739" t="s">
        <v>10</v>
      </c>
      <c r="C59" s="739" t="s">
        <v>15</v>
      </c>
      <c r="D59" s="740">
        <v>44146</v>
      </c>
      <c r="E59" s="739" t="s">
        <v>1125</v>
      </c>
      <c r="F59" s="739" t="s">
        <v>17</v>
      </c>
      <c r="G59" s="739" t="s">
        <v>1338</v>
      </c>
      <c r="H59" s="739" t="s">
        <v>1339</v>
      </c>
      <c r="I59" s="739" t="s">
        <v>140</v>
      </c>
      <c r="J59" s="739" t="s">
        <v>1340</v>
      </c>
      <c r="K59" s="739" t="s">
        <v>1263</v>
      </c>
      <c r="L59" s="740">
        <v>44146</v>
      </c>
      <c r="M59" s="735">
        <v>44166</v>
      </c>
      <c r="N59" s="702">
        <v>44227</v>
      </c>
      <c r="O59" s="858" t="s">
        <v>1454</v>
      </c>
      <c r="P59" s="858"/>
      <c r="Q59" s="728" t="s">
        <v>1455</v>
      </c>
      <c r="R59" s="1244" t="s">
        <v>1565</v>
      </c>
      <c r="S59" s="738"/>
      <c r="T59" s="738"/>
      <c r="U59" s="728" t="s">
        <v>143</v>
      </c>
      <c r="V59" s="738" t="s">
        <v>1430</v>
      </c>
    </row>
    <row r="60" spans="1:22" s="788" customFormat="1" ht="51" x14ac:dyDescent="0.25">
      <c r="A60" s="788">
        <v>27</v>
      </c>
      <c r="B60" s="739" t="s">
        <v>10</v>
      </c>
      <c r="C60" s="739" t="s">
        <v>15</v>
      </c>
      <c r="D60" s="740">
        <v>44146</v>
      </c>
      <c r="E60" s="739" t="s">
        <v>1126</v>
      </c>
      <c r="F60" s="739" t="s">
        <v>17</v>
      </c>
      <c r="G60" s="739" t="s">
        <v>1341</v>
      </c>
      <c r="H60" s="739" t="s">
        <v>1342</v>
      </c>
      <c r="I60" s="739" t="s">
        <v>140</v>
      </c>
      <c r="J60" s="739" t="s">
        <v>1343</v>
      </c>
      <c r="K60" s="739" t="s">
        <v>1263</v>
      </c>
      <c r="L60" s="740">
        <v>44146</v>
      </c>
      <c r="M60" s="735">
        <v>43891</v>
      </c>
      <c r="N60" s="702">
        <v>44499</v>
      </c>
      <c r="O60" s="1102" t="s">
        <v>1457</v>
      </c>
      <c r="P60" s="1103"/>
      <c r="Q60" s="789" t="s">
        <v>1456</v>
      </c>
      <c r="R60" s="1244" t="s">
        <v>1566</v>
      </c>
      <c r="S60" s="738"/>
      <c r="T60" s="738"/>
      <c r="U60" s="728" t="s">
        <v>143</v>
      </c>
      <c r="V60" s="738" t="s">
        <v>1430</v>
      </c>
    </row>
    <row r="61" spans="1:22" s="788" customFormat="1" ht="51" x14ac:dyDescent="0.25">
      <c r="A61" s="788">
        <v>28</v>
      </c>
      <c r="B61" s="739" t="s">
        <v>10</v>
      </c>
      <c r="C61" s="739" t="s">
        <v>15</v>
      </c>
      <c r="D61" s="740">
        <v>44146</v>
      </c>
      <c r="E61" s="739" t="s">
        <v>1127</v>
      </c>
      <c r="F61" s="739" t="s">
        <v>17</v>
      </c>
      <c r="G61" s="739" t="s">
        <v>1344</v>
      </c>
      <c r="H61" s="740" t="s">
        <v>1345</v>
      </c>
      <c r="I61" s="739" t="s">
        <v>140</v>
      </c>
      <c r="J61" s="739" t="s">
        <v>1346</v>
      </c>
      <c r="K61" s="739" t="s">
        <v>1263</v>
      </c>
      <c r="L61" s="740">
        <v>44146</v>
      </c>
      <c r="M61" s="735">
        <v>44229</v>
      </c>
      <c r="N61" s="702">
        <v>44316</v>
      </c>
      <c r="O61" s="858" t="s">
        <v>1459</v>
      </c>
      <c r="P61" s="858"/>
      <c r="Q61" s="728" t="s">
        <v>1458</v>
      </c>
      <c r="R61" s="728"/>
      <c r="S61" s="738"/>
      <c r="T61" s="738"/>
      <c r="U61" s="728" t="s">
        <v>143</v>
      </c>
      <c r="V61" s="738"/>
    </row>
    <row r="62" spans="1:22" s="788" customFormat="1" ht="76.5" customHeight="1" x14ac:dyDescent="0.25">
      <c r="A62" s="788">
        <v>29</v>
      </c>
      <c r="B62" s="739" t="s">
        <v>10</v>
      </c>
      <c r="C62" s="739" t="s">
        <v>15</v>
      </c>
      <c r="D62" s="740">
        <v>44146</v>
      </c>
      <c r="E62" s="739" t="s">
        <v>1128</v>
      </c>
      <c r="F62" s="739" t="s">
        <v>17</v>
      </c>
      <c r="G62" s="739" t="s">
        <v>1347</v>
      </c>
      <c r="H62" s="739" t="s">
        <v>1348</v>
      </c>
      <c r="I62" s="739" t="s">
        <v>140</v>
      </c>
      <c r="J62" s="739" t="s">
        <v>1349</v>
      </c>
      <c r="K62" s="739" t="s">
        <v>1263</v>
      </c>
      <c r="L62" s="740">
        <v>44146</v>
      </c>
      <c r="M62" s="735">
        <v>44228</v>
      </c>
      <c r="N62" s="702">
        <v>44287</v>
      </c>
      <c r="O62" s="858" t="s">
        <v>1480</v>
      </c>
      <c r="P62" s="858"/>
      <c r="Q62" s="728" t="s">
        <v>1479</v>
      </c>
      <c r="R62" s="728"/>
      <c r="S62" s="738"/>
      <c r="T62" s="738"/>
      <c r="U62" s="728" t="s">
        <v>143</v>
      </c>
      <c r="V62" s="738"/>
    </row>
    <row r="63" spans="1:22" s="788" customFormat="1" ht="76.5" x14ac:dyDescent="0.25">
      <c r="A63" s="788">
        <v>30</v>
      </c>
      <c r="B63" s="739" t="s">
        <v>10</v>
      </c>
      <c r="C63" s="739" t="s">
        <v>15</v>
      </c>
      <c r="D63" s="740">
        <v>44146</v>
      </c>
      <c r="E63" s="739" t="s">
        <v>1129</v>
      </c>
      <c r="F63" s="739" t="s">
        <v>17</v>
      </c>
      <c r="G63" s="739" t="s">
        <v>1350</v>
      </c>
      <c r="H63" s="740" t="s">
        <v>1351</v>
      </c>
      <c r="I63" s="739" t="s">
        <v>140</v>
      </c>
      <c r="J63" s="739" t="s">
        <v>1352</v>
      </c>
      <c r="K63" s="739" t="s">
        <v>1263</v>
      </c>
      <c r="L63" s="740">
        <v>44146</v>
      </c>
      <c r="M63" s="735">
        <v>44287</v>
      </c>
      <c r="N63" s="702">
        <v>44407</v>
      </c>
      <c r="O63" s="858" t="s">
        <v>1445</v>
      </c>
      <c r="P63" s="858"/>
      <c r="Q63" s="728"/>
      <c r="R63" s="728"/>
      <c r="S63" s="738"/>
      <c r="T63" s="738"/>
      <c r="U63" s="728" t="s">
        <v>143</v>
      </c>
      <c r="V63" s="738"/>
    </row>
    <row r="64" spans="1:22" s="788" customFormat="1" ht="140.25" x14ac:dyDescent="0.25">
      <c r="A64" s="788">
        <v>31</v>
      </c>
      <c r="B64" s="739" t="s">
        <v>10</v>
      </c>
      <c r="C64" s="739" t="s">
        <v>15</v>
      </c>
      <c r="D64" s="740">
        <v>44146</v>
      </c>
      <c r="E64" s="739" t="s">
        <v>1131</v>
      </c>
      <c r="F64" s="739" t="s">
        <v>17</v>
      </c>
      <c r="G64" s="739" t="s">
        <v>1353</v>
      </c>
      <c r="H64" s="739" t="s">
        <v>1354</v>
      </c>
      <c r="I64" s="739" t="s">
        <v>140</v>
      </c>
      <c r="J64" s="739" t="s">
        <v>1355</v>
      </c>
      <c r="K64" s="739" t="s">
        <v>1356</v>
      </c>
      <c r="L64" s="740">
        <v>44146</v>
      </c>
      <c r="M64" s="735">
        <v>44242</v>
      </c>
      <c r="N64" s="702">
        <v>44362</v>
      </c>
      <c r="O64" s="1104" t="s">
        <v>1460</v>
      </c>
      <c r="P64" s="1103"/>
      <c r="Q64" s="728"/>
      <c r="R64" s="728"/>
      <c r="S64" s="738"/>
      <c r="T64" s="738"/>
      <c r="U64" s="728" t="s">
        <v>143</v>
      </c>
      <c r="V64" s="738"/>
    </row>
    <row r="65" spans="1:22" s="788" customFormat="1" ht="63.75" x14ac:dyDescent="0.25">
      <c r="A65" s="788">
        <v>32</v>
      </c>
      <c r="B65" s="739" t="s">
        <v>10</v>
      </c>
      <c r="C65" s="739" t="s">
        <v>15</v>
      </c>
      <c r="D65" s="740">
        <v>44146</v>
      </c>
      <c r="E65" s="739" t="s">
        <v>1132</v>
      </c>
      <c r="F65" s="739" t="s">
        <v>17</v>
      </c>
      <c r="G65" s="739" t="s">
        <v>1357</v>
      </c>
      <c r="H65" s="739" t="s">
        <v>1358</v>
      </c>
      <c r="I65" s="739" t="s">
        <v>140</v>
      </c>
      <c r="J65" s="739" t="s">
        <v>1359</v>
      </c>
      <c r="K65" s="739" t="s">
        <v>1263</v>
      </c>
      <c r="L65" s="740">
        <v>44146</v>
      </c>
      <c r="M65" s="735">
        <v>44378</v>
      </c>
      <c r="N65" s="702">
        <v>44469</v>
      </c>
      <c r="O65" s="858" t="s">
        <v>1451</v>
      </c>
      <c r="P65" s="858"/>
      <c r="Q65" s="728"/>
      <c r="R65" s="728"/>
      <c r="S65" s="738"/>
      <c r="T65" s="738"/>
      <c r="U65" s="728" t="s">
        <v>143</v>
      </c>
      <c r="V65" s="738"/>
    </row>
    <row r="66" spans="1:22" s="788" customFormat="1" ht="63.75" x14ac:dyDescent="0.2">
      <c r="A66" s="788">
        <v>33</v>
      </c>
      <c r="B66" s="739" t="s">
        <v>10</v>
      </c>
      <c r="C66" s="739" t="s">
        <v>15</v>
      </c>
      <c r="D66" s="740">
        <v>44146</v>
      </c>
      <c r="E66" s="739" t="s">
        <v>1133</v>
      </c>
      <c r="F66" s="739" t="s">
        <v>17</v>
      </c>
      <c r="G66" s="739" t="s">
        <v>1360</v>
      </c>
      <c r="H66" s="739" t="s">
        <v>1361</v>
      </c>
      <c r="I66" s="739" t="s">
        <v>140</v>
      </c>
      <c r="J66" s="739" t="s">
        <v>1362</v>
      </c>
      <c r="K66" s="739" t="s">
        <v>1263</v>
      </c>
      <c r="L66" s="740">
        <v>44146</v>
      </c>
      <c r="M66" s="735">
        <v>44242</v>
      </c>
      <c r="N66" s="702">
        <v>44392</v>
      </c>
      <c r="O66" s="1105" t="s">
        <v>1476</v>
      </c>
      <c r="P66" s="1106"/>
      <c r="Q66" s="728"/>
      <c r="R66" s="728"/>
      <c r="S66" s="738"/>
      <c r="T66" s="738"/>
      <c r="U66" s="728" t="s">
        <v>143</v>
      </c>
      <c r="V66" s="738"/>
    </row>
    <row r="67" spans="1:22" s="788" customFormat="1" ht="51" x14ac:dyDescent="0.2">
      <c r="A67" s="788">
        <v>34</v>
      </c>
      <c r="B67" s="739" t="s">
        <v>10</v>
      </c>
      <c r="C67" s="739" t="s">
        <v>15</v>
      </c>
      <c r="D67" s="740">
        <v>44146</v>
      </c>
      <c r="E67" s="739" t="s">
        <v>1134</v>
      </c>
      <c r="F67" s="739" t="s">
        <v>17</v>
      </c>
      <c r="G67" s="739" t="s">
        <v>1363</v>
      </c>
      <c r="H67" s="739" t="s">
        <v>1364</v>
      </c>
      <c r="I67" s="739" t="s">
        <v>140</v>
      </c>
      <c r="J67" s="739" t="s">
        <v>1365</v>
      </c>
      <c r="K67" s="739" t="s">
        <v>1263</v>
      </c>
      <c r="L67" s="740">
        <v>44146</v>
      </c>
      <c r="M67" s="735">
        <v>44228</v>
      </c>
      <c r="N67" s="702">
        <v>44316</v>
      </c>
      <c r="O67" s="1105" t="s">
        <v>1475</v>
      </c>
      <c r="P67" s="1106"/>
      <c r="Q67" s="728"/>
      <c r="R67" s="728"/>
      <c r="S67" s="738"/>
      <c r="T67" s="738"/>
      <c r="U67" s="728" t="s">
        <v>143</v>
      </c>
      <c r="V67" s="738"/>
    </row>
    <row r="68" spans="1:22" s="788" customFormat="1" ht="63.75" x14ac:dyDescent="0.25">
      <c r="A68" s="788">
        <v>35</v>
      </c>
      <c r="B68" s="739" t="s">
        <v>10</v>
      </c>
      <c r="C68" s="739" t="s">
        <v>15</v>
      </c>
      <c r="D68" s="740">
        <v>44146</v>
      </c>
      <c r="E68" s="739" t="s">
        <v>1366</v>
      </c>
      <c r="F68" s="739" t="s">
        <v>17</v>
      </c>
      <c r="G68" s="739" t="s">
        <v>1367</v>
      </c>
      <c r="H68" s="739" t="s">
        <v>1368</v>
      </c>
      <c r="I68" s="739" t="s">
        <v>140</v>
      </c>
      <c r="J68" s="739" t="s">
        <v>1369</v>
      </c>
      <c r="K68" s="739" t="s">
        <v>1263</v>
      </c>
      <c r="L68" s="740">
        <v>44146</v>
      </c>
      <c r="M68" s="735">
        <v>44287</v>
      </c>
      <c r="N68" s="702">
        <v>44560</v>
      </c>
      <c r="O68" s="858" t="s">
        <v>1461</v>
      </c>
      <c r="P68" s="858"/>
      <c r="Q68" s="728"/>
      <c r="R68" s="728"/>
      <c r="S68" s="738"/>
      <c r="T68" s="738"/>
      <c r="U68" s="728" t="s">
        <v>143</v>
      </c>
      <c r="V68" s="738"/>
    </row>
    <row r="69" spans="1:22" s="788" customFormat="1" ht="102" x14ac:dyDescent="0.25">
      <c r="A69" s="788">
        <v>36</v>
      </c>
      <c r="B69" s="739" t="s">
        <v>10</v>
      </c>
      <c r="C69" s="739" t="s">
        <v>15</v>
      </c>
      <c r="D69" s="740">
        <v>44146</v>
      </c>
      <c r="E69" s="739" t="s">
        <v>1370</v>
      </c>
      <c r="F69" s="739" t="s">
        <v>17</v>
      </c>
      <c r="G69" s="739" t="s">
        <v>1371</v>
      </c>
      <c r="H69" s="739" t="s">
        <v>1372</v>
      </c>
      <c r="I69" s="739" t="s">
        <v>140</v>
      </c>
      <c r="J69" s="739" t="s">
        <v>1373</v>
      </c>
      <c r="K69" s="739" t="s">
        <v>1263</v>
      </c>
      <c r="L69" s="740">
        <v>44146</v>
      </c>
      <c r="M69" s="735">
        <v>44242</v>
      </c>
      <c r="N69" s="702">
        <v>44561</v>
      </c>
      <c r="O69" s="1107" t="s">
        <v>1463</v>
      </c>
      <c r="P69" s="1108"/>
      <c r="Q69" s="790" t="s">
        <v>1462</v>
      </c>
      <c r="R69" s="728"/>
      <c r="S69" s="738"/>
      <c r="T69" s="738"/>
      <c r="U69" s="728" t="s">
        <v>143</v>
      </c>
      <c r="V69" s="738"/>
    </row>
    <row r="70" spans="1:22" s="788" customFormat="1" ht="128.25" customHeight="1" x14ac:dyDescent="0.25">
      <c r="A70" s="788">
        <v>37</v>
      </c>
      <c r="B70" s="739" t="s">
        <v>10</v>
      </c>
      <c r="C70" s="739" t="s">
        <v>15</v>
      </c>
      <c r="D70" s="740">
        <v>44146</v>
      </c>
      <c r="E70" s="739" t="s">
        <v>1106</v>
      </c>
      <c r="F70" s="739" t="s">
        <v>17</v>
      </c>
      <c r="G70" s="739" t="s">
        <v>1374</v>
      </c>
      <c r="H70" s="739" t="s">
        <v>1375</v>
      </c>
      <c r="I70" s="739" t="s">
        <v>140</v>
      </c>
      <c r="J70" s="739" t="s">
        <v>1376</v>
      </c>
      <c r="K70" s="739" t="s">
        <v>1263</v>
      </c>
      <c r="L70" s="740">
        <v>44146</v>
      </c>
      <c r="M70" s="735">
        <v>44607</v>
      </c>
      <c r="N70" s="702">
        <v>44910</v>
      </c>
      <c r="O70" s="858" t="s">
        <v>1464</v>
      </c>
      <c r="P70" s="858"/>
      <c r="Q70" s="728"/>
      <c r="R70" s="728"/>
      <c r="S70" s="738"/>
      <c r="T70" s="738"/>
      <c r="U70" s="728" t="s">
        <v>143</v>
      </c>
      <c r="V70" s="738"/>
    </row>
    <row r="71" spans="1:22" s="788" customFormat="1" ht="102" x14ac:dyDescent="0.25">
      <c r="A71" s="788">
        <v>38</v>
      </c>
      <c r="B71" s="739" t="s">
        <v>10</v>
      </c>
      <c r="C71" s="739" t="s">
        <v>15</v>
      </c>
      <c r="D71" s="740">
        <v>44146</v>
      </c>
      <c r="E71" s="739" t="s">
        <v>1117</v>
      </c>
      <c r="F71" s="739" t="s">
        <v>17</v>
      </c>
      <c r="G71" s="739" t="s">
        <v>1377</v>
      </c>
      <c r="H71" s="739" t="s">
        <v>1378</v>
      </c>
      <c r="I71" s="739" t="s">
        <v>140</v>
      </c>
      <c r="J71" s="739" t="s">
        <v>1379</v>
      </c>
      <c r="K71" s="739" t="s">
        <v>1380</v>
      </c>
      <c r="L71" s="740">
        <v>44146</v>
      </c>
      <c r="M71" s="735">
        <v>44621</v>
      </c>
      <c r="N71" s="702">
        <v>44926</v>
      </c>
      <c r="O71" s="858" t="s">
        <v>1464</v>
      </c>
      <c r="P71" s="858"/>
      <c r="Q71" s="728"/>
      <c r="R71" s="728"/>
      <c r="S71" s="738"/>
      <c r="T71" s="738"/>
      <c r="U71" s="728" t="s">
        <v>143</v>
      </c>
      <c r="V71" s="738"/>
    </row>
    <row r="72" spans="1:22" s="788" customFormat="1" ht="69.75" customHeight="1" x14ac:dyDescent="0.25">
      <c r="A72" s="788">
        <v>39</v>
      </c>
      <c r="B72" s="739" t="s">
        <v>10</v>
      </c>
      <c r="C72" s="739" t="s">
        <v>15</v>
      </c>
      <c r="D72" s="740">
        <v>44146</v>
      </c>
      <c r="E72" s="739" t="s">
        <v>1069</v>
      </c>
      <c r="F72" s="739" t="s">
        <v>17</v>
      </c>
      <c r="G72" s="739" t="s">
        <v>1381</v>
      </c>
      <c r="H72" s="1121" t="s">
        <v>1382</v>
      </c>
      <c r="I72" s="1121" t="s">
        <v>140</v>
      </c>
      <c r="J72" s="1121" t="s">
        <v>1383</v>
      </c>
      <c r="K72" s="1122" t="s">
        <v>1263</v>
      </c>
      <c r="L72" s="1119">
        <v>44146</v>
      </c>
      <c r="M72" s="909">
        <v>44256</v>
      </c>
      <c r="N72" s="1120">
        <v>44561</v>
      </c>
      <c r="O72" s="858" t="s">
        <v>1438</v>
      </c>
      <c r="P72" s="858"/>
      <c r="Q72" s="901"/>
      <c r="R72" s="901"/>
      <c r="S72" s="922"/>
      <c r="T72" s="922"/>
      <c r="U72" s="901" t="s">
        <v>143</v>
      </c>
      <c r="V72" s="922"/>
    </row>
    <row r="73" spans="1:22" s="788" customFormat="1" ht="65.25" customHeight="1" x14ac:dyDescent="0.25">
      <c r="A73" s="788">
        <v>40</v>
      </c>
      <c r="B73" s="739" t="s">
        <v>10</v>
      </c>
      <c r="C73" s="739" t="s">
        <v>15</v>
      </c>
      <c r="D73" s="740">
        <v>44146</v>
      </c>
      <c r="E73" s="739" t="s">
        <v>1384</v>
      </c>
      <c r="F73" s="739" t="s">
        <v>17</v>
      </c>
      <c r="G73" s="739" t="s">
        <v>1385</v>
      </c>
      <c r="H73" s="1121"/>
      <c r="I73" s="1121"/>
      <c r="J73" s="1121"/>
      <c r="K73" s="1122"/>
      <c r="L73" s="1119"/>
      <c r="M73" s="909"/>
      <c r="N73" s="1120"/>
      <c r="O73" s="858"/>
      <c r="P73" s="858"/>
      <c r="Q73" s="896"/>
      <c r="R73" s="896"/>
      <c r="S73" s="923"/>
      <c r="T73" s="923"/>
      <c r="U73" s="896"/>
      <c r="V73" s="923"/>
    </row>
    <row r="74" spans="1:22" s="788" customFormat="1" ht="89.25" x14ac:dyDescent="0.25">
      <c r="A74" s="788">
        <v>41</v>
      </c>
      <c r="B74" s="739" t="s">
        <v>10</v>
      </c>
      <c r="C74" s="739" t="s">
        <v>15</v>
      </c>
      <c r="D74" s="740">
        <v>44146</v>
      </c>
      <c r="E74" s="739" t="s">
        <v>1072</v>
      </c>
      <c r="F74" s="739" t="s">
        <v>17</v>
      </c>
      <c r="G74" s="739" t="s">
        <v>1381</v>
      </c>
      <c r="H74" s="1121"/>
      <c r="I74" s="1121"/>
      <c r="J74" s="1121"/>
      <c r="K74" s="1122"/>
      <c r="L74" s="1119"/>
      <c r="M74" s="909"/>
      <c r="N74" s="1120"/>
      <c r="O74" s="858"/>
      <c r="P74" s="858"/>
      <c r="Q74" s="887"/>
      <c r="R74" s="887"/>
      <c r="S74" s="928"/>
      <c r="T74" s="928"/>
      <c r="U74" s="887"/>
      <c r="V74" s="928"/>
    </row>
    <row r="75" spans="1:22" s="788" customFormat="1" ht="51" x14ac:dyDescent="0.25">
      <c r="A75" s="788">
        <v>42</v>
      </c>
      <c r="B75" s="739" t="s">
        <v>10</v>
      </c>
      <c r="C75" s="739" t="s">
        <v>15</v>
      </c>
      <c r="D75" s="740">
        <v>44146</v>
      </c>
      <c r="E75" s="739" t="s">
        <v>1075</v>
      </c>
      <c r="F75" s="739" t="s">
        <v>17</v>
      </c>
      <c r="G75" s="739" t="s">
        <v>1386</v>
      </c>
      <c r="H75" s="1119" t="s">
        <v>1387</v>
      </c>
      <c r="I75" s="1121" t="s">
        <v>140</v>
      </c>
      <c r="J75" s="1121" t="s">
        <v>1388</v>
      </c>
      <c r="K75" s="1121" t="s">
        <v>1389</v>
      </c>
      <c r="L75" s="1119">
        <v>44146</v>
      </c>
      <c r="M75" s="909">
        <v>44206</v>
      </c>
      <c r="N75" s="1120">
        <v>44255</v>
      </c>
      <c r="O75" s="851" t="s">
        <v>1466</v>
      </c>
      <c r="P75" s="851"/>
      <c r="Q75" s="1099" t="s">
        <v>1465</v>
      </c>
      <c r="R75" s="901"/>
      <c r="S75" s="922"/>
      <c r="T75" s="922"/>
      <c r="U75" s="901" t="s">
        <v>143</v>
      </c>
      <c r="V75" s="922"/>
    </row>
    <row r="76" spans="1:22" s="788" customFormat="1" ht="51" x14ac:dyDescent="0.25">
      <c r="A76" s="788">
        <v>43</v>
      </c>
      <c r="B76" s="739" t="s">
        <v>10</v>
      </c>
      <c r="C76" s="739" t="s">
        <v>15</v>
      </c>
      <c r="D76" s="740">
        <v>44146</v>
      </c>
      <c r="E76" s="739" t="s">
        <v>1076</v>
      </c>
      <c r="F76" s="739" t="s">
        <v>17</v>
      </c>
      <c r="G76" s="739" t="s">
        <v>1390</v>
      </c>
      <c r="H76" s="1119"/>
      <c r="I76" s="1121"/>
      <c r="J76" s="1121"/>
      <c r="K76" s="1121"/>
      <c r="L76" s="1119"/>
      <c r="M76" s="909"/>
      <c r="N76" s="1120"/>
      <c r="O76" s="851"/>
      <c r="P76" s="851"/>
      <c r="Q76" s="1100"/>
      <c r="R76" s="896"/>
      <c r="S76" s="923"/>
      <c r="T76" s="923"/>
      <c r="U76" s="896"/>
      <c r="V76" s="923"/>
    </row>
    <row r="77" spans="1:22" s="788" customFormat="1" ht="89.25" x14ac:dyDescent="0.25">
      <c r="A77" s="788">
        <v>44</v>
      </c>
      <c r="B77" s="739" t="s">
        <v>10</v>
      </c>
      <c r="C77" s="739" t="s">
        <v>15</v>
      </c>
      <c r="D77" s="740">
        <v>44146</v>
      </c>
      <c r="E77" s="739" t="s">
        <v>1079</v>
      </c>
      <c r="F77" s="739" t="s">
        <v>17</v>
      </c>
      <c r="G77" s="739" t="s">
        <v>1391</v>
      </c>
      <c r="H77" s="1119"/>
      <c r="I77" s="1121"/>
      <c r="J77" s="1121"/>
      <c r="K77" s="1121"/>
      <c r="L77" s="1119"/>
      <c r="M77" s="909"/>
      <c r="N77" s="1120"/>
      <c r="O77" s="851"/>
      <c r="P77" s="851"/>
      <c r="Q77" s="1101"/>
      <c r="R77" s="887"/>
      <c r="S77" s="928"/>
      <c r="T77" s="928"/>
      <c r="U77" s="887"/>
      <c r="V77" s="928"/>
    </row>
    <row r="78" spans="1:22" s="788" customFormat="1" ht="55.5" customHeight="1" x14ac:dyDescent="0.25">
      <c r="A78" s="788">
        <v>45</v>
      </c>
      <c r="B78" s="739" t="s">
        <v>10</v>
      </c>
      <c r="C78" s="739" t="s">
        <v>15</v>
      </c>
      <c r="D78" s="740">
        <v>44146</v>
      </c>
      <c r="E78" s="739" t="s">
        <v>1073</v>
      </c>
      <c r="F78" s="739" t="s">
        <v>17</v>
      </c>
      <c r="G78" s="1121" t="s">
        <v>1392</v>
      </c>
      <c r="H78" s="1121" t="s">
        <v>1393</v>
      </c>
      <c r="I78" s="1121" t="s">
        <v>140</v>
      </c>
      <c r="J78" s="1121" t="s">
        <v>1394</v>
      </c>
      <c r="K78" s="1121" t="s">
        <v>1263</v>
      </c>
      <c r="L78" s="1119">
        <v>44146</v>
      </c>
      <c r="M78" s="909">
        <v>44211</v>
      </c>
      <c r="N78" s="1120">
        <v>44287</v>
      </c>
      <c r="O78" s="858" t="s">
        <v>1438</v>
      </c>
      <c r="P78" s="858"/>
      <c r="Q78" s="901"/>
      <c r="R78" s="901"/>
      <c r="S78" s="922"/>
      <c r="T78" s="922"/>
      <c r="U78" s="901" t="s">
        <v>143</v>
      </c>
      <c r="V78" s="922"/>
    </row>
    <row r="79" spans="1:22" s="788" customFormat="1" ht="51" x14ac:dyDescent="0.25">
      <c r="A79" s="788">
        <v>46</v>
      </c>
      <c r="B79" s="739" t="s">
        <v>10</v>
      </c>
      <c r="C79" s="739" t="s">
        <v>15</v>
      </c>
      <c r="D79" s="740">
        <v>44146</v>
      </c>
      <c r="E79" s="739" t="s">
        <v>1081</v>
      </c>
      <c r="F79" s="739" t="s">
        <v>17</v>
      </c>
      <c r="G79" s="1121"/>
      <c r="H79" s="1121"/>
      <c r="I79" s="1121"/>
      <c r="J79" s="1121"/>
      <c r="K79" s="1121"/>
      <c r="L79" s="1121"/>
      <c r="M79" s="909"/>
      <c r="N79" s="1120"/>
      <c r="O79" s="858"/>
      <c r="P79" s="858"/>
      <c r="Q79" s="896"/>
      <c r="R79" s="896"/>
      <c r="S79" s="923"/>
      <c r="T79" s="923"/>
      <c r="U79" s="896"/>
      <c r="V79" s="923"/>
    </row>
    <row r="80" spans="1:22" s="788" customFormat="1" ht="78" customHeight="1" x14ac:dyDescent="0.25">
      <c r="A80" s="788">
        <v>47</v>
      </c>
      <c r="B80" s="739" t="s">
        <v>10</v>
      </c>
      <c r="C80" s="739" t="s">
        <v>15</v>
      </c>
      <c r="D80" s="740">
        <v>44146</v>
      </c>
      <c r="E80" s="739" t="s">
        <v>1082</v>
      </c>
      <c r="F80" s="739" t="s">
        <v>17</v>
      </c>
      <c r="G80" s="1121"/>
      <c r="H80" s="1121"/>
      <c r="I80" s="1121"/>
      <c r="J80" s="1121"/>
      <c r="K80" s="1121"/>
      <c r="L80" s="1121"/>
      <c r="M80" s="909"/>
      <c r="N80" s="1120"/>
      <c r="O80" s="858"/>
      <c r="P80" s="858"/>
      <c r="Q80" s="887"/>
      <c r="R80" s="887"/>
      <c r="S80" s="928"/>
      <c r="T80" s="928"/>
      <c r="U80" s="887"/>
      <c r="V80" s="928"/>
    </row>
    <row r="81" spans="1:22" s="788" customFormat="1" ht="69" customHeight="1" x14ac:dyDescent="0.25">
      <c r="A81" s="788">
        <v>48</v>
      </c>
      <c r="B81" s="739" t="s">
        <v>10</v>
      </c>
      <c r="C81" s="739" t="s">
        <v>15</v>
      </c>
      <c r="D81" s="740">
        <v>44146</v>
      </c>
      <c r="E81" s="739" t="s">
        <v>1085</v>
      </c>
      <c r="F81" s="739" t="s">
        <v>17</v>
      </c>
      <c r="G81" s="1121" t="s">
        <v>1395</v>
      </c>
      <c r="H81" s="1121" t="s">
        <v>1396</v>
      </c>
      <c r="I81" s="1121" t="s">
        <v>140</v>
      </c>
      <c r="J81" s="1121" t="s">
        <v>1397</v>
      </c>
      <c r="K81" s="1121" t="s">
        <v>1263</v>
      </c>
      <c r="L81" s="1119">
        <v>44146</v>
      </c>
      <c r="M81" s="909">
        <v>44287</v>
      </c>
      <c r="N81" s="1120">
        <v>44377</v>
      </c>
      <c r="O81" s="1095" t="s">
        <v>1467</v>
      </c>
      <c r="P81" s="1096"/>
      <c r="Q81" s="901"/>
      <c r="R81" s="901"/>
      <c r="S81" s="922"/>
      <c r="T81" s="922"/>
      <c r="U81" s="901" t="s">
        <v>143</v>
      </c>
      <c r="V81" s="922"/>
    </row>
    <row r="82" spans="1:22" s="788" customFormat="1" ht="50.25" customHeight="1" x14ac:dyDescent="0.25">
      <c r="A82" s="788">
        <v>49</v>
      </c>
      <c r="B82" s="739" t="s">
        <v>10</v>
      </c>
      <c r="C82" s="739" t="s">
        <v>15</v>
      </c>
      <c r="D82" s="740">
        <v>44146</v>
      </c>
      <c r="E82" s="739" t="s">
        <v>1086</v>
      </c>
      <c r="F82" s="739" t="s">
        <v>17</v>
      </c>
      <c r="G82" s="1121"/>
      <c r="H82" s="1121"/>
      <c r="I82" s="1121"/>
      <c r="J82" s="1121"/>
      <c r="K82" s="1121"/>
      <c r="L82" s="1119"/>
      <c r="M82" s="909"/>
      <c r="N82" s="1120"/>
      <c r="O82" s="1097"/>
      <c r="P82" s="1098"/>
      <c r="Q82" s="887"/>
      <c r="R82" s="887"/>
      <c r="S82" s="928"/>
      <c r="T82" s="928"/>
      <c r="U82" s="887"/>
      <c r="V82" s="928"/>
    </row>
    <row r="83" spans="1:22" s="788" customFormat="1" ht="84" customHeight="1" x14ac:dyDescent="0.25">
      <c r="A83" s="788">
        <v>50</v>
      </c>
      <c r="B83" s="739" t="s">
        <v>10</v>
      </c>
      <c r="C83" s="739" t="s">
        <v>15</v>
      </c>
      <c r="D83" s="740">
        <v>44146</v>
      </c>
      <c r="E83" s="739" t="s">
        <v>1089</v>
      </c>
      <c r="F83" s="739" t="s">
        <v>17</v>
      </c>
      <c r="G83" s="1121" t="s">
        <v>1398</v>
      </c>
      <c r="H83" s="1121" t="s">
        <v>1399</v>
      </c>
      <c r="I83" s="1121" t="s">
        <v>140</v>
      </c>
      <c r="J83" s="1121" t="s">
        <v>1400</v>
      </c>
      <c r="K83" s="1121" t="s">
        <v>1263</v>
      </c>
      <c r="L83" s="1119">
        <v>44146</v>
      </c>
      <c r="M83" s="909">
        <v>44287</v>
      </c>
      <c r="N83" s="1120">
        <v>44347</v>
      </c>
      <c r="O83" s="1095" t="s">
        <v>1467</v>
      </c>
      <c r="P83" s="1096"/>
      <c r="Q83" s="901"/>
      <c r="R83" s="901"/>
      <c r="S83" s="922"/>
      <c r="T83" s="922"/>
      <c r="U83" s="901" t="s">
        <v>143</v>
      </c>
      <c r="V83" s="922"/>
    </row>
    <row r="84" spans="1:22" s="788" customFormat="1" ht="38.25" x14ac:dyDescent="0.25">
      <c r="A84" s="788">
        <v>51</v>
      </c>
      <c r="B84" s="739" t="s">
        <v>10</v>
      </c>
      <c r="C84" s="739" t="s">
        <v>15</v>
      </c>
      <c r="D84" s="740">
        <v>44146</v>
      </c>
      <c r="E84" s="739" t="s">
        <v>1092</v>
      </c>
      <c r="F84" s="739" t="s">
        <v>17</v>
      </c>
      <c r="G84" s="1121"/>
      <c r="H84" s="1121"/>
      <c r="I84" s="1121"/>
      <c r="J84" s="1121"/>
      <c r="K84" s="1121"/>
      <c r="L84" s="1119"/>
      <c r="M84" s="909"/>
      <c r="N84" s="1120"/>
      <c r="O84" s="1097"/>
      <c r="P84" s="1098"/>
      <c r="Q84" s="887"/>
      <c r="R84" s="887"/>
      <c r="S84" s="928"/>
      <c r="T84" s="928"/>
      <c r="U84" s="887"/>
      <c r="V84" s="928"/>
    </row>
    <row r="85" spans="1:22" s="788" customFormat="1" ht="85.5" customHeight="1" x14ac:dyDescent="0.25">
      <c r="A85" s="788">
        <v>52</v>
      </c>
      <c r="B85" s="739" t="s">
        <v>10</v>
      </c>
      <c r="C85" s="739" t="s">
        <v>15</v>
      </c>
      <c r="D85" s="740">
        <v>44146</v>
      </c>
      <c r="E85" s="739" t="s">
        <v>1401</v>
      </c>
      <c r="F85" s="739" t="s">
        <v>17</v>
      </c>
      <c r="G85" s="739" t="s">
        <v>1402</v>
      </c>
      <c r="H85" s="1121" t="s">
        <v>1403</v>
      </c>
      <c r="I85" s="1121" t="s">
        <v>140</v>
      </c>
      <c r="J85" s="1121" t="s">
        <v>1404</v>
      </c>
      <c r="K85" s="1121" t="s">
        <v>1405</v>
      </c>
      <c r="L85" s="1119">
        <v>44146</v>
      </c>
      <c r="M85" s="909">
        <v>44228</v>
      </c>
      <c r="N85" s="1120">
        <v>44561</v>
      </c>
      <c r="O85" s="858" t="s">
        <v>1468</v>
      </c>
      <c r="P85" s="858"/>
      <c r="Q85" s="901" t="s">
        <v>1469</v>
      </c>
      <c r="R85" s="901"/>
      <c r="S85" s="922"/>
      <c r="T85" s="922"/>
      <c r="U85" s="901" t="s">
        <v>143</v>
      </c>
      <c r="V85" s="922"/>
    </row>
    <row r="86" spans="1:22" s="788" customFormat="1" ht="76.5" x14ac:dyDescent="0.25">
      <c r="A86" s="788">
        <v>53</v>
      </c>
      <c r="B86" s="739" t="s">
        <v>10</v>
      </c>
      <c r="C86" s="739" t="s">
        <v>15</v>
      </c>
      <c r="D86" s="740">
        <v>44146</v>
      </c>
      <c r="E86" s="739" t="s">
        <v>1094</v>
      </c>
      <c r="F86" s="739" t="s">
        <v>17</v>
      </c>
      <c r="G86" s="739" t="s">
        <v>1406</v>
      </c>
      <c r="H86" s="1121"/>
      <c r="I86" s="1121"/>
      <c r="J86" s="1121"/>
      <c r="K86" s="1121"/>
      <c r="L86" s="1119"/>
      <c r="M86" s="909"/>
      <c r="N86" s="1120"/>
      <c r="O86" s="858"/>
      <c r="P86" s="858"/>
      <c r="Q86" s="887"/>
      <c r="R86" s="887"/>
      <c r="S86" s="928"/>
      <c r="T86" s="928"/>
      <c r="U86" s="887"/>
      <c r="V86" s="928"/>
    </row>
    <row r="87" spans="1:22" s="788" customFormat="1" ht="114.75" x14ac:dyDescent="0.25">
      <c r="A87" s="788">
        <v>54</v>
      </c>
      <c r="B87" s="739" t="s">
        <v>10</v>
      </c>
      <c r="C87" s="739" t="s">
        <v>15</v>
      </c>
      <c r="D87" s="740">
        <v>44146</v>
      </c>
      <c r="E87" s="739" t="s">
        <v>1096</v>
      </c>
      <c r="F87" s="739" t="s">
        <v>17</v>
      </c>
      <c r="G87" s="1121" t="s">
        <v>1407</v>
      </c>
      <c r="H87" s="1121" t="s">
        <v>1408</v>
      </c>
      <c r="I87" s="1121" t="s">
        <v>140</v>
      </c>
      <c r="J87" s="1121" t="s">
        <v>1409</v>
      </c>
      <c r="K87" s="1121" t="s">
        <v>1263</v>
      </c>
      <c r="L87" s="1119">
        <v>44146</v>
      </c>
      <c r="M87" s="909">
        <v>44256</v>
      </c>
      <c r="N87" s="1120">
        <v>44561</v>
      </c>
      <c r="O87" s="858" t="s">
        <v>1470</v>
      </c>
      <c r="P87" s="858"/>
      <c r="Q87" s="901" t="s">
        <v>1471</v>
      </c>
      <c r="R87" s="901"/>
      <c r="S87" s="922"/>
      <c r="T87" s="922"/>
      <c r="U87" s="901" t="s">
        <v>143</v>
      </c>
      <c r="V87" s="922"/>
    </row>
    <row r="88" spans="1:22" s="788" customFormat="1" ht="25.5" x14ac:dyDescent="0.25">
      <c r="A88" s="788">
        <v>55</v>
      </c>
      <c r="B88" s="739" t="s">
        <v>10</v>
      </c>
      <c r="C88" s="739" t="s">
        <v>15</v>
      </c>
      <c r="D88" s="740">
        <v>44146</v>
      </c>
      <c r="E88" s="739" t="s">
        <v>1097</v>
      </c>
      <c r="F88" s="739" t="s">
        <v>17</v>
      </c>
      <c r="G88" s="1121"/>
      <c r="H88" s="1121"/>
      <c r="I88" s="1121"/>
      <c r="J88" s="1121"/>
      <c r="K88" s="1121"/>
      <c r="L88" s="1119"/>
      <c r="M88" s="909"/>
      <c r="N88" s="1120"/>
      <c r="O88" s="858"/>
      <c r="P88" s="858"/>
      <c r="Q88" s="896"/>
      <c r="R88" s="896"/>
      <c r="S88" s="923"/>
      <c r="T88" s="923"/>
      <c r="U88" s="896"/>
      <c r="V88" s="923"/>
    </row>
    <row r="89" spans="1:22" s="788" customFormat="1" ht="51" customHeight="1" x14ac:dyDescent="0.25">
      <c r="A89" s="788">
        <v>56</v>
      </c>
      <c r="B89" s="739" t="s">
        <v>10</v>
      </c>
      <c r="C89" s="739" t="s">
        <v>15</v>
      </c>
      <c r="D89" s="740">
        <v>44146</v>
      </c>
      <c r="E89" s="739" t="s">
        <v>1098</v>
      </c>
      <c r="F89" s="739" t="s">
        <v>17</v>
      </c>
      <c r="G89" s="1121"/>
      <c r="H89" s="1121"/>
      <c r="I89" s="1121"/>
      <c r="J89" s="1121"/>
      <c r="K89" s="1121"/>
      <c r="L89" s="1119"/>
      <c r="M89" s="909"/>
      <c r="N89" s="1120"/>
      <c r="O89" s="858"/>
      <c r="P89" s="858"/>
      <c r="Q89" s="896"/>
      <c r="R89" s="896"/>
      <c r="S89" s="923"/>
      <c r="T89" s="923"/>
      <c r="U89" s="896"/>
      <c r="V89" s="923"/>
    </row>
    <row r="90" spans="1:22" s="788" customFormat="1" ht="83.25" customHeight="1" x14ac:dyDescent="0.25">
      <c r="A90" s="788">
        <v>57</v>
      </c>
      <c r="B90" s="739" t="s">
        <v>10</v>
      </c>
      <c r="C90" s="739" t="s">
        <v>15</v>
      </c>
      <c r="D90" s="740">
        <v>44146</v>
      </c>
      <c r="E90" s="739" t="s">
        <v>1101</v>
      </c>
      <c r="F90" s="739" t="s">
        <v>17</v>
      </c>
      <c r="G90" s="1121"/>
      <c r="H90" s="1121"/>
      <c r="I90" s="1121"/>
      <c r="J90" s="1121"/>
      <c r="K90" s="1121"/>
      <c r="L90" s="1119"/>
      <c r="M90" s="909"/>
      <c r="N90" s="1120"/>
      <c r="O90" s="858"/>
      <c r="P90" s="858"/>
      <c r="Q90" s="887"/>
      <c r="R90" s="887"/>
      <c r="S90" s="928"/>
      <c r="T90" s="928"/>
      <c r="U90" s="887"/>
      <c r="V90" s="928"/>
    </row>
    <row r="91" spans="1:22" s="788" customFormat="1" ht="57" customHeight="1" x14ac:dyDescent="0.25">
      <c r="A91" s="788">
        <v>58</v>
      </c>
      <c r="B91" s="739" t="s">
        <v>10</v>
      </c>
      <c r="C91" s="739" t="s">
        <v>15</v>
      </c>
      <c r="D91" s="740">
        <v>44146</v>
      </c>
      <c r="E91" s="739" t="s">
        <v>1108</v>
      </c>
      <c r="F91" s="739" t="s">
        <v>17</v>
      </c>
      <c r="G91" s="1121" t="s">
        <v>1410</v>
      </c>
      <c r="H91" s="1119" t="s">
        <v>1411</v>
      </c>
      <c r="I91" s="1121" t="s">
        <v>140</v>
      </c>
      <c r="J91" s="1121" t="s">
        <v>1412</v>
      </c>
      <c r="K91" s="1121" t="s">
        <v>1263</v>
      </c>
      <c r="L91" s="1119">
        <v>44146</v>
      </c>
      <c r="M91" s="909">
        <v>44317</v>
      </c>
      <c r="N91" s="1120">
        <v>44408</v>
      </c>
      <c r="O91" s="858" t="s">
        <v>1472</v>
      </c>
      <c r="P91" s="858"/>
      <c r="Q91" s="901"/>
      <c r="R91" s="901"/>
      <c r="S91" s="922"/>
      <c r="T91" s="922"/>
      <c r="U91" s="901" t="s">
        <v>143</v>
      </c>
      <c r="V91" s="922"/>
    </row>
    <row r="92" spans="1:22" s="788" customFormat="1" ht="51.75" customHeight="1" x14ac:dyDescent="0.25">
      <c r="A92" s="788">
        <v>59</v>
      </c>
      <c r="B92" s="739" t="s">
        <v>10</v>
      </c>
      <c r="C92" s="739" t="s">
        <v>15</v>
      </c>
      <c r="D92" s="740">
        <v>44146</v>
      </c>
      <c r="E92" s="739" t="s">
        <v>1113</v>
      </c>
      <c r="F92" s="739" t="s">
        <v>17</v>
      </c>
      <c r="G92" s="1121"/>
      <c r="H92" s="1119"/>
      <c r="I92" s="1121"/>
      <c r="J92" s="1121"/>
      <c r="K92" s="1121"/>
      <c r="L92" s="1119"/>
      <c r="M92" s="909"/>
      <c r="N92" s="1120"/>
      <c r="O92" s="858"/>
      <c r="P92" s="858"/>
      <c r="Q92" s="896"/>
      <c r="R92" s="896"/>
      <c r="S92" s="923"/>
      <c r="T92" s="923"/>
      <c r="U92" s="896"/>
      <c r="V92" s="923"/>
    </row>
    <row r="93" spans="1:22" s="788" customFormat="1" ht="39" customHeight="1" x14ac:dyDescent="0.25">
      <c r="A93" s="788">
        <v>60</v>
      </c>
      <c r="B93" s="739" t="s">
        <v>10</v>
      </c>
      <c r="C93" s="739" t="s">
        <v>15</v>
      </c>
      <c r="D93" s="740">
        <v>44146</v>
      </c>
      <c r="E93" s="739" t="s">
        <v>1118</v>
      </c>
      <c r="F93" s="739" t="s">
        <v>17</v>
      </c>
      <c r="G93" s="1121"/>
      <c r="H93" s="1119"/>
      <c r="I93" s="1121"/>
      <c r="J93" s="1121"/>
      <c r="K93" s="1121"/>
      <c r="L93" s="1119"/>
      <c r="M93" s="909"/>
      <c r="N93" s="1120"/>
      <c r="O93" s="858"/>
      <c r="P93" s="858"/>
      <c r="Q93" s="887"/>
      <c r="R93" s="887"/>
      <c r="S93" s="928"/>
      <c r="T93" s="928"/>
      <c r="U93" s="887"/>
      <c r="V93" s="928"/>
    </row>
    <row r="94" spans="1:22" s="788" customFormat="1" ht="165.75" x14ac:dyDescent="0.25">
      <c r="A94" s="788">
        <v>61</v>
      </c>
      <c r="B94" s="739" t="s">
        <v>10</v>
      </c>
      <c r="C94" s="739" t="s">
        <v>15</v>
      </c>
      <c r="D94" s="740">
        <v>44146</v>
      </c>
      <c r="E94" s="739" t="s">
        <v>1111</v>
      </c>
      <c r="F94" s="739" t="s">
        <v>17</v>
      </c>
      <c r="G94" s="1121" t="s">
        <v>1413</v>
      </c>
      <c r="H94" s="1121" t="s">
        <v>1414</v>
      </c>
      <c r="I94" s="1121" t="s">
        <v>140</v>
      </c>
      <c r="J94" s="1121" t="s">
        <v>1415</v>
      </c>
      <c r="K94" s="1121" t="s">
        <v>1263</v>
      </c>
      <c r="L94" s="1119">
        <v>44146</v>
      </c>
      <c r="M94" s="909">
        <v>44256</v>
      </c>
      <c r="N94" s="1120">
        <v>44377</v>
      </c>
      <c r="O94" s="858" t="s">
        <v>1473</v>
      </c>
      <c r="P94" s="858"/>
      <c r="Q94" s="901"/>
      <c r="R94" s="901"/>
      <c r="S94" s="922"/>
      <c r="T94" s="922"/>
      <c r="U94" s="901" t="s">
        <v>143</v>
      </c>
      <c r="V94" s="922"/>
    </row>
    <row r="95" spans="1:22" s="788" customFormat="1" ht="38.25" x14ac:dyDescent="0.25">
      <c r="A95" s="788">
        <v>62</v>
      </c>
      <c r="B95" s="739" t="s">
        <v>10</v>
      </c>
      <c r="C95" s="739" t="s">
        <v>15</v>
      </c>
      <c r="D95" s="740">
        <v>44146</v>
      </c>
      <c r="E95" s="739" t="s">
        <v>1116</v>
      </c>
      <c r="F95" s="739" t="s">
        <v>17</v>
      </c>
      <c r="G95" s="1121"/>
      <c r="H95" s="1121"/>
      <c r="I95" s="1121"/>
      <c r="J95" s="1121"/>
      <c r="K95" s="1121"/>
      <c r="L95" s="1121"/>
      <c r="M95" s="909"/>
      <c r="N95" s="1120"/>
      <c r="O95" s="858"/>
      <c r="P95" s="858"/>
      <c r="Q95" s="896"/>
      <c r="R95" s="896"/>
      <c r="S95" s="923"/>
      <c r="T95" s="923"/>
      <c r="U95" s="896"/>
      <c r="V95" s="923"/>
    </row>
    <row r="96" spans="1:22" s="788" customFormat="1" ht="51" x14ac:dyDescent="0.25">
      <c r="A96" s="788">
        <v>63</v>
      </c>
      <c r="B96" s="739" t="s">
        <v>10</v>
      </c>
      <c r="C96" s="739" t="s">
        <v>15</v>
      </c>
      <c r="D96" s="740">
        <v>44146</v>
      </c>
      <c r="E96" s="739" t="s">
        <v>1120</v>
      </c>
      <c r="F96" s="739" t="s">
        <v>17</v>
      </c>
      <c r="G96" s="1121"/>
      <c r="H96" s="1121"/>
      <c r="I96" s="1121"/>
      <c r="J96" s="1121"/>
      <c r="K96" s="1121"/>
      <c r="L96" s="1121"/>
      <c r="M96" s="909"/>
      <c r="N96" s="1120"/>
      <c r="O96" s="858"/>
      <c r="P96" s="858"/>
      <c r="Q96" s="887"/>
      <c r="R96" s="887"/>
      <c r="S96" s="928"/>
      <c r="T96" s="928"/>
      <c r="U96" s="887"/>
      <c r="V96" s="928"/>
    </row>
    <row r="97" spans="1:22" s="788" customFormat="1" ht="43.5" customHeight="1" x14ac:dyDescent="0.25">
      <c r="A97" s="788">
        <v>64</v>
      </c>
      <c r="B97" s="739" t="s">
        <v>10</v>
      </c>
      <c r="C97" s="739" t="s">
        <v>15</v>
      </c>
      <c r="D97" s="740">
        <v>44146</v>
      </c>
      <c r="E97" s="739" t="s">
        <v>1416</v>
      </c>
      <c r="F97" s="739" t="s">
        <v>17</v>
      </c>
      <c r="G97" s="1121" t="s">
        <v>1417</v>
      </c>
      <c r="H97" s="1119" t="s">
        <v>1418</v>
      </c>
      <c r="I97" s="1121" t="s">
        <v>140</v>
      </c>
      <c r="J97" s="1121" t="s">
        <v>1397</v>
      </c>
      <c r="K97" s="1121" t="s">
        <v>1263</v>
      </c>
      <c r="L97" s="1119">
        <v>44146</v>
      </c>
      <c r="M97" s="909">
        <v>44287</v>
      </c>
      <c r="N97" s="1120">
        <v>44742</v>
      </c>
      <c r="O97" s="858" t="s">
        <v>1428</v>
      </c>
      <c r="P97" s="858"/>
      <c r="Q97" s="901"/>
      <c r="R97" s="901"/>
      <c r="S97" s="922"/>
      <c r="T97" s="922"/>
      <c r="U97" s="901" t="s">
        <v>143</v>
      </c>
      <c r="V97" s="922"/>
    </row>
    <row r="98" spans="1:22" s="788" customFormat="1" ht="36.75" customHeight="1" x14ac:dyDescent="0.25">
      <c r="A98" s="788">
        <v>65</v>
      </c>
      <c r="B98" s="739" t="s">
        <v>10</v>
      </c>
      <c r="C98" s="739" t="s">
        <v>15</v>
      </c>
      <c r="D98" s="740">
        <v>44146</v>
      </c>
      <c r="E98" s="739" t="s">
        <v>1078</v>
      </c>
      <c r="F98" s="739" t="s">
        <v>17</v>
      </c>
      <c r="G98" s="1121"/>
      <c r="H98" s="1119"/>
      <c r="I98" s="1121"/>
      <c r="J98" s="1121"/>
      <c r="K98" s="1121"/>
      <c r="L98" s="1119"/>
      <c r="M98" s="909"/>
      <c r="N98" s="1120"/>
      <c r="O98" s="858"/>
      <c r="P98" s="858"/>
      <c r="Q98" s="896"/>
      <c r="R98" s="896"/>
      <c r="S98" s="923"/>
      <c r="T98" s="923"/>
      <c r="U98" s="896"/>
      <c r="V98" s="923"/>
    </row>
    <row r="99" spans="1:22" s="788" customFormat="1" ht="54.75" customHeight="1" x14ac:dyDescent="0.25">
      <c r="A99" s="788">
        <v>66</v>
      </c>
      <c r="B99" s="739" t="s">
        <v>10</v>
      </c>
      <c r="C99" s="739" t="s">
        <v>15</v>
      </c>
      <c r="D99" s="740">
        <v>44146</v>
      </c>
      <c r="E99" s="739" t="s">
        <v>1130</v>
      </c>
      <c r="F99" s="739" t="s">
        <v>17</v>
      </c>
      <c r="G99" s="1121"/>
      <c r="H99" s="1119"/>
      <c r="I99" s="1121"/>
      <c r="J99" s="1121"/>
      <c r="K99" s="1121"/>
      <c r="L99" s="1119"/>
      <c r="M99" s="909"/>
      <c r="N99" s="1120"/>
      <c r="O99" s="858"/>
      <c r="P99" s="858"/>
      <c r="Q99" s="896"/>
      <c r="R99" s="896"/>
      <c r="S99" s="923"/>
      <c r="T99" s="923"/>
      <c r="U99" s="896"/>
      <c r="V99" s="923"/>
    </row>
    <row r="100" spans="1:22" s="788" customFormat="1" ht="54" customHeight="1" x14ac:dyDescent="0.25">
      <c r="A100" s="788">
        <v>67</v>
      </c>
      <c r="B100" s="739" t="s">
        <v>10</v>
      </c>
      <c r="C100" s="739" t="s">
        <v>15</v>
      </c>
      <c r="D100" s="740">
        <v>44146</v>
      </c>
      <c r="E100" s="739" t="s">
        <v>1135</v>
      </c>
      <c r="F100" s="739" t="s">
        <v>17</v>
      </c>
      <c r="G100" s="1121"/>
      <c r="H100" s="1119"/>
      <c r="I100" s="1121"/>
      <c r="J100" s="1121"/>
      <c r="K100" s="1121"/>
      <c r="L100" s="1119"/>
      <c r="M100" s="909"/>
      <c r="N100" s="1120"/>
      <c r="O100" s="858"/>
      <c r="P100" s="858"/>
      <c r="Q100" s="896"/>
      <c r="R100" s="896"/>
      <c r="S100" s="923"/>
      <c r="T100" s="923"/>
      <c r="U100" s="896"/>
      <c r="V100" s="923"/>
    </row>
    <row r="101" spans="1:22" s="788" customFormat="1" ht="54.75" customHeight="1" x14ac:dyDescent="0.25">
      <c r="A101" s="788">
        <v>68</v>
      </c>
      <c r="B101" s="739" t="s">
        <v>10</v>
      </c>
      <c r="C101" s="739" t="s">
        <v>15</v>
      </c>
      <c r="D101" s="740">
        <v>44146</v>
      </c>
      <c r="E101" s="739" t="s">
        <v>1137</v>
      </c>
      <c r="F101" s="739" t="s">
        <v>17</v>
      </c>
      <c r="G101" s="1121"/>
      <c r="H101" s="1119"/>
      <c r="I101" s="1121"/>
      <c r="J101" s="1121"/>
      <c r="K101" s="1121"/>
      <c r="L101" s="1119"/>
      <c r="M101" s="909"/>
      <c r="N101" s="1120"/>
      <c r="O101" s="858"/>
      <c r="P101" s="858"/>
      <c r="Q101" s="896"/>
      <c r="R101" s="896"/>
      <c r="S101" s="923"/>
      <c r="T101" s="923"/>
      <c r="U101" s="896"/>
      <c r="V101" s="923"/>
    </row>
    <row r="102" spans="1:22" s="788" customFormat="1" ht="63.75" x14ac:dyDescent="0.25">
      <c r="A102" s="788">
        <v>69</v>
      </c>
      <c r="B102" s="739" t="s">
        <v>10</v>
      </c>
      <c r="C102" s="739" t="s">
        <v>15</v>
      </c>
      <c r="D102" s="740">
        <v>44146</v>
      </c>
      <c r="E102" s="739" t="s">
        <v>1136</v>
      </c>
      <c r="F102" s="739" t="s">
        <v>17</v>
      </c>
      <c r="G102" s="1121"/>
      <c r="H102" s="1119"/>
      <c r="I102" s="1121"/>
      <c r="J102" s="1121"/>
      <c r="K102" s="1121"/>
      <c r="L102" s="1119"/>
      <c r="M102" s="909"/>
      <c r="N102" s="1120"/>
      <c r="O102" s="858"/>
      <c r="P102" s="858"/>
      <c r="Q102" s="896"/>
      <c r="R102" s="896"/>
      <c r="S102" s="923"/>
      <c r="T102" s="923"/>
      <c r="U102" s="896"/>
      <c r="V102" s="923"/>
    </row>
    <row r="103" spans="1:22" s="788" customFormat="1" ht="63.75" x14ac:dyDescent="0.25">
      <c r="A103" s="788">
        <v>70</v>
      </c>
      <c r="B103" s="739" t="s">
        <v>10</v>
      </c>
      <c r="C103" s="739" t="s">
        <v>15</v>
      </c>
      <c r="D103" s="740">
        <v>44146</v>
      </c>
      <c r="E103" s="739" t="s">
        <v>1138</v>
      </c>
      <c r="F103" s="739" t="s">
        <v>17</v>
      </c>
      <c r="G103" s="1121"/>
      <c r="H103" s="1119"/>
      <c r="I103" s="1121"/>
      <c r="J103" s="1121"/>
      <c r="K103" s="1121"/>
      <c r="L103" s="1119"/>
      <c r="M103" s="909"/>
      <c r="N103" s="1120"/>
      <c r="O103" s="858"/>
      <c r="P103" s="858"/>
      <c r="Q103" s="896"/>
      <c r="R103" s="896"/>
      <c r="S103" s="923"/>
      <c r="T103" s="923"/>
      <c r="U103" s="896"/>
      <c r="V103" s="923"/>
    </row>
    <row r="104" spans="1:22" s="788" customFormat="1" ht="89.25" customHeight="1" x14ac:dyDescent="0.25">
      <c r="A104" s="788">
        <v>71</v>
      </c>
      <c r="B104" s="739" t="s">
        <v>10</v>
      </c>
      <c r="C104" s="739" t="s">
        <v>15</v>
      </c>
      <c r="D104" s="740">
        <v>44146</v>
      </c>
      <c r="E104" s="739" t="s">
        <v>1139</v>
      </c>
      <c r="F104" s="739" t="s">
        <v>17</v>
      </c>
      <c r="G104" s="1121"/>
      <c r="H104" s="1119"/>
      <c r="I104" s="1121"/>
      <c r="J104" s="1121"/>
      <c r="K104" s="1121"/>
      <c r="L104" s="1119"/>
      <c r="M104" s="909"/>
      <c r="N104" s="1120"/>
      <c r="O104" s="858"/>
      <c r="P104" s="858"/>
      <c r="Q104" s="887"/>
      <c r="R104" s="887"/>
      <c r="S104" s="928"/>
      <c r="T104" s="928"/>
      <c r="U104" s="887"/>
      <c r="V104" s="928"/>
    </row>
    <row r="105" spans="1:22" s="788" customFormat="1" ht="36.75" customHeight="1" x14ac:dyDescent="0.25">
      <c r="A105" s="788">
        <v>72</v>
      </c>
      <c r="B105" s="739" t="s">
        <v>10</v>
      </c>
      <c r="C105" s="739" t="s">
        <v>15</v>
      </c>
      <c r="D105" s="740">
        <v>44146</v>
      </c>
      <c r="E105" s="739" t="s">
        <v>1419</v>
      </c>
      <c r="F105" s="739" t="s">
        <v>17</v>
      </c>
      <c r="G105" s="1121" t="s">
        <v>1420</v>
      </c>
      <c r="H105" s="1121" t="s">
        <v>1421</v>
      </c>
      <c r="I105" s="1121" t="s">
        <v>140</v>
      </c>
      <c r="J105" s="1121" t="s">
        <v>1397</v>
      </c>
      <c r="K105" s="1121" t="s">
        <v>1263</v>
      </c>
      <c r="L105" s="1119">
        <v>44146</v>
      </c>
      <c r="M105" s="909">
        <v>44317</v>
      </c>
      <c r="N105" s="1120">
        <v>44865</v>
      </c>
      <c r="O105" s="858" t="s">
        <v>1474</v>
      </c>
      <c r="P105" s="858"/>
      <c r="Q105" s="901"/>
      <c r="R105" s="901"/>
      <c r="S105" s="922"/>
      <c r="T105" s="922"/>
      <c r="U105" s="901" t="s">
        <v>143</v>
      </c>
      <c r="V105" s="922"/>
    </row>
    <row r="106" spans="1:22" s="788" customFormat="1" ht="36" customHeight="1" x14ac:dyDescent="0.25">
      <c r="A106" s="788">
        <v>73</v>
      </c>
      <c r="B106" s="739" t="s">
        <v>10</v>
      </c>
      <c r="C106" s="739" t="s">
        <v>15</v>
      </c>
      <c r="D106" s="740">
        <v>44146</v>
      </c>
      <c r="E106" s="739" t="s">
        <v>1070</v>
      </c>
      <c r="F106" s="739" t="s">
        <v>17</v>
      </c>
      <c r="G106" s="1121"/>
      <c r="H106" s="1121"/>
      <c r="I106" s="1121"/>
      <c r="J106" s="1121"/>
      <c r="K106" s="1121"/>
      <c r="L106" s="1119"/>
      <c r="M106" s="909"/>
      <c r="N106" s="1120"/>
      <c r="O106" s="858"/>
      <c r="P106" s="858"/>
      <c r="Q106" s="896"/>
      <c r="R106" s="896"/>
      <c r="S106" s="923"/>
      <c r="T106" s="923"/>
      <c r="U106" s="896"/>
      <c r="V106" s="923"/>
    </row>
    <row r="107" spans="1:22" s="788" customFormat="1" ht="25.5" x14ac:dyDescent="0.25">
      <c r="A107" s="788">
        <v>74</v>
      </c>
      <c r="B107" s="739" t="s">
        <v>10</v>
      </c>
      <c r="C107" s="739" t="s">
        <v>15</v>
      </c>
      <c r="D107" s="740">
        <v>44147</v>
      </c>
      <c r="E107" s="739" t="s">
        <v>1077</v>
      </c>
      <c r="F107" s="739" t="s">
        <v>17</v>
      </c>
      <c r="G107" s="1121"/>
      <c r="H107" s="1121"/>
      <c r="I107" s="1121"/>
      <c r="J107" s="1121"/>
      <c r="K107" s="1121"/>
      <c r="L107" s="1119"/>
      <c r="M107" s="909"/>
      <c r="N107" s="1120"/>
      <c r="O107" s="858"/>
      <c r="P107" s="858"/>
      <c r="Q107" s="896"/>
      <c r="R107" s="896"/>
      <c r="S107" s="923"/>
      <c r="T107" s="923"/>
      <c r="U107" s="896"/>
      <c r="V107" s="923"/>
    </row>
    <row r="108" spans="1:22" s="788" customFormat="1" ht="36.75" customHeight="1" x14ac:dyDescent="0.25">
      <c r="A108" s="788">
        <v>75</v>
      </c>
      <c r="B108" s="739" t="s">
        <v>10</v>
      </c>
      <c r="C108" s="739" t="s">
        <v>15</v>
      </c>
      <c r="D108" s="740">
        <v>44148</v>
      </c>
      <c r="E108" s="739" t="s">
        <v>1080</v>
      </c>
      <c r="F108" s="739" t="s">
        <v>17</v>
      </c>
      <c r="G108" s="1121"/>
      <c r="H108" s="1121"/>
      <c r="I108" s="1121"/>
      <c r="J108" s="1121"/>
      <c r="K108" s="1121"/>
      <c r="L108" s="1119"/>
      <c r="M108" s="909"/>
      <c r="N108" s="1120"/>
      <c r="O108" s="858"/>
      <c r="P108" s="858"/>
      <c r="Q108" s="896"/>
      <c r="R108" s="896"/>
      <c r="S108" s="923"/>
      <c r="T108" s="923"/>
      <c r="U108" s="896"/>
      <c r="V108" s="923"/>
    </row>
    <row r="109" spans="1:22" s="788" customFormat="1" ht="45.75" customHeight="1" x14ac:dyDescent="0.25">
      <c r="A109" s="788">
        <v>76</v>
      </c>
      <c r="B109" s="739" t="s">
        <v>10</v>
      </c>
      <c r="C109" s="739" t="s">
        <v>15</v>
      </c>
      <c r="D109" s="740">
        <v>44149</v>
      </c>
      <c r="E109" s="739" t="s">
        <v>1083</v>
      </c>
      <c r="F109" s="739" t="s">
        <v>17</v>
      </c>
      <c r="G109" s="1121"/>
      <c r="H109" s="1121"/>
      <c r="I109" s="1121"/>
      <c r="J109" s="1121"/>
      <c r="K109" s="1121"/>
      <c r="L109" s="1119"/>
      <c r="M109" s="909"/>
      <c r="N109" s="1120"/>
      <c r="O109" s="858"/>
      <c r="P109" s="858"/>
      <c r="Q109" s="896"/>
      <c r="R109" s="896"/>
      <c r="S109" s="923"/>
      <c r="T109" s="923"/>
      <c r="U109" s="896"/>
      <c r="V109" s="923"/>
    </row>
    <row r="110" spans="1:22" s="788" customFormat="1" ht="37.5" customHeight="1" x14ac:dyDescent="0.25">
      <c r="A110" s="788">
        <v>77</v>
      </c>
      <c r="B110" s="739" t="s">
        <v>10</v>
      </c>
      <c r="C110" s="739" t="s">
        <v>15</v>
      </c>
      <c r="D110" s="740">
        <v>44150</v>
      </c>
      <c r="E110" s="739" t="s">
        <v>1084</v>
      </c>
      <c r="F110" s="739" t="s">
        <v>17</v>
      </c>
      <c r="G110" s="1121"/>
      <c r="H110" s="1121"/>
      <c r="I110" s="1121"/>
      <c r="J110" s="1121"/>
      <c r="K110" s="1121"/>
      <c r="L110" s="1119"/>
      <c r="M110" s="909"/>
      <c r="N110" s="1120"/>
      <c r="O110" s="858"/>
      <c r="P110" s="858"/>
      <c r="Q110" s="896"/>
      <c r="R110" s="896"/>
      <c r="S110" s="923"/>
      <c r="T110" s="923"/>
      <c r="U110" s="896"/>
      <c r="V110" s="923"/>
    </row>
    <row r="111" spans="1:22" s="788" customFormat="1" ht="51" x14ac:dyDescent="0.25">
      <c r="A111" s="788">
        <v>78</v>
      </c>
      <c r="B111" s="739" t="s">
        <v>10</v>
      </c>
      <c r="C111" s="739" t="s">
        <v>15</v>
      </c>
      <c r="D111" s="740">
        <v>44151</v>
      </c>
      <c r="E111" s="739" t="s">
        <v>1090</v>
      </c>
      <c r="F111" s="739" t="s">
        <v>17</v>
      </c>
      <c r="G111" s="1121"/>
      <c r="H111" s="1121"/>
      <c r="I111" s="1121"/>
      <c r="J111" s="1121"/>
      <c r="K111" s="1121"/>
      <c r="L111" s="1119"/>
      <c r="M111" s="909"/>
      <c r="N111" s="1120"/>
      <c r="O111" s="858"/>
      <c r="P111" s="858"/>
      <c r="Q111" s="896"/>
      <c r="R111" s="896"/>
      <c r="S111" s="923"/>
      <c r="T111" s="923"/>
      <c r="U111" s="896"/>
      <c r="V111" s="923"/>
    </row>
    <row r="112" spans="1:22" s="788" customFormat="1" ht="57" customHeight="1" x14ac:dyDescent="0.25">
      <c r="A112" s="788">
        <v>79</v>
      </c>
      <c r="B112" s="739" t="s">
        <v>10</v>
      </c>
      <c r="C112" s="739" t="s">
        <v>15</v>
      </c>
      <c r="D112" s="740">
        <v>44152</v>
      </c>
      <c r="E112" s="739" t="s">
        <v>1091</v>
      </c>
      <c r="F112" s="739" t="s">
        <v>17</v>
      </c>
      <c r="G112" s="1121"/>
      <c r="H112" s="1121"/>
      <c r="I112" s="1121"/>
      <c r="J112" s="1121"/>
      <c r="K112" s="1121"/>
      <c r="L112" s="1119"/>
      <c r="M112" s="909"/>
      <c r="N112" s="1120"/>
      <c r="O112" s="858"/>
      <c r="P112" s="858"/>
      <c r="Q112" s="896"/>
      <c r="R112" s="896"/>
      <c r="S112" s="923"/>
      <c r="T112" s="923"/>
      <c r="U112" s="896"/>
      <c r="V112" s="923"/>
    </row>
    <row r="113" spans="1:22" s="788" customFormat="1" ht="38.25" x14ac:dyDescent="0.25">
      <c r="A113" s="788">
        <v>80</v>
      </c>
      <c r="B113" s="739" t="s">
        <v>10</v>
      </c>
      <c r="C113" s="739" t="s">
        <v>15</v>
      </c>
      <c r="D113" s="740">
        <v>44153</v>
      </c>
      <c r="E113" s="739" t="s">
        <v>1093</v>
      </c>
      <c r="F113" s="739" t="s">
        <v>17</v>
      </c>
      <c r="G113" s="1121"/>
      <c r="H113" s="1121"/>
      <c r="I113" s="1121"/>
      <c r="J113" s="1121"/>
      <c r="K113" s="1121"/>
      <c r="L113" s="1119"/>
      <c r="M113" s="909"/>
      <c r="N113" s="1120"/>
      <c r="O113" s="858"/>
      <c r="P113" s="858"/>
      <c r="Q113" s="896"/>
      <c r="R113" s="896"/>
      <c r="S113" s="923"/>
      <c r="T113" s="923"/>
      <c r="U113" s="896"/>
      <c r="V113" s="923"/>
    </row>
    <row r="114" spans="1:22" s="788" customFormat="1" ht="39.75" customHeight="1" x14ac:dyDescent="0.25">
      <c r="A114" s="788">
        <v>81</v>
      </c>
      <c r="B114" s="739" t="s">
        <v>10</v>
      </c>
      <c r="C114" s="739" t="s">
        <v>15</v>
      </c>
      <c r="D114" s="740">
        <v>44154</v>
      </c>
      <c r="E114" s="739" t="s">
        <v>1100</v>
      </c>
      <c r="F114" s="739" t="s">
        <v>17</v>
      </c>
      <c r="G114" s="1121"/>
      <c r="H114" s="1121"/>
      <c r="I114" s="1121"/>
      <c r="J114" s="1121"/>
      <c r="K114" s="1121"/>
      <c r="L114" s="1119"/>
      <c r="M114" s="909"/>
      <c r="N114" s="1120"/>
      <c r="O114" s="858"/>
      <c r="P114" s="858"/>
      <c r="Q114" s="896"/>
      <c r="R114" s="896"/>
      <c r="S114" s="923"/>
      <c r="T114" s="923"/>
      <c r="U114" s="896"/>
      <c r="V114" s="923"/>
    </row>
    <row r="115" spans="1:22" s="788" customFormat="1" ht="38.25" customHeight="1" x14ac:dyDescent="0.25">
      <c r="A115" s="788">
        <v>82</v>
      </c>
      <c r="B115" s="739" t="s">
        <v>10</v>
      </c>
      <c r="C115" s="739" t="s">
        <v>15</v>
      </c>
      <c r="D115" s="740">
        <v>44155</v>
      </c>
      <c r="E115" s="739" t="s">
        <v>1102</v>
      </c>
      <c r="F115" s="739" t="s">
        <v>17</v>
      </c>
      <c r="G115" s="1121"/>
      <c r="H115" s="1121"/>
      <c r="I115" s="1121"/>
      <c r="J115" s="1121"/>
      <c r="K115" s="1121"/>
      <c r="L115" s="1119"/>
      <c r="M115" s="909"/>
      <c r="N115" s="1120"/>
      <c r="O115" s="858"/>
      <c r="P115" s="858"/>
      <c r="Q115" s="896"/>
      <c r="R115" s="896"/>
      <c r="S115" s="923"/>
      <c r="T115" s="923"/>
      <c r="U115" s="896"/>
      <c r="V115" s="923"/>
    </row>
    <row r="116" spans="1:22" s="788" customFormat="1" ht="38.25" x14ac:dyDescent="0.25">
      <c r="A116" s="788">
        <v>83</v>
      </c>
      <c r="B116" s="739" t="s">
        <v>10</v>
      </c>
      <c r="C116" s="739" t="s">
        <v>15</v>
      </c>
      <c r="D116" s="740">
        <v>44156</v>
      </c>
      <c r="E116" s="739" t="s">
        <v>1067</v>
      </c>
      <c r="F116" s="739" t="s">
        <v>17</v>
      </c>
      <c r="G116" s="1121"/>
      <c r="H116" s="1121"/>
      <c r="I116" s="1121"/>
      <c r="J116" s="1121"/>
      <c r="K116" s="1121"/>
      <c r="L116" s="1119"/>
      <c r="M116" s="909"/>
      <c r="N116" s="1120"/>
      <c r="O116" s="858"/>
      <c r="P116" s="858"/>
      <c r="Q116" s="896"/>
      <c r="R116" s="896"/>
      <c r="S116" s="923"/>
      <c r="T116" s="923"/>
      <c r="U116" s="896"/>
      <c r="V116" s="923"/>
    </row>
    <row r="117" spans="1:22" s="788" customFormat="1" ht="47.25" customHeight="1" x14ac:dyDescent="0.25">
      <c r="A117" s="788">
        <v>84</v>
      </c>
      <c r="B117" s="739" t="s">
        <v>10</v>
      </c>
      <c r="C117" s="739" t="s">
        <v>15</v>
      </c>
      <c r="D117" s="740">
        <v>44157</v>
      </c>
      <c r="E117" s="739" t="s">
        <v>1422</v>
      </c>
      <c r="F117" s="739" t="s">
        <v>17</v>
      </c>
      <c r="G117" s="1121"/>
      <c r="H117" s="1121"/>
      <c r="I117" s="1121"/>
      <c r="J117" s="1121"/>
      <c r="K117" s="1121"/>
      <c r="L117" s="1119"/>
      <c r="M117" s="909"/>
      <c r="N117" s="1120"/>
      <c r="O117" s="858"/>
      <c r="P117" s="858"/>
      <c r="Q117" s="896"/>
      <c r="R117" s="896"/>
      <c r="S117" s="923"/>
      <c r="T117" s="923"/>
      <c r="U117" s="896"/>
      <c r="V117" s="923"/>
    </row>
    <row r="118" spans="1:22" s="788" customFormat="1" ht="59.25" customHeight="1" x14ac:dyDescent="0.25">
      <c r="A118" s="788">
        <v>85</v>
      </c>
      <c r="B118" s="739" t="s">
        <v>10</v>
      </c>
      <c r="C118" s="739" t="s">
        <v>15</v>
      </c>
      <c r="D118" s="740">
        <v>44158</v>
      </c>
      <c r="E118" s="739" t="s">
        <v>1071</v>
      </c>
      <c r="F118" s="739" t="s">
        <v>17</v>
      </c>
      <c r="G118" s="1121"/>
      <c r="H118" s="1121"/>
      <c r="I118" s="1121"/>
      <c r="J118" s="1121"/>
      <c r="K118" s="1121"/>
      <c r="L118" s="1119"/>
      <c r="M118" s="909"/>
      <c r="N118" s="1120"/>
      <c r="O118" s="858"/>
      <c r="P118" s="858"/>
      <c r="Q118" s="896"/>
      <c r="R118" s="896"/>
      <c r="S118" s="923"/>
      <c r="T118" s="923"/>
      <c r="U118" s="896"/>
      <c r="V118" s="923"/>
    </row>
    <row r="119" spans="1:22" s="788" customFormat="1" ht="66.75" customHeight="1" x14ac:dyDescent="0.25">
      <c r="A119" s="788">
        <v>86</v>
      </c>
      <c r="B119" s="739" t="s">
        <v>10</v>
      </c>
      <c r="C119" s="739" t="s">
        <v>15</v>
      </c>
      <c r="D119" s="740">
        <v>44159</v>
      </c>
      <c r="E119" s="739" t="s">
        <v>1104</v>
      </c>
      <c r="F119" s="739" t="s">
        <v>17</v>
      </c>
      <c r="G119" s="1121"/>
      <c r="H119" s="1121"/>
      <c r="I119" s="1121"/>
      <c r="J119" s="1121"/>
      <c r="K119" s="1121"/>
      <c r="L119" s="1119"/>
      <c r="M119" s="909"/>
      <c r="N119" s="1120"/>
      <c r="O119" s="858"/>
      <c r="P119" s="858"/>
      <c r="Q119" s="896"/>
      <c r="R119" s="896"/>
      <c r="S119" s="923"/>
      <c r="T119" s="923"/>
      <c r="U119" s="896"/>
      <c r="V119" s="923"/>
    </row>
    <row r="120" spans="1:22" s="788" customFormat="1" ht="38.25" x14ac:dyDescent="0.25">
      <c r="A120" s="788">
        <v>87</v>
      </c>
      <c r="B120" s="739" t="s">
        <v>10</v>
      </c>
      <c r="C120" s="739" t="s">
        <v>15</v>
      </c>
      <c r="D120" s="740">
        <v>44160</v>
      </c>
      <c r="E120" s="739" t="s">
        <v>1103</v>
      </c>
      <c r="F120" s="739" t="s">
        <v>17</v>
      </c>
      <c r="G120" s="1121"/>
      <c r="H120" s="1121"/>
      <c r="I120" s="1121"/>
      <c r="J120" s="1121"/>
      <c r="K120" s="1121"/>
      <c r="L120" s="1119"/>
      <c r="M120" s="909"/>
      <c r="N120" s="1120"/>
      <c r="O120" s="858"/>
      <c r="P120" s="858"/>
      <c r="Q120" s="887"/>
      <c r="R120" s="887"/>
      <c r="S120" s="928"/>
      <c r="T120" s="928"/>
      <c r="U120" s="887"/>
      <c r="V120" s="928"/>
    </row>
    <row r="121" spans="1:22" ht="14.25" x14ac:dyDescent="0.25">
      <c r="M121" s="787"/>
      <c r="N121" s="787"/>
      <c r="O121" s="787"/>
      <c r="P121" s="787"/>
      <c r="Q121" s="787"/>
      <c r="R121" s="787"/>
    </row>
    <row r="122" spans="1:22" ht="14.25" x14ac:dyDescent="0.25">
      <c r="M122" s="787"/>
      <c r="N122" s="787"/>
      <c r="O122" s="787"/>
      <c r="P122" s="787"/>
      <c r="Q122" s="787"/>
      <c r="R122" s="787"/>
    </row>
    <row r="123" spans="1:22" ht="14.25" x14ac:dyDescent="0.25">
      <c r="M123" s="787"/>
      <c r="N123" s="787"/>
      <c r="O123" s="787"/>
      <c r="P123" s="787"/>
      <c r="Q123" s="787"/>
      <c r="R123" s="787"/>
    </row>
    <row r="124" spans="1:22" ht="14.25" x14ac:dyDescent="0.25">
      <c r="M124" s="787"/>
      <c r="N124" s="787"/>
      <c r="O124" s="787"/>
      <c r="P124" s="787"/>
      <c r="Q124" s="787"/>
      <c r="R124" s="787"/>
    </row>
    <row r="125" spans="1:22" ht="14.25" x14ac:dyDescent="0.25">
      <c r="M125" s="787"/>
      <c r="N125" s="787"/>
      <c r="O125" s="787"/>
      <c r="P125" s="787"/>
      <c r="Q125" s="787"/>
      <c r="R125" s="787"/>
    </row>
    <row r="126" spans="1:22" ht="14.25" x14ac:dyDescent="0.25">
      <c r="M126" s="787"/>
      <c r="N126" s="787"/>
      <c r="O126" s="787"/>
      <c r="P126" s="787"/>
      <c r="Q126" s="787"/>
      <c r="R126" s="787"/>
    </row>
    <row r="127" spans="1:22" ht="14.25" x14ac:dyDescent="0.25">
      <c r="M127" s="787"/>
      <c r="N127" s="787"/>
      <c r="O127" s="787"/>
      <c r="P127" s="787"/>
      <c r="Q127" s="787"/>
      <c r="R127" s="787"/>
    </row>
    <row r="128" spans="1:22" ht="14.25" x14ac:dyDescent="0.25">
      <c r="M128" s="787"/>
      <c r="N128" s="787"/>
      <c r="O128" s="787"/>
      <c r="P128" s="787"/>
      <c r="Q128" s="787"/>
      <c r="R128" s="787"/>
    </row>
    <row r="129" spans="13:18" ht="14.25" x14ac:dyDescent="0.25">
      <c r="M129" s="787"/>
      <c r="N129" s="787"/>
      <c r="O129" s="787"/>
      <c r="P129" s="787"/>
      <c r="Q129" s="787"/>
      <c r="R129" s="787"/>
    </row>
    <row r="130" spans="13:18" ht="14.25" x14ac:dyDescent="0.25">
      <c r="M130" s="787"/>
      <c r="N130" s="787"/>
      <c r="O130" s="787"/>
      <c r="P130" s="787"/>
      <c r="Q130" s="787"/>
      <c r="R130" s="787"/>
    </row>
    <row r="131" spans="13:18" ht="14.25" x14ac:dyDescent="0.25">
      <c r="M131" s="787"/>
      <c r="N131" s="787"/>
      <c r="O131" s="787"/>
      <c r="P131" s="787"/>
      <c r="Q131" s="787"/>
      <c r="R131" s="787"/>
    </row>
    <row r="132" spans="13:18" ht="14.25" x14ac:dyDescent="0.25">
      <c r="M132" s="787"/>
      <c r="N132" s="787"/>
      <c r="O132" s="787"/>
      <c r="P132" s="787"/>
      <c r="Q132" s="787"/>
      <c r="R132" s="787"/>
    </row>
    <row r="133" spans="13:18" ht="14.25" x14ac:dyDescent="0.25">
      <c r="M133" s="787"/>
      <c r="N133" s="787"/>
      <c r="O133" s="787"/>
      <c r="P133" s="787"/>
      <c r="Q133" s="787"/>
      <c r="R133" s="787"/>
    </row>
    <row r="134" spans="13:18" ht="14.25" x14ac:dyDescent="0.25">
      <c r="M134" s="787"/>
      <c r="N134" s="787"/>
      <c r="O134" s="787"/>
      <c r="P134" s="787"/>
      <c r="Q134" s="787"/>
      <c r="R134" s="787"/>
    </row>
    <row r="135" spans="13:18" ht="14.25" x14ac:dyDescent="0.25">
      <c r="M135" s="787"/>
      <c r="N135" s="787"/>
      <c r="O135" s="787"/>
      <c r="P135" s="787"/>
      <c r="Q135" s="787"/>
      <c r="R135" s="787"/>
    </row>
    <row r="136" spans="13:18" ht="14.25" x14ac:dyDescent="0.25">
      <c r="M136" s="787"/>
      <c r="N136" s="787"/>
      <c r="O136" s="787"/>
      <c r="P136" s="787"/>
      <c r="Q136" s="787"/>
      <c r="R136" s="787"/>
    </row>
    <row r="137" spans="13:18" ht="14.25" x14ac:dyDescent="0.25">
      <c r="M137" s="787"/>
      <c r="N137" s="787"/>
      <c r="O137" s="787"/>
      <c r="P137" s="787"/>
      <c r="Q137" s="787"/>
      <c r="R137" s="787"/>
    </row>
    <row r="138" spans="13:18" ht="14.25" x14ac:dyDescent="0.25">
      <c r="M138" s="787"/>
      <c r="N138" s="787"/>
      <c r="O138" s="787"/>
      <c r="P138" s="787"/>
      <c r="Q138" s="787"/>
      <c r="R138" s="787"/>
    </row>
    <row r="139" spans="13:18" ht="14.25" x14ac:dyDescent="0.25">
      <c r="M139" s="787"/>
      <c r="N139" s="787"/>
      <c r="O139" s="787"/>
      <c r="P139" s="787"/>
      <c r="Q139" s="787"/>
      <c r="R139" s="787"/>
    </row>
    <row r="140" spans="13:18" ht="14.25" x14ac:dyDescent="0.25">
      <c r="M140" s="787"/>
      <c r="N140" s="787"/>
      <c r="O140" s="787"/>
      <c r="P140" s="787"/>
      <c r="Q140" s="787"/>
      <c r="R140" s="787"/>
    </row>
    <row r="141" spans="13:18" ht="14.25" x14ac:dyDescent="0.25">
      <c r="M141" s="787"/>
      <c r="N141" s="787"/>
      <c r="O141" s="787"/>
      <c r="P141" s="787"/>
      <c r="Q141" s="787"/>
      <c r="R141" s="787"/>
    </row>
    <row r="142" spans="13:18" ht="14.25" x14ac:dyDescent="0.25">
      <c r="M142" s="787"/>
      <c r="N142" s="787"/>
      <c r="O142" s="787"/>
      <c r="P142" s="787"/>
      <c r="Q142" s="787"/>
      <c r="R142" s="787"/>
    </row>
    <row r="143" spans="13:18" ht="14.25" x14ac:dyDescent="0.25">
      <c r="M143" s="787"/>
      <c r="N143" s="787"/>
      <c r="O143" s="787"/>
      <c r="P143" s="787"/>
      <c r="Q143" s="787"/>
      <c r="R143" s="787"/>
    </row>
    <row r="144" spans="13:18" ht="14.25" x14ac:dyDescent="0.25">
      <c r="M144" s="787"/>
      <c r="N144" s="787"/>
      <c r="O144" s="787"/>
      <c r="P144" s="787"/>
      <c r="Q144" s="787"/>
      <c r="R144" s="787"/>
    </row>
    <row r="145" spans="13:18" ht="14.25" x14ac:dyDescent="0.25">
      <c r="M145" s="787"/>
      <c r="N145" s="787"/>
      <c r="O145" s="787"/>
      <c r="P145" s="787"/>
      <c r="Q145" s="787"/>
      <c r="R145" s="787"/>
    </row>
    <row r="146" spans="13:18" ht="14.25" x14ac:dyDescent="0.25">
      <c r="M146" s="787"/>
      <c r="N146" s="787"/>
      <c r="O146" s="787"/>
      <c r="P146" s="787"/>
      <c r="Q146" s="787"/>
      <c r="R146" s="787"/>
    </row>
    <row r="147" spans="13:18" ht="14.25" x14ac:dyDescent="0.25">
      <c r="M147" s="787"/>
      <c r="N147" s="787"/>
      <c r="O147" s="787"/>
      <c r="P147" s="787"/>
      <c r="Q147" s="787"/>
      <c r="R147" s="787"/>
    </row>
    <row r="148" spans="13:18" ht="14.25" x14ac:dyDescent="0.25">
      <c r="M148" s="787"/>
      <c r="N148" s="787"/>
      <c r="O148" s="787"/>
      <c r="P148" s="787"/>
      <c r="Q148" s="787"/>
      <c r="R148" s="787"/>
    </row>
    <row r="149" spans="13:18" ht="14.25" x14ac:dyDescent="0.25">
      <c r="M149" s="787"/>
      <c r="N149" s="787"/>
      <c r="O149" s="787"/>
      <c r="P149" s="787"/>
      <c r="Q149" s="787"/>
      <c r="R149" s="787"/>
    </row>
    <row r="150" spans="13:18" ht="14.25" x14ac:dyDescent="0.25">
      <c r="M150" s="787"/>
      <c r="N150" s="787"/>
      <c r="O150" s="787"/>
      <c r="P150" s="787"/>
      <c r="Q150" s="787"/>
      <c r="R150" s="787"/>
    </row>
    <row r="151" spans="13:18" ht="14.25" x14ac:dyDescent="0.25">
      <c r="M151" s="787"/>
      <c r="N151" s="787"/>
      <c r="O151" s="787"/>
      <c r="P151" s="787"/>
      <c r="Q151" s="787"/>
      <c r="R151" s="787"/>
    </row>
    <row r="152" spans="13:18" ht="14.25" x14ac:dyDescent="0.25">
      <c r="M152" s="787"/>
      <c r="N152" s="787"/>
      <c r="O152" s="787"/>
      <c r="P152" s="787"/>
      <c r="Q152" s="787"/>
      <c r="R152" s="787"/>
    </row>
    <row r="153" spans="13:18" ht="14.25" x14ac:dyDescent="0.25">
      <c r="M153" s="787"/>
      <c r="N153" s="787"/>
      <c r="O153" s="787"/>
      <c r="P153" s="787"/>
      <c r="Q153" s="787"/>
      <c r="R153" s="787"/>
    </row>
    <row r="154" spans="13:18" ht="14.25" x14ac:dyDescent="0.25">
      <c r="M154" s="787"/>
      <c r="N154" s="787"/>
      <c r="O154" s="787"/>
      <c r="P154" s="787"/>
      <c r="Q154" s="787"/>
      <c r="R154" s="787"/>
    </row>
    <row r="155" spans="13:18" ht="14.25" x14ac:dyDescent="0.25">
      <c r="M155" s="787"/>
      <c r="N155" s="787"/>
      <c r="O155" s="787"/>
      <c r="P155" s="787"/>
      <c r="Q155" s="787"/>
      <c r="R155" s="787"/>
    </row>
    <row r="156" spans="13:18" ht="14.25" x14ac:dyDescent="0.25">
      <c r="M156" s="787"/>
      <c r="N156" s="787"/>
      <c r="O156" s="787"/>
      <c r="P156" s="787"/>
      <c r="Q156" s="787"/>
      <c r="R156" s="787"/>
    </row>
    <row r="157" spans="13:18" ht="14.25" x14ac:dyDescent="0.25">
      <c r="M157" s="787"/>
      <c r="N157" s="787"/>
      <c r="O157" s="787"/>
      <c r="P157" s="787"/>
      <c r="Q157" s="787"/>
      <c r="R157" s="787"/>
    </row>
    <row r="158" spans="13:18" ht="14.25" x14ac:dyDescent="0.25">
      <c r="M158" s="787"/>
      <c r="N158" s="787"/>
      <c r="O158" s="787"/>
      <c r="P158" s="787"/>
      <c r="Q158" s="787"/>
      <c r="R158" s="787"/>
    </row>
    <row r="159" spans="13:18" ht="14.25" x14ac:dyDescent="0.25">
      <c r="M159" s="787"/>
      <c r="N159" s="787"/>
      <c r="O159" s="787"/>
      <c r="P159" s="787"/>
      <c r="Q159" s="787"/>
      <c r="R159" s="787"/>
    </row>
    <row r="160" spans="13:18" ht="14.25" x14ac:dyDescent="0.25">
      <c r="M160" s="787"/>
      <c r="N160" s="787"/>
      <c r="O160" s="787"/>
      <c r="P160" s="787"/>
      <c r="Q160" s="787"/>
      <c r="R160" s="787"/>
    </row>
    <row r="161" spans="13:18" ht="14.25" x14ac:dyDescent="0.25">
      <c r="M161" s="787"/>
      <c r="N161" s="787"/>
      <c r="O161" s="787"/>
      <c r="P161" s="787"/>
      <c r="Q161" s="787"/>
      <c r="R161" s="787"/>
    </row>
    <row r="162" spans="13:18" ht="14.25" x14ac:dyDescent="0.25">
      <c r="M162" s="787"/>
      <c r="N162" s="787"/>
      <c r="O162" s="787"/>
      <c r="P162" s="787"/>
      <c r="Q162" s="787"/>
      <c r="R162" s="787"/>
    </row>
    <row r="163" spans="13:18" ht="14.25" x14ac:dyDescent="0.25">
      <c r="M163" s="787"/>
      <c r="N163" s="787"/>
      <c r="O163" s="787"/>
      <c r="P163" s="787"/>
      <c r="Q163" s="787"/>
      <c r="R163" s="787"/>
    </row>
    <row r="164" spans="13:18" ht="14.25" x14ac:dyDescent="0.25">
      <c r="M164" s="787"/>
      <c r="N164" s="787"/>
      <c r="O164" s="787"/>
      <c r="P164" s="787"/>
      <c r="Q164" s="787"/>
      <c r="R164" s="787"/>
    </row>
    <row r="165" spans="13:18" ht="14.25" x14ac:dyDescent="0.25">
      <c r="M165" s="787"/>
      <c r="N165" s="787"/>
      <c r="O165" s="787"/>
      <c r="P165" s="787"/>
      <c r="Q165" s="787"/>
      <c r="R165" s="787"/>
    </row>
    <row r="166" spans="13:18" ht="14.25" x14ac:dyDescent="0.25">
      <c r="M166" s="787"/>
      <c r="N166" s="787"/>
      <c r="O166" s="787"/>
      <c r="P166" s="787"/>
      <c r="Q166" s="787"/>
      <c r="R166" s="787"/>
    </row>
    <row r="167" spans="13:18" ht="14.25" x14ac:dyDescent="0.25">
      <c r="M167" s="787"/>
      <c r="N167" s="787"/>
      <c r="O167" s="787"/>
      <c r="P167" s="787"/>
      <c r="Q167" s="787"/>
      <c r="R167" s="787"/>
    </row>
    <row r="168" spans="13:18" ht="14.25" x14ac:dyDescent="0.25">
      <c r="M168" s="787"/>
      <c r="N168" s="787"/>
      <c r="O168" s="787"/>
      <c r="P168" s="787"/>
      <c r="Q168" s="787"/>
      <c r="R168" s="787"/>
    </row>
    <row r="169" spans="13:18" ht="14.25" x14ac:dyDescent="0.25">
      <c r="M169" s="787"/>
      <c r="N169" s="787"/>
      <c r="O169" s="787"/>
      <c r="P169" s="787"/>
      <c r="Q169" s="787"/>
      <c r="R169" s="787"/>
    </row>
    <row r="170" spans="13:18" ht="14.25" x14ac:dyDescent="0.25">
      <c r="M170" s="787"/>
      <c r="N170" s="787"/>
      <c r="O170" s="787"/>
      <c r="P170" s="787"/>
      <c r="Q170" s="787"/>
      <c r="R170" s="787"/>
    </row>
    <row r="171" spans="13:18" ht="14.25" x14ac:dyDescent="0.25">
      <c r="M171" s="787"/>
      <c r="N171" s="787"/>
      <c r="O171" s="787"/>
      <c r="P171" s="787"/>
      <c r="Q171" s="787"/>
      <c r="R171" s="787"/>
    </row>
    <row r="172" spans="13:18" ht="14.25" x14ac:dyDescent="0.25">
      <c r="M172" s="787"/>
      <c r="N172" s="787"/>
      <c r="O172" s="787"/>
      <c r="P172" s="787"/>
      <c r="Q172" s="787"/>
      <c r="R172" s="787"/>
    </row>
    <row r="173" spans="13:18" ht="14.25" x14ac:dyDescent="0.25">
      <c r="M173" s="787"/>
      <c r="N173" s="787"/>
      <c r="O173" s="787"/>
      <c r="P173" s="787"/>
      <c r="Q173" s="787"/>
      <c r="R173" s="787"/>
    </row>
    <row r="174" spans="13:18" ht="14.25" x14ac:dyDescent="0.25">
      <c r="M174" s="787"/>
      <c r="N174" s="787"/>
      <c r="O174" s="787"/>
      <c r="P174" s="787"/>
      <c r="Q174" s="787"/>
      <c r="R174" s="787"/>
    </row>
    <row r="175" spans="13:18" ht="14.25" x14ac:dyDescent="0.25">
      <c r="M175" s="787"/>
      <c r="N175" s="787"/>
      <c r="O175" s="787"/>
      <c r="P175" s="787"/>
      <c r="Q175" s="787"/>
      <c r="R175" s="787"/>
    </row>
    <row r="176" spans="13:18" ht="14.25" x14ac:dyDescent="0.25">
      <c r="M176" s="787"/>
      <c r="N176" s="787"/>
      <c r="O176" s="787"/>
      <c r="P176" s="787"/>
      <c r="Q176" s="787"/>
      <c r="R176" s="787"/>
    </row>
    <row r="177" ht="14.25" x14ac:dyDescent="0.25"/>
    <row r="178" ht="14.25" x14ac:dyDescent="0.25"/>
    <row r="179" ht="14.25" x14ac:dyDescent="0.25"/>
    <row r="180" ht="14.25" x14ac:dyDescent="0.25"/>
    <row r="181" ht="14.25" x14ac:dyDescent="0.25"/>
    <row r="182" ht="14.25" x14ac:dyDescent="0.25"/>
    <row r="183" ht="14.25" x14ac:dyDescent="0.25"/>
    <row r="184" ht="14.25" x14ac:dyDescent="0.25"/>
    <row r="185" ht="14.25" x14ac:dyDescent="0.25"/>
    <row r="186" ht="14.25" x14ac:dyDescent="0.25"/>
    <row r="187" ht="14.25" x14ac:dyDescent="0.25"/>
    <row r="188" ht="14.25" x14ac:dyDescent="0.25"/>
    <row r="189" ht="14.25" x14ac:dyDescent="0.25"/>
    <row r="190" ht="14.25" x14ac:dyDescent="0.25"/>
    <row r="191" ht="14.25" x14ac:dyDescent="0.25"/>
    <row r="192" ht="14.25" x14ac:dyDescent="0.25"/>
    <row r="193" ht="14.25" x14ac:dyDescent="0.25"/>
    <row r="194" ht="14.25" x14ac:dyDescent="0.25"/>
    <row r="195" ht="14.25" x14ac:dyDescent="0.25"/>
    <row r="196" ht="14.25" x14ac:dyDescent="0.25"/>
    <row r="197" ht="14.25" x14ac:dyDescent="0.25"/>
    <row r="198" ht="14.25" x14ac:dyDescent="0.25"/>
    <row r="199" ht="14.25" x14ac:dyDescent="0.25"/>
    <row r="200" ht="14.25" x14ac:dyDescent="0.25"/>
    <row r="201" ht="14.25" x14ac:dyDescent="0.25"/>
    <row r="202" ht="14.25" x14ac:dyDescent="0.25"/>
    <row r="203" ht="14.25" x14ac:dyDescent="0.25"/>
    <row r="204" ht="14.25" x14ac:dyDescent="0.25"/>
    <row r="205" ht="14.25" x14ac:dyDescent="0.25"/>
    <row r="206" ht="14.25" x14ac:dyDescent="0.25"/>
    <row r="207" ht="14.25" x14ac:dyDescent="0.25"/>
    <row r="208" ht="14.25" x14ac:dyDescent="0.25"/>
    <row r="209" ht="14.25" x14ac:dyDescent="0.25"/>
    <row r="210" ht="14.25" x14ac:dyDescent="0.25"/>
    <row r="211" ht="14.25" x14ac:dyDescent="0.25"/>
    <row r="212" ht="14.25" x14ac:dyDescent="0.25"/>
    <row r="213" ht="14.25" x14ac:dyDescent="0.25"/>
    <row r="214" ht="14.25" x14ac:dyDescent="0.25"/>
    <row r="215" ht="14.25" x14ac:dyDescent="0.25"/>
    <row r="216" ht="14.25" x14ac:dyDescent="0.25"/>
    <row r="217" ht="14.25" x14ac:dyDescent="0.25"/>
    <row r="218" ht="14.25" x14ac:dyDescent="0.25"/>
    <row r="219" ht="14.25" x14ac:dyDescent="0.25"/>
    <row r="220" ht="14.25" x14ac:dyDescent="0.25"/>
    <row r="221" ht="14.25" x14ac:dyDescent="0.25"/>
    <row r="222" ht="14.25" x14ac:dyDescent="0.25"/>
    <row r="223" ht="14.25" x14ac:dyDescent="0.25"/>
    <row r="224" ht="14.25" x14ac:dyDescent="0.25"/>
    <row r="225" ht="14.25" x14ac:dyDescent="0.25"/>
    <row r="226" ht="14.25" x14ac:dyDescent="0.25"/>
    <row r="227" ht="14.25" x14ac:dyDescent="0.25"/>
    <row r="228" ht="14.25" x14ac:dyDescent="0.25"/>
    <row r="229" ht="14.25" x14ac:dyDescent="0.25"/>
    <row r="230" ht="14.25" x14ac:dyDescent="0.25"/>
    <row r="231" ht="14.25" x14ac:dyDescent="0.25"/>
    <row r="232" ht="14.25" x14ac:dyDescent="0.25"/>
    <row r="233" ht="14.25" x14ac:dyDescent="0.25"/>
    <row r="234" ht="14.25" x14ac:dyDescent="0.25"/>
    <row r="235" ht="14.25" x14ac:dyDescent="0.25"/>
    <row r="236" ht="14.25" x14ac:dyDescent="0.25"/>
    <row r="237" ht="14.25" x14ac:dyDescent="0.25"/>
    <row r="238" ht="14.25" x14ac:dyDescent="0.25"/>
    <row r="239" ht="14.25" x14ac:dyDescent="0.25"/>
    <row r="240" ht="14.25" x14ac:dyDescent="0.25"/>
    <row r="241" ht="14.25" x14ac:dyDescent="0.25"/>
    <row r="242" ht="14.25" x14ac:dyDescent="0.25"/>
    <row r="243" ht="14.25" x14ac:dyDescent="0.25"/>
    <row r="244" ht="14.25" x14ac:dyDescent="0.25"/>
    <row r="245" ht="14.25" x14ac:dyDescent="0.25"/>
    <row r="246" ht="14.25" x14ac:dyDescent="0.25"/>
    <row r="247" ht="14.25" x14ac:dyDescent="0.25"/>
    <row r="248" ht="14.25" x14ac:dyDescent="0.25"/>
    <row r="249" ht="14.25" x14ac:dyDescent="0.25"/>
    <row r="250" ht="14.25" x14ac:dyDescent="0.25"/>
    <row r="251" ht="14.25" x14ac:dyDescent="0.25"/>
    <row r="252" ht="14.25" x14ac:dyDescent="0.25"/>
    <row r="253" ht="14.25" x14ac:dyDescent="0.25"/>
    <row r="254" ht="14.25" x14ac:dyDescent="0.25"/>
    <row r="255" ht="14.25" x14ac:dyDescent="0.25"/>
    <row r="256" ht="14.25" x14ac:dyDescent="0.25"/>
    <row r="257" ht="14.25" x14ac:dyDescent="0.25"/>
    <row r="258" ht="14.25" x14ac:dyDescent="0.25"/>
    <row r="259" ht="14.25" x14ac:dyDescent="0.25"/>
    <row r="260" ht="14.25" x14ac:dyDescent="0.25"/>
    <row r="261" ht="14.25" x14ac:dyDescent="0.25"/>
    <row r="262" ht="14.25" x14ac:dyDescent="0.25"/>
    <row r="263" ht="14.25" x14ac:dyDescent="0.25"/>
    <row r="264" ht="14.25" x14ac:dyDescent="0.25"/>
    <row r="265" ht="14.25" x14ac:dyDescent="0.25"/>
    <row r="266" ht="14.25" x14ac:dyDescent="0.25"/>
    <row r="267" ht="14.25" x14ac:dyDescent="0.25"/>
    <row r="268" ht="14.25" x14ac:dyDescent="0.25"/>
    <row r="269" ht="14.25" x14ac:dyDescent="0.25"/>
    <row r="270" ht="14.25" x14ac:dyDescent="0.25"/>
    <row r="271" ht="14.25" x14ac:dyDescent="0.25"/>
    <row r="272" ht="14.25" x14ac:dyDescent="0.25"/>
    <row r="273" ht="14.25" x14ac:dyDescent="0.25"/>
    <row r="274" ht="14.25" x14ac:dyDescent="0.25"/>
    <row r="275" ht="14.25" x14ac:dyDescent="0.25"/>
    <row r="276" ht="14.25" x14ac:dyDescent="0.25"/>
    <row r="277" ht="14.25" x14ac:dyDescent="0.25"/>
    <row r="278" ht="14.25" x14ac:dyDescent="0.25"/>
    <row r="279" ht="14.25" x14ac:dyDescent="0.25"/>
    <row r="280" ht="14.25" x14ac:dyDescent="0.25"/>
    <row r="281" ht="14.25" x14ac:dyDescent="0.25"/>
    <row r="282" ht="14.25" x14ac:dyDescent="0.25"/>
    <row r="283" ht="14.25" x14ac:dyDescent="0.25"/>
    <row r="284" ht="14.25" x14ac:dyDescent="0.25"/>
    <row r="285" ht="14.25" x14ac:dyDescent="0.25"/>
    <row r="286" ht="14.25" x14ac:dyDescent="0.25"/>
    <row r="287" ht="14.25" x14ac:dyDescent="0.25"/>
    <row r="288" ht="14.25" x14ac:dyDescent="0.25"/>
    <row r="289" ht="14.25" x14ac:dyDescent="0.25"/>
    <row r="290" ht="14.25" x14ac:dyDescent="0.25"/>
    <row r="291" ht="14.25" x14ac:dyDescent="0.25"/>
    <row r="292" ht="14.25" x14ac:dyDescent="0.25"/>
    <row r="293" ht="14.25" x14ac:dyDescent="0.25"/>
    <row r="294" ht="14.25" x14ac:dyDescent="0.25"/>
    <row r="295" ht="14.25" x14ac:dyDescent="0.25"/>
    <row r="296" ht="14.25" x14ac:dyDescent="0.25"/>
    <row r="297" ht="14.25" x14ac:dyDescent="0.25"/>
    <row r="298" ht="14.25" x14ac:dyDescent="0.25"/>
    <row r="299" ht="14.25" x14ac:dyDescent="0.25"/>
    <row r="300" ht="14.25" x14ac:dyDescent="0.25"/>
    <row r="301" ht="14.25" x14ac:dyDescent="0.25"/>
    <row r="302" ht="14.25" x14ac:dyDescent="0.25"/>
    <row r="303" ht="14.25" x14ac:dyDescent="0.25"/>
    <row r="304" ht="14.25" x14ac:dyDescent="0.25"/>
    <row r="305" ht="14.25" x14ac:dyDescent="0.25"/>
    <row r="306" ht="14.25" x14ac:dyDescent="0.25"/>
    <row r="307" ht="14.25" x14ac:dyDescent="0.25"/>
    <row r="308" ht="14.25" x14ac:dyDescent="0.25"/>
    <row r="309" ht="14.25" x14ac:dyDescent="0.25"/>
    <row r="310" ht="14.25" x14ac:dyDescent="0.25"/>
    <row r="311" ht="14.25" x14ac:dyDescent="0.25"/>
    <row r="312" ht="14.25" x14ac:dyDescent="0.25"/>
    <row r="313" ht="14.25" x14ac:dyDescent="0.25"/>
    <row r="314" ht="14.25" x14ac:dyDescent="0.25"/>
    <row r="315" ht="14.25" x14ac:dyDescent="0.25"/>
    <row r="316" ht="14.25" x14ac:dyDescent="0.25"/>
    <row r="317" ht="14.25" x14ac:dyDescent="0.25"/>
    <row r="318" ht="14.25" x14ac:dyDescent="0.25"/>
    <row r="319" ht="14.25" x14ac:dyDescent="0.25"/>
    <row r="320" ht="14.25" x14ac:dyDescent="0.25"/>
    <row r="321" ht="14.25" x14ac:dyDescent="0.25"/>
    <row r="322" ht="14.25" x14ac:dyDescent="0.25"/>
    <row r="323" ht="14.25" x14ac:dyDescent="0.25"/>
    <row r="324" ht="14.25" x14ac:dyDescent="0.25"/>
    <row r="325" ht="14.25" x14ac:dyDescent="0.25"/>
    <row r="326" ht="14.25" x14ac:dyDescent="0.25"/>
    <row r="327" ht="14.25" x14ac:dyDescent="0.25"/>
    <row r="328" ht="14.25" x14ac:dyDescent="0.25"/>
    <row r="329" ht="14.25" x14ac:dyDescent="0.25"/>
    <row r="330" ht="14.25" x14ac:dyDescent="0.25"/>
    <row r="331" ht="14.25" x14ac:dyDescent="0.25"/>
    <row r="332" ht="14.25" x14ac:dyDescent="0.25"/>
    <row r="333" ht="14.25" x14ac:dyDescent="0.25"/>
    <row r="334" ht="14.25" x14ac:dyDescent="0.25"/>
    <row r="335" ht="14.25" x14ac:dyDescent="0.25"/>
    <row r="336" ht="14.25" x14ac:dyDescent="0.25"/>
    <row r="337" ht="14.25" x14ac:dyDescent="0.25"/>
    <row r="338" ht="14.25" x14ac:dyDescent="0.25"/>
    <row r="339" ht="14.25" x14ac:dyDescent="0.25"/>
    <row r="340" ht="14.25" x14ac:dyDescent="0.25"/>
    <row r="341" ht="14.25" x14ac:dyDescent="0.25"/>
    <row r="342" ht="14.25" x14ac:dyDescent="0.25"/>
    <row r="343" ht="14.25" x14ac:dyDescent="0.25"/>
    <row r="344" ht="14.25" x14ac:dyDescent="0.25"/>
    <row r="345" ht="14.25" x14ac:dyDescent="0.25"/>
    <row r="346" ht="14.25" x14ac:dyDescent="0.25"/>
    <row r="347" ht="14.25" x14ac:dyDescent="0.25"/>
    <row r="348" ht="14.25" x14ac:dyDescent="0.25"/>
    <row r="349" ht="14.25" x14ac:dyDescent="0.25"/>
    <row r="350" ht="14.25" x14ac:dyDescent="0.25"/>
    <row r="351" ht="14.25" x14ac:dyDescent="0.25"/>
    <row r="352" ht="14.25" x14ac:dyDescent="0.25"/>
    <row r="353" ht="14.25" x14ac:dyDescent="0.25"/>
    <row r="354" ht="14.25" x14ac:dyDescent="0.25"/>
    <row r="355" ht="14.25" x14ac:dyDescent="0.25"/>
    <row r="356" ht="14.25" x14ac:dyDescent="0.25"/>
    <row r="357" ht="14.25" x14ac:dyDescent="0.25"/>
    <row r="358" ht="14.25" x14ac:dyDescent="0.25"/>
    <row r="359" ht="14.25" x14ac:dyDescent="0.25"/>
    <row r="360" ht="14.25" x14ac:dyDescent="0.25"/>
    <row r="361" ht="14.25" x14ac:dyDescent="0.25"/>
    <row r="362" ht="14.25" x14ac:dyDescent="0.25"/>
    <row r="363" ht="14.25" x14ac:dyDescent="0.25"/>
    <row r="364" ht="14.25" x14ac:dyDescent="0.25"/>
    <row r="365" ht="14.25" x14ac:dyDescent="0.25"/>
    <row r="366" ht="14.25" x14ac:dyDescent="0.25"/>
    <row r="367" ht="14.25" x14ac:dyDescent="0.25"/>
    <row r="368" ht="14.25" x14ac:dyDescent="0.25"/>
    <row r="369" ht="14.25" x14ac:dyDescent="0.25"/>
    <row r="370" ht="14.25" x14ac:dyDescent="0.25"/>
    <row r="371" ht="14.25" x14ac:dyDescent="0.25"/>
    <row r="372" ht="14.25" x14ac:dyDescent="0.25"/>
    <row r="373" ht="14.25" x14ac:dyDescent="0.25"/>
    <row r="374" ht="14.25" x14ac:dyDescent="0.25"/>
    <row r="375" ht="14.25" x14ac:dyDescent="0.25"/>
    <row r="376" ht="14.25" x14ac:dyDescent="0.25"/>
    <row r="377" ht="14.25" x14ac:dyDescent="0.25"/>
    <row r="378" ht="14.25" x14ac:dyDescent="0.25"/>
    <row r="379" ht="14.25" x14ac:dyDescent="0.25"/>
    <row r="380" ht="14.25" x14ac:dyDescent="0.25"/>
    <row r="381" ht="14.25" x14ac:dyDescent="0.25"/>
    <row r="382" ht="14.25" x14ac:dyDescent="0.25"/>
    <row r="383" ht="14.25" x14ac:dyDescent="0.25"/>
    <row r="384" ht="14.25" x14ac:dyDescent="0.25"/>
    <row r="385" ht="14.25" x14ac:dyDescent="0.25"/>
    <row r="386" ht="14.25" x14ac:dyDescent="0.25"/>
    <row r="387" ht="14.25" x14ac:dyDescent="0.25"/>
    <row r="388" ht="14.25" x14ac:dyDescent="0.25"/>
    <row r="389" ht="14.25" x14ac:dyDescent="0.25"/>
    <row r="390" ht="14.25" x14ac:dyDescent="0.25"/>
    <row r="391" ht="14.25" x14ac:dyDescent="0.25"/>
    <row r="392" ht="14.25" x14ac:dyDescent="0.25"/>
    <row r="393" ht="14.25" x14ac:dyDescent="0.25"/>
    <row r="394" ht="14.25" x14ac:dyDescent="0.25"/>
    <row r="395" ht="14.25" x14ac:dyDescent="0.25"/>
    <row r="396" ht="14.25" x14ac:dyDescent="0.25"/>
    <row r="397" ht="14.25" x14ac:dyDescent="0.25"/>
    <row r="398" ht="14.25" x14ac:dyDescent="0.25"/>
    <row r="399" ht="14.25" x14ac:dyDescent="0.25"/>
    <row r="400" ht="14.25" x14ac:dyDescent="0.25"/>
    <row r="401" ht="14.25" x14ac:dyDescent="0.25"/>
    <row r="402" ht="14.25" x14ac:dyDescent="0.25"/>
    <row r="403" ht="14.25" x14ac:dyDescent="0.25"/>
    <row r="404" ht="14.25" x14ac:dyDescent="0.25"/>
    <row r="405" ht="14.25" x14ac:dyDescent="0.25"/>
    <row r="406" ht="14.25" x14ac:dyDescent="0.25"/>
    <row r="407" ht="14.25" x14ac:dyDescent="0.25"/>
    <row r="408" ht="14.25" x14ac:dyDescent="0.25"/>
    <row r="409" ht="14.25" x14ac:dyDescent="0.25"/>
    <row r="410" ht="14.25" x14ac:dyDescent="0.25"/>
    <row r="411" ht="14.25" x14ac:dyDescent="0.25"/>
    <row r="412" ht="14.25" x14ac:dyDescent="0.25"/>
    <row r="413" ht="14.25" x14ac:dyDescent="0.25"/>
    <row r="414" ht="14.25" x14ac:dyDescent="0.25"/>
    <row r="415" ht="14.25" x14ac:dyDescent="0.25"/>
    <row r="416" ht="14.25" x14ac:dyDescent="0.25"/>
    <row r="417" ht="14.25" x14ac:dyDescent="0.25"/>
    <row r="418" ht="14.25" x14ac:dyDescent="0.25"/>
    <row r="419" ht="14.25" x14ac:dyDescent="0.25"/>
    <row r="420" ht="14.25" x14ac:dyDescent="0.25"/>
    <row r="421" ht="14.25" x14ac:dyDescent="0.25"/>
    <row r="422" ht="14.25" x14ac:dyDescent="0.25"/>
    <row r="423" ht="14.25" x14ac:dyDescent="0.25"/>
    <row r="424" ht="14.25" x14ac:dyDescent="0.25"/>
    <row r="425" ht="14.25" x14ac:dyDescent="0.25"/>
    <row r="426" ht="14.25" x14ac:dyDescent="0.25"/>
    <row r="427" ht="14.25" x14ac:dyDescent="0.25"/>
    <row r="428" ht="14.25" x14ac:dyDescent="0.25"/>
    <row r="429" ht="14.25" x14ac:dyDescent="0.25"/>
    <row r="430" ht="14.25" x14ac:dyDescent="0.25"/>
    <row r="431" ht="14.25" x14ac:dyDescent="0.25"/>
    <row r="432" ht="14.25" x14ac:dyDescent="0.25"/>
    <row r="433" ht="14.25" x14ac:dyDescent="0.25"/>
    <row r="434" ht="14.25" x14ac:dyDescent="0.25"/>
    <row r="435" ht="14.25" x14ac:dyDescent="0.25"/>
    <row r="436" ht="14.25" x14ac:dyDescent="0.25"/>
    <row r="437" ht="14.25" x14ac:dyDescent="0.25"/>
    <row r="438" ht="14.25" x14ac:dyDescent="0.25"/>
    <row r="439" ht="14.25" x14ac:dyDescent="0.25"/>
    <row r="440" ht="14.25" x14ac:dyDescent="0.25"/>
    <row r="441" ht="14.25" x14ac:dyDescent="0.25"/>
    <row r="442" ht="14.25" x14ac:dyDescent="0.25"/>
    <row r="443" ht="14.25" x14ac:dyDescent="0.25"/>
    <row r="444" ht="14.25" x14ac:dyDescent="0.25"/>
    <row r="445" ht="14.25" x14ac:dyDescent="0.25"/>
    <row r="446" ht="14.25" x14ac:dyDescent="0.25"/>
    <row r="447" ht="14.25" x14ac:dyDescent="0.25"/>
    <row r="448" ht="14.25" x14ac:dyDescent="0.25"/>
    <row r="449" ht="14.25" x14ac:dyDescent="0.25"/>
    <row r="450" ht="14.25" x14ac:dyDescent="0.25"/>
    <row r="451" ht="14.25" x14ac:dyDescent="0.25"/>
    <row r="452" ht="14.25" x14ac:dyDescent="0.25"/>
    <row r="453" ht="14.25" x14ac:dyDescent="0.25"/>
    <row r="454" ht="14.25" x14ac:dyDescent="0.25"/>
    <row r="455" ht="14.25" x14ac:dyDescent="0.25"/>
    <row r="456" ht="14.25" x14ac:dyDescent="0.25"/>
    <row r="457" ht="14.25" x14ac:dyDescent="0.25"/>
    <row r="458" ht="14.25" x14ac:dyDescent="0.25"/>
    <row r="459" ht="14.25" x14ac:dyDescent="0.25"/>
    <row r="460" ht="14.25" x14ac:dyDescent="0.25"/>
    <row r="461" ht="14.25" x14ac:dyDescent="0.25"/>
    <row r="462" ht="14.25" x14ac:dyDescent="0.25"/>
    <row r="463" ht="14.25" x14ac:dyDescent="0.25"/>
    <row r="464" ht="14.25" x14ac:dyDescent="0.25"/>
    <row r="465" ht="14.25" x14ac:dyDescent="0.25"/>
    <row r="466" ht="14.25" x14ac:dyDescent="0.25"/>
    <row r="467" ht="14.25" x14ac:dyDescent="0.25"/>
    <row r="468" ht="14.25" x14ac:dyDescent="0.25"/>
    <row r="469" ht="14.25" x14ac:dyDescent="0.25"/>
    <row r="470" ht="14.25" x14ac:dyDescent="0.25"/>
    <row r="471" ht="14.25" x14ac:dyDescent="0.25"/>
    <row r="472" ht="14.25" x14ac:dyDescent="0.25"/>
    <row r="473" ht="14.25" x14ac:dyDescent="0.25"/>
    <row r="474" ht="14.25" x14ac:dyDescent="0.25"/>
    <row r="475" ht="14.25" x14ac:dyDescent="0.25"/>
    <row r="476" ht="14.25" x14ac:dyDescent="0.25"/>
    <row r="477" ht="14.25" x14ac:dyDescent="0.25"/>
    <row r="478" ht="14.25" x14ac:dyDescent="0.25"/>
    <row r="479" ht="14.25" x14ac:dyDescent="0.25"/>
    <row r="480" ht="14.25" x14ac:dyDescent="0.25"/>
    <row r="481" ht="14.25" x14ac:dyDescent="0.25"/>
    <row r="482" ht="14.25" x14ac:dyDescent="0.25"/>
    <row r="483" ht="14.25" x14ac:dyDescent="0.25"/>
    <row r="484" ht="14.25" x14ac:dyDescent="0.25"/>
    <row r="485" ht="14.25" x14ac:dyDescent="0.25"/>
    <row r="486" ht="14.25" x14ac:dyDescent="0.25"/>
    <row r="487" ht="14.25" x14ac:dyDescent="0.25"/>
    <row r="488" ht="14.25" x14ac:dyDescent="0.25"/>
    <row r="489" ht="14.25" x14ac:dyDescent="0.25"/>
    <row r="490" ht="14.25" x14ac:dyDescent="0.25"/>
    <row r="491" ht="14.25" x14ac:dyDescent="0.25"/>
    <row r="492" ht="14.25" x14ac:dyDescent="0.25"/>
    <row r="493" ht="14.25" x14ac:dyDescent="0.25"/>
    <row r="494" ht="14.25" x14ac:dyDescent="0.25"/>
    <row r="495" ht="14.25" x14ac:dyDescent="0.25"/>
    <row r="496" ht="14.25" x14ac:dyDescent="0.25"/>
    <row r="497" ht="14.25" x14ac:dyDescent="0.25"/>
    <row r="498" ht="14.25" x14ac:dyDescent="0.25"/>
    <row r="499" ht="14.25" x14ac:dyDescent="0.25"/>
    <row r="500" ht="14.25" x14ac:dyDescent="0.25"/>
    <row r="501" ht="14.25" x14ac:dyDescent="0.25"/>
    <row r="502" ht="14.25" x14ac:dyDescent="0.25"/>
    <row r="503" ht="14.25" x14ac:dyDescent="0.25"/>
    <row r="504" ht="14.25" x14ac:dyDescent="0.25"/>
    <row r="505" ht="14.25" x14ac:dyDescent="0.25"/>
    <row r="506" ht="14.25" x14ac:dyDescent="0.25"/>
    <row r="507" ht="14.25" x14ac:dyDescent="0.25"/>
    <row r="508" ht="14.25" x14ac:dyDescent="0.25"/>
    <row r="509" ht="14.25" x14ac:dyDescent="0.25"/>
    <row r="510" ht="14.25" x14ac:dyDescent="0.25"/>
    <row r="511" ht="14.25" x14ac:dyDescent="0.25"/>
    <row r="512" ht="14.25" x14ac:dyDescent="0.25"/>
    <row r="513" ht="14.25" x14ac:dyDescent="0.25"/>
    <row r="514" ht="14.25" x14ac:dyDescent="0.25"/>
    <row r="515" ht="14.25" x14ac:dyDescent="0.25"/>
    <row r="516" ht="14.25" x14ac:dyDescent="0.25"/>
    <row r="517" ht="14.25" x14ac:dyDescent="0.25"/>
    <row r="518" ht="14.25" x14ac:dyDescent="0.25"/>
    <row r="519" ht="14.25" x14ac:dyDescent="0.25"/>
    <row r="520" ht="14.25" x14ac:dyDescent="0.25"/>
    <row r="521" ht="14.25" x14ac:dyDescent="0.25"/>
    <row r="522" ht="14.25" x14ac:dyDescent="0.25"/>
    <row r="523" ht="14.25" x14ac:dyDescent="0.25"/>
    <row r="524" ht="14.25" x14ac:dyDescent="0.25"/>
    <row r="525" ht="14.25" x14ac:dyDescent="0.25"/>
    <row r="526" ht="14.25" x14ac:dyDescent="0.25"/>
    <row r="527" ht="14.25" x14ac:dyDescent="0.25"/>
    <row r="528" ht="14.25" x14ac:dyDescent="0.25"/>
    <row r="529" ht="14.25" x14ac:dyDescent="0.25"/>
    <row r="530" ht="14.25" x14ac:dyDescent="0.25"/>
    <row r="531" ht="14.25" x14ac:dyDescent="0.25"/>
    <row r="532" ht="14.25" x14ac:dyDescent="0.25"/>
    <row r="533" ht="14.25" x14ac:dyDescent="0.25"/>
    <row r="534" ht="14.25" x14ac:dyDescent="0.25"/>
    <row r="535" ht="14.25" x14ac:dyDescent="0.25"/>
    <row r="536" ht="14.25" x14ac:dyDescent="0.25"/>
    <row r="537" ht="14.25" x14ac:dyDescent="0.25"/>
    <row r="538" ht="14.25" x14ac:dyDescent="0.25"/>
    <row r="539" ht="14.25" x14ac:dyDescent="0.25"/>
    <row r="540" ht="14.25" x14ac:dyDescent="0.25"/>
    <row r="541" ht="14.25" x14ac:dyDescent="0.25"/>
    <row r="542" ht="14.25" x14ac:dyDescent="0.25"/>
    <row r="543" ht="14.25" x14ac:dyDescent="0.25"/>
    <row r="544" ht="14.25" x14ac:dyDescent="0.25"/>
    <row r="545" ht="14.25" x14ac:dyDescent="0.25"/>
    <row r="546" ht="14.25" x14ac:dyDescent="0.25"/>
    <row r="547" ht="14.25" x14ac:dyDescent="0.25"/>
    <row r="548" ht="14.25" x14ac:dyDescent="0.25"/>
    <row r="549" ht="14.25" x14ac:dyDescent="0.25"/>
    <row r="550" ht="14.25" x14ac:dyDescent="0.25"/>
    <row r="551" ht="14.25" x14ac:dyDescent="0.25"/>
    <row r="552" ht="14.25" x14ac:dyDescent="0.25"/>
    <row r="553" ht="14.25" x14ac:dyDescent="0.25"/>
    <row r="554" ht="14.25" x14ac:dyDescent="0.25"/>
    <row r="555" ht="14.25" x14ac:dyDescent="0.25"/>
    <row r="556" ht="14.25" x14ac:dyDescent="0.25"/>
    <row r="557" ht="14.25" x14ac:dyDescent="0.25"/>
    <row r="558" ht="14.25" x14ac:dyDescent="0.25"/>
    <row r="559" ht="14.25" x14ac:dyDescent="0.25"/>
    <row r="560" ht="14.25" x14ac:dyDescent="0.25"/>
    <row r="561" ht="14.25" x14ac:dyDescent="0.25"/>
    <row r="562" ht="14.25" x14ac:dyDescent="0.25"/>
    <row r="563" ht="14.25" x14ac:dyDescent="0.25"/>
    <row r="564" ht="14.25" x14ac:dyDescent="0.25"/>
    <row r="565" ht="14.25" x14ac:dyDescent="0.25"/>
    <row r="566" ht="14.25" x14ac:dyDescent="0.25"/>
    <row r="567" ht="14.25" x14ac:dyDescent="0.25"/>
    <row r="568" ht="14.25" x14ac:dyDescent="0.25"/>
    <row r="569" ht="14.25" x14ac:dyDescent="0.25"/>
    <row r="570" ht="14.25" x14ac:dyDescent="0.25"/>
    <row r="571" ht="14.25" x14ac:dyDescent="0.25"/>
    <row r="572" ht="14.25" x14ac:dyDescent="0.25"/>
    <row r="573" ht="14.25" x14ac:dyDescent="0.25"/>
    <row r="574" ht="14.25" x14ac:dyDescent="0.25"/>
    <row r="575" ht="14.25" x14ac:dyDescent="0.25"/>
    <row r="576" ht="14.25" x14ac:dyDescent="0.25"/>
    <row r="577" ht="14.25" x14ac:dyDescent="0.25"/>
    <row r="578" ht="14.25" x14ac:dyDescent="0.25"/>
    <row r="579" ht="14.25" x14ac:dyDescent="0.25"/>
    <row r="580" ht="14.25" x14ac:dyDescent="0.25"/>
    <row r="581" ht="14.25" x14ac:dyDescent="0.25"/>
    <row r="582" ht="14.25" x14ac:dyDescent="0.25"/>
    <row r="583" ht="14.25" x14ac:dyDescent="0.25"/>
    <row r="584" ht="14.25" x14ac:dyDescent="0.25"/>
    <row r="585" ht="14.25" x14ac:dyDescent="0.25"/>
    <row r="586" ht="14.25" x14ac:dyDescent="0.25"/>
    <row r="587" ht="14.25" x14ac:dyDescent="0.25"/>
    <row r="588" ht="14.25" x14ac:dyDescent="0.25"/>
    <row r="589" ht="14.25" x14ac:dyDescent="0.25"/>
    <row r="590" ht="14.25" x14ac:dyDescent="0.25"/>
    <row r="591" ht="14.25" x14ac:dyDescent="0.25"/>
    <row r="592" ht="14.25" x14ac:dyDescent="0.25"/>
    <row r="593" ht="14.25" x14ac:dyDescent="0.25"/>
    <row r="594" ht="14.25" x14ac:dyDescent="0.25"/>
    <row r="595" ht="14.25" x14ac:dyDescent="0.25"/>
    <row r="596" ht="14.25" x14ac:dyDescent="0.25"/>
    <row r="597" ht="14.25" x14ac:dyDescent="0.25"/>
    <row r="598" ht="14.25" x14ac:dyDescent="0.25"/>
    <row r="599" ht="14.25" x14ac:dyDescent="0.25"/>
    <row r="600" ht="14.25" x14ac:dyDescent="0.25"/>
    <row r="601" ht="14.25" x14ac:dyDescent="0.25"/>
    <row r="602" ht="14.25" x14ac:dyDescent="0.25"/>
    <row r="603" ht="14.25" x14ac:dyDescent="0.25"/>
    <row r="604" ht="14.25" x14ac:dyDescent="0.25"/>
    <row r="605" ht="14.25" x14ac:dyDescent="0.25"/>
    <row r="606" ht="14.25" x14ac:dyDescent="0.25"/>
    <row r="607" ht="14.25" x14ac:dyDescent="0.25"/>
    <row r="608" ht="14.25" x14ac:dyDescent="0.25"/>
    <row r="609" ht="14.25" x14ac:dyDescent="0.25"/>
    <row r="610" ht="14.25" x14ac:dyDescent="0.25"/>
    <row r="611" ht="14.25" x14ac:dyDescent="0.25"/>
    <row r="612" ht="14.25" x14ac:dyDescent="0.25"/>
    <row r="613" ht="14.25" x14ac:dyDescent="0.25"/>
    <row r="614" ht="14.25" x14ac:dyDescent="0.25"/>
    <row r="615" ht="14.25" x14ac:dyDescent="0.25"/>
    <row r="616" ht="14.25" x14ac:dyDescent="0.25"/>
    <row r="617" ht="14.25" x14ac:dyDescent="0.25"/>
    <row r="618" ht="14.25" x14ac:dyDescent="0.25"/>
    <row r="619" ht="14.25" x14ac:dyDescent="0.25"/>
    <row r="620" ht="14.25" x14ac:dyDescent="0.25"/>
    <row r="621" ht="14.25" x14ac:dyDescent="0.25"/>
    <row r="622" ht="14.25" x14ac:dyDescent="0.25"/>
    <row r="623" ht="14.25" x14ac:dyDescent="0.25"/>
    <row r="624" ht="14.25" x14ac:dyDescent="0.25"/>
    <row r="625" ht="14.25" x14ac:dyDescent="0.25"/>
    <row r="626" ht="14.25" x14ac:dyDescent="0.25"/>
    <row r="627" ht="14.25" x14ac:dyDescent="0.25"/>
    <row r="628" ht="14.25" x14ac:dyDescent="0.25"/>
    <row r="629" ht="14.25" x14ac:dyDescent="0.25"/>
    <row r="630" ht="14.25" x14ac:dyDescent="0.25"/>
    <row r="631" ht="14.25" x14ac:dyDescent="0.25"/>
    <row r="632" ht="14.25" x14ac:dyDescent="0.25"/>
    <row r="633" ht="14.25" x14ac:dyDescent="0.25"/>
    <row r="634" ht="14.25" x14ac:dyDescent="0.25"/>
    <row r="635" ht="14.25" x14ac:dyDescent="0.25"/>
    <row r="636" ht="14.25" x14ac:dyDescent="0.25"/>
    <row r="637" ht="14.25" x14ac:dyDescent="0.25"/>
    <row r="638" ht="14.25" x14ac:dyDescent="0.25"/>
    <row r="639" ht="14.25" x14ac:dyDescent="0.25"/>
    <row r="640" ht="14.25" x14ac:dyDescent="0.25"/>
    <row r="641" ht="14.25" x14ac:dyDescent="0.25"/>
    <row r="642" ht="14.25" x14ac:dyDescent="0.25"/>
    <row r="643" ht="14.25" x14ac:dyDescent="0.25"/>
    <row r="644" ht="14.25" x14ac:dyDescent="0.25"/>
    <row r="645" ht="14.25" x14ac:dyDescent="0.25"/>
    <row r="646" ht="14.25" x14ac:dyDescent="0.25"/>
    <row r="647" ht="14.25" x14ac:dyDescent="0.25"/>
    <row r="648" ht="14.25" x14ac:dyDescent="0.25"/>
    <row r="649" ht="14.25" x14ac:dyDescent="0.25"/>
    <row r="650" ht="14.25" x14ac:dyDescent="0.25"/>
    <row r="651" ht="14.25" x14ac:dyDescent="0.25"/>
    <row r="652" ht="14.25" x14ac:dyDescent="0.25"/>
    <row r="653" ht="14.25" x14ac:dyDescent="0.25"/>
    <row r="654" ht="14.25" x14ac:dyDescent="0.25"/>
    <row r="655" ht="14.25" x14ac:dyDescent="0.25"/>
    <row r="656" ht="14.25" x14ac:dyDescent="0.25"/>
    <row r="657" ht="14.25" x14ac:dyDescent="0.25"/>
    <row r="658" ht="14.25" x14ac:dyDescent="0.25"/>
    <row r="659" ht="14.25" x14ac:dyDescent="0.25"/>
    <row r="660" ht="14.25" x14ac:dyDescent="0.25"/>
    <row r="661" ht="14.25" x14ac:dyDescent="0.25"/>
    <row r="662" ht="14.25" x14ac:dyDescent="0.25"/>
    <row r="663" ht="14.25" x14ac:dyDescent="0.25"/>
    <row r="664" ht="14.25" x14ac:dyDescent="0.25"/>
    <row r="665" ht="14.25" x14ac:dyDescent="0.25"/>
    <row r="666" ht="14.25" x14ac:dyDescent="0.25"/>
    <row r="667" ht="14.25" x14ac:dyDescent="0.25"/>
    <row r="668" ht="14.25" x14ac:dyDescent="0.25"/>
    <row r="669" ht="14.25" x14ac:dyDescent="0.25"/>
    <row r="670" ht="14.25" x14ac:dyDescent="0.25"/>
    <row r="671" ht="14.25" x14ac:dyDescent="0.25"/>
    <row r="672" ht="14.25" x14ac:dyDescent="0.25"/>
    <row r="673" ht="14.25" x14ac:dyDescent="0.25"/>
    <row r="674" ht="14.25" x14ac:dyDescent="0.25"/>
    <row r="675" ht="14.25" x14ac:dyDescent="0.25"/>
    <row r="676" ht="14.25" x14ac:dyDescent="0.25"/>
    <row r="677" ht="14.25" x14ac:dyDescent="0.25"/>
    <row r="678" ht="14.25" x14ac:dyDescent="0.25"/>
    <row r="679" ht="14.25" x14ac:dyDescent="0.25"/>
    <row r="680" ht="14.25" x14ac:dyDescent="0.25"/>
    <row r="681" ht="14.25" x14ac:dyDescent="0.25"/>
    <row r="682" ht="14.25" x14ac:dyDescent="0.25"/>
    <row r="683" ht="14.25" x14ac:dyDescent="0.25"/>
    <row r="684" ht="14.25" x14ac:dyDescent="0.25"/>
    <row r="685" ht="14.25" x14ac:dyDescent="0.25"/>
    <row r="686" ht="14.25" x14ac:dyDescent="0.25"/>
    <row r="687" ht="14.25" x14ac:dyDescent="0.25"/>
    <row r="688" ht="14.25" x14ac:dyDescent="0.25"/>
    <row r="689" ht="14.25" x14ac:dyDescent="0.25"/>
    <row r="690" ht="14.25" x14ac:dyDescent="0.25"/>
    <row r="691" ht="14.25" x14ac:dyDescent="0.25"/>
    <row r="692" ht="14.25" x14ac:dyDescent="0.25"/>
    <row r="693" ht="14.25" x14ac:dyDescent="0.25"/>
    <row r="694" ht="14.25" x14ac:dyDescent="0.25"/>
    <row r="695" ht="14.25" x14ac:dyDescent="0.25"/>
    <row r="696" ht="14.25" x14ac:dyDescent="0.25"/>
    <row r="697" ht="14.25" x14ac:dyDescent="0.25"/>
    <row r="698" ht="14.25" x14ac:dyDescent="0.25"/>
    <row r="699" ht="14.25" x14ac:dyDescent="0.25"/>
    <row r="700" ht="14.25" x14ac:dyDescent="0.25"/>
    <row r="701" ht="14.25" x14ac:dyDescent="0.25"/>
    <row r="702" ht="14.25" x14ac:dyDescent="0.25"/>
    <row r="703" ht="14.25" x14ac:dyDescent="0.25"/>
    <row r="704" ht="14.25" x14ac:dyDescent="0.25"/>
    <row r="705" ht="14.25" x14ac:dyDescent="0.25"/>
    <row r="706" ht="14.25" x14ac:dyDescent="0.25"/>
    <row r="707" ht="14.25" x14ac:dyDescent="0.25"/>
    <row r="708" ht="14.25" x14ac:dyDescent="0.25"/>
    <row r="709" ht="14.25" x14ac:dyDescent="0.25"/>
    <row r="710" ht="14.25" x14ac:dyDescent="0.25"/>
    <row r="711" ht="14.25" x14ac:dyDescent="0.25"/>
    <row r="712" ht="14.25" x14ac:dyDescent="0.25"/>
    <row r="713" ht="14.25" x14ac:dyDescent="0.25"/>
    <row r="714" ht="14.25" x14ac:dyDescent="0.25"/>
    <row r="715" ht="14.25" x14ac:dyDescent="0.25"/>
    <row r="716" ht="14.25" x14ac:dyDescent="0.25"/>
    <row r="717" ht="14.25" x14ac:dyDescent="0.25"/>
    <row r="718" ht="14.25" x14ac:dyDescent="0.25"/>
    <row r="719" ht="14.25" x14ac:dyDescent="0.25"/>
    <row r="720" ht="14.25" x14ac:dyDescent="0.25"/>
    <row r="721" ht="14.25" x14ac:dyDescent="0.25"/>
    <row r="722" ht="14.25" x14ac:dyDescent="0.25"/>
    <row r="723" ht="14.25" x14ac:dyDescent="0.25"/>
    <row r="724" ht="14.25" x14ac:dyDescent="0.25"/>
    <row r="725" ht="14.25" x14ac:dyDescent="0.25"/>
    <row r="726" ht="14.25" x14ac:dyDescent="0.25"/>
    <row r="727" ht="14.25" x14ac:dyDescent="0.25"/>
    <row r="728" ht="14.25" x14ac:dyDescent="0.25"/>
    <row r="729" ht="14.25" x14ac:dyDescent="0.25"/>
    <row r="730" ht="14.25" x14ac:dyDescent="0.25"/>
    <row r="731" ht="14.25" x14ac:dyDescent="0.25"/>
    <row r="732" ht="14.25" x14ac:dyDescent="0.25"/>
    <row r="733" ht="14.25" x14ac:dyDescent="0.25"/>
    <row r="734" ht="14.25" x14ac:dyDescent="0.25"/>
    <row r="735" ht="14.25" x14ac:dyDescent="0.25"/>
    <row r="736" ht="14.25" x14ac:dyDescent="0.25"/>
    <row r="737" ht="14.25" x14ac:dyDescent="0.25"/>
    <row r="738" ht="14.25" x14ac:dyDescent="0.25"/>
    <row r="739" ht="14.25" x14ac:dyDescent="0.25"/>
    <row r="740" ht="14.25" x14ac:dyDescent="0.25"/>
    <row r="741" ht="14.25" x14ac:dyDescent="0.25"/>
    <row r="742" ht="14.25" x14ac:dyDescent="0.25"/>
    <row r="743" ht="14.25" x14ac:dyDescent="0.25"/>
    <row r="744" ht="14.25" x14ac:dyDescent="0.25"/>
    <row r="745" ht="14.25" x14ac:dyDescent="0.25"/>
    <row r="746" ht="14.25" x14ac:dyDescent="0.25"/>
    <row r="747" ht="14.25" x14ac:dyDescent="0.25"/>
    <row r="748" ht="14.25" x14ac:dyDescent="0.25"/>
    <row r="749" ht="14.25" x14ac:dyDescent="0.25"/>
    <row r="750" ht="14.25" x14ac:dyDescent="0.25"/>
    <row r="751" ht="14.25" x14ac:dyDescent="0.25"/>
    <row r="752" ht="14.25" x14ac:dyDescent="0.25"/>
    <row r="753" ht="14.25" x14ac:dyDescent="0.25"/>
    <row r="754" ht="14.25" x14ac:dyDescent="0.25"/>
    <row r="755" ht="14.25" x14ac:dyDescent="0.25"/>
    <row r="756" ht="14.25" x14ac:dyDescent="0.25"/>
    <row r="757" ht="14.25" x14ac:dyDescent="0.25"/>
    <row r="758" ht="14.25" x14ac:dyDescent="0.25"/>
    <row r="759" ht="14.25" x14ac:dyDescent="0.25"/>
    <row r="760" ht="14.25" x14ac:dyDescent="0.25"/>
    <row r="761" ht="14.25" x14ac:dyDescent="0.25"/>
    <row r="762" ht="14.25" x14ac:dyDescent="0.25"/>
    <row r="763" ht="14.25" x14ac:dyDescent="0.25"/>
    <row r="764" ht="14.25" x14ac:dyDescent="0.25"/>
    <row r="765" ht="14.25" x14ac:dyDescent="0.25"/>
    <row r="766" ht="14.25" x14ac:dyDescent="0.25"/>
    <row r="767" ht="14.25" x14ac:dyDescent="0.25"/>
    <row r="768" ht="14.25" x14ac:dyDescent="0.25"/>
    <row r="769" ht="14.25" x14ac:dyDescent="0.25"/>
    <row r="770" ht="14.25" x14ac:dyDescent="0.25"/>
    <row r="771" ht="14.25" x14ac:dyDescent="0.25"/>
    <row r="772" ht="14.25" x14ac:dyDescent="0.25"/>
    <row r="773" ht="14.25" x14ac:dyDescent="0.25"/>
    <row r="774" ht="14.25" x14ac:dyDescent="0.25"/>
    <row r="775" ht="14.25" x14ac:dyDescent="0.25"/>
    <row r="776" ht="14.25" x14ac:dyDescent="0.25"/>
    <row r="777" ht="14.25" x14ac:dyDescent="0.25"/>
    <row r="778" ht="14.25" x14ac:dyDescent="0.25"/>
    <row r="779" ht="14.25" x14ac:dyDescent="0.25"/>
    <row r="780" ht="14.25" x14ac:dyDescent="0.25"/>
    <row r="781" ht="14.25" x14ac:dyDescent="0.25"/>
    <row r="782" ht="14.25" x14ac:dyDescent="0.25"/>
    <row r="783" ht="14.25" x14ac:dyDescent="0.25"/>
    <row r="784" ht="14.25" x14ac:dyDescent="0.25"/>
    <row r="785" ht="14.25" x14ac:dyDescent="0.25"/>
    <row r="786" ht="14.25" x14ac:dyDescent="0.25"/>
    <row r="787" ht="14.25" x14ac:dyDescent="0.25"/>
    <row r="788" ht="14.25" x14ac:dyDescent="0.25"/>
    <row r="789" ht="14.25" x14ac:dyDescent="0.25"/>
    <row r="790" ht="14.25" x14ac:dyDescent="0.25"/>
    <row r="791" ht="14.25" x14ac:dyDescent="0.25"/>
    <row r="792" ht="14.25" x14ac:dyDescent="0.25"/>
    <row r="793" ht="14.25" x14ac:dyDescent="0.25"/>
    <row r="794" ht="14.25" x14ac:dyDescent="0.25"/>
    <row r="795" ht="14.25" x14ac:dyDescent="0.25"/>
    <row r="796" ht="14.25" x14ac:dyDescent="0.25"/>
    <row r="797" ht="14.25" x14ac:dyDescent="0.25"/>
    <row r="798" ht="14.25" x14ac:dyDescent="0.25"/>
    <row r="799" ht="14.25" x14ac:dyDescent="0.25"/>
    <row r="800" ht="14.25" x14ac:dyDescent="0.25"/>
    <row r="801" ht="14.25" x14ac:dyDescent="0.25"/>
    <row r="802" ht="14.25" x14ac:dyDescent="0.25"/>
    <row r="803" ht="14.25" x14ac:dyDescent="0.25"/>
    <row r="804" ht="14.25" x14ac:dyDescent="0.25"/>
    <row r="805" ht="14.25" x14ac:dyDescent="0.25"/>
    <row r="806" ht="14.25" x14ac:dyDescent="0.25"/>
    <row r="807" ht="14.25" x14ac:dyDescent="0.25"/>
    <row r="808" ht="14.25" x14ac:dyDescent="0.25"/>
    <row r="809" ht="14.25" x14ac:dyDescent="0.25"/>
    <row r="810" ht="14.25" x14ac:dyDescent="0.25"/>
    <row r="811" ht="14.25" x14ac:dyDescent="0.25"/>
    <row r="812" ht="14.25" x14ac:dyDescent="0.25"/>
    <row r="813" ht="14.25" x14ac:dyDescent="0.25"/>
    <row r="814" ht="14.25" x14ac:dyDescent="0.25"/>
    <row r="815" ht="14.25" x14ac:dyDescent="0.25"/>
    <row r="816" ht="14.25" x14ac:dyDescent="0.25"/>
    <row r="817" ht="14.25" x14ac:dyDescent="0.25"/>
    <row r="818" ht="14.25" x14ac:dyDescent="0.25"/>
    <row r="819" ht="14.25" x14ac:dyDescent="0.25"/>
    <row r="820" ht="14.25" x14ac:dyDescent="0.25"/>
    <row r="821" ht="14.25" x14ac:dyDescent="0.25"/>
    <row r="822" ht="14.25" x14ac:dyDescent="0.25"/>
    <row r="823" ht="14.25" x14ac:dyDescent="0.25"/>
    <row r="824" ht="14.25" x14ac:dyDescent="0.25"/>
    <row r="825" ht="14.25" x14ac:dyDescent="0.25"/>
    <row r="826" ht="14.25" x14ac:dyDescent="0.25"/>
    <row r="827" ht="14.25" x14ac:dyDescent="0.25"/>
    <row r="828" ht="14.25" x14ac:dyDescent="0.25"/>
    <row r="829" ht="14.25" x14ac:dyDescent="0.25"/>
    <row r="830" ht="14.25" x14ac:dyDescent="0.25"/>
    <row r="831" ht="14.25" x14ac:dyDescent="0.25"/>
    <row r="1048564" spans="15:16" ht="15" customHeight="1" x14ac:dyDescent="0.25">
      <c r="O1048564" s="1102"/>
      <c r="P1048564" s="1102"/>
    </row>
  </sheetData>
  <autoFilter ref="A31:Y118" xr:uid="{00000000-0009-0000-0000-00000C000000}">
    <filterColumn colId="14" showButton="0"/>
  </autoFilter>
  <mergeCells count="246">
    <mergeCell ref="O1048564:P1048564"/>
    <mergeCell ref="H30:N30"/>
    <mergeCell ref="A17:C20"/>
    <mergeCell ref="D17:U20"/>
    <mergeCell ref="A22:C22"/>
    <mergeCell ref="E22:F22"/>
    <mergeCell ref="H22:J22"/>
    <mergeCell ref="A23:C23"/>
    <mergeCell ref="H23:I23"/>
    <mergeCell ref="H24:I24"/>
    <mergeCell ref="H25:I25"/>
    <mergeCell ref="H26:I26"/>
    <mergeCell ref="O30:Q30"/>
    <mergeCell ref="R30:V30"/>
    <mergeCell ref="O31:P31"/>
    <mergeCell ref="A30:G30"/>
    <mergeCell ref="O32:P32"/>
    <mergeCell ref="O33:P33"/>
    <mergeCell ref="N34:N36"/>
    <mergeCell ref="E38:E40"/>
    <mergeCell ref="F38:F40"/>
    <mergeCell ref="G38:G40"/>
    <mergeCell ref="H43:H44"/>
    <mergeCell ref="I43:I44"/>
    <mergeCell ref="J43:J44"/>
    <mergeCell ref="K43:K44"/>
    <mergeCell ref="L43:L44"/>
    <mergeCell ref="M43:M44"/>
    <mergeCell ref="N43:N44"/>
    <mergeCell ref="G34:G36"/>
    <mergeCell ref="H34:H36"/>
    <mergeCell ref="I34:I36"/>
    <mergeCell ref="K34:K36"/>
    <mergeCell ref="M34:M36"/>
    <mergeCell ref="M72:M74"/>
    <mergeCell ref="N72:N74"/>
    <mergeCell ref="H75:H77"/>
    <mergeCell ref="I75:I77"/>
    <mergeCell ref="J75:J77"/>
    <mergeCell ref="K75:K77"/>
    <mergeCell ref="L75:L77"/>
    <mergeCell ref="M75:M77"/>
    <mergeCell ref="N75:N77"/>
    <mergeCell ref="H72:H74"/>
    <mergeCell ref="I72:I74"/>
    <mergeCell ref="J72:J74"/>
    <mergeCell ref="K72:K74"/>
    <mergeCell ref="L72:L74"/>
    <mergeCell ref="G83:G84"/>
    <mergeCell ref="H83:H84"/>
    <mergeCell ref="I83:I84"/>
    <mergeCell ref="J83:J84"/>
    <mergeCell ref="K83:K84"/>
    <mergeCell ref="L78:L80"/>
    <mergeCell ref="M78:M80"/>
    <mergeCell ref="N78:N80"/>
    <mergeCell ref="G81:G82"/>
    <mergeCell ref="H81:H82"/>
    <mergeCell ref="I81:I82"/>
    <mergeCell ref="J81:J82"/>
    <mergeCell ref="K81:K82"/>
    <mergeCell ref="L81:L82"/>
    <mergeCell ref="M81:M82"/>
    <mergeCell ref="N81:N82"/>
    <mergeCell ref="G78:G80"/>
    <mergeCell ref="H78:H80"/>
    <mergeCell ref="I78:I80"/>
    <mergeCell ref="J78:J80"/>
    <mergeCell ref="K78:K80"/>
    <mergeCell ref="L83:L84"/>
    <mergeCell ref="M83:M84"/>
    <mergeCell ref="N83:N84"/>
    <mergeCell ref="H85:H86"/>
    <mergeCell ref="I85:I86"/>
    <mergeCell ref="J85:J86"/>
    <mergeCell ref="K85:K86"/>
    <mergeCell ref="L85:L86"/>
    <mergeCell ref="M85:M86"/>
    <mergeCell ref="N85:N86"/>
    <mergeCell ref="L87:L90"/>
    <mergeCell ref="M87:M90"/>
    <mergeCell ref="N87:N90"/>
    <mergeCell ref="G91:G93"/>
    <mergeCell ref="H91:H93"/>
    <mergeCell ref="I91:I93"/>
    <mergeCell ref="J91:J93"/>
    <mergeCell ref="K91:K93"/>
    <mergeCell ref="L91:L93"/>
    <mergeCell ref="M91:M93"/>
    <mergeCell ref="N91:N93"/>
    <mergeCell ref="G87:G90"/>
    <mergeCell ref="H87:H90"/>
    <mergeCell ref="I87:I90"/>
    <mergeCell ref="J87:J90"/>
    <mergeCell ref="K87:K90"/>
    <mergeCell ref="G105:G120"/>
    <mergeCell ref="H105:H120"/>
    <mergeCell ref="I105:I120"/>
    <mergeCell ref="J105:J120"/>
    <mergeCell ref="K105:K120"/>
    <mergeCell ref="L94:L96"/>
    <mergeCell ref="M94:M96"/>
    <mergeCell ref="N94:N96"/>
    <mergeCell ref="G97:G104"/>
    <mergeCell ref="H97:H104"/>
    <mergeCell ref="I97:I104"/>
    <mergeCell ref="J97:J104"/>
    <mergeCell ref="K97:K104"/>
    <mergeCell ref="L97:L104"/>
    <mergeCell ref="M97:M104"/>
    <mergeCell ref="N97:N104"/>
    <mergeCell ref="G94:G96"/>
    <mergeCell ref="H94:H96"/>
    <mergeCell ref="I94:I96"/>
    <mergeCell ref="J94:J96"/>
    <mergeCell ref="K94:K96"/>
    <mergeCell ref="O43:P44"/>
    <mergeCell ref="O45:P45"/>
    <mergeCell ref="O46:P46"/>
    <mergeCell ref="O47:P47"/>
    <mergeCell ref="O91:P93"/>
    <mergeCell ref="O94:P96"/>
    <mergeCell ref="O97:P104"/>
    <mergeCell ref="O105:P120"/>
    <mergeCell ref="J34:J36"/>
    <mergeCell ref="L34:L36"/>
    <mergeCell ref="O34:P36"/>
    <mergeCell ref="O68:P68"/>
    <mergeCell ref="O70:P70"/>
    <mergeCell ref="O71:P71"/>
    <mergeCell ref="O72:P74"/>
    <mergeCell ref="O75:P77"/>
    <mergeCell ref="O78:P80"/>
    <mergeCell ref="O57:P57"/>
    <mergeCell ref="O58:P58"/>
    <mergeCell ref="O59:P59"/>
    <mergeCell ref="O63:P63"/>
    <mergeCell ref="L105:L120"/>
    <mergeCell ref="M105:M120"/>
    <mergeCell ref="N105:N120"/>
    <mergeCell ref="R34:R36"/>
    <mergeCell ref="U34:U36"/>
    <mergeCell ref="V34:V36"/>
    <mergeCell ref="S34:S36"/>
    <mergeCell ref="T34:T36"/>
    <mergeCell ref="O37:P37"/>
    <mergeCell ref="Q34:Q36"/>
    <mergeCell ref="O85:P86"/>
    <mergeCell ref="O87:P90"/>
    <mergeCell ref="O65:P65"/>
    <mergeCell ref="O48:P48"/>
    <mergeCell ref="O49:P49"/>
    <mergeCell ref="O50:P50"/>
    <mergeCell ref="O51:P51"/>
    <mergeCell ref="O52:P52"/>
    <mergeCell ref="O53:P53"/>
    <mergeCell ref="O54:P54"/>
    <mergeCell ref="O55:P55"/>
    <mergeCell ref="O56:P56"/>
    <mergeCell ref="O38:P38"/>
    <mergeCell ref="O39:P39"/>
    <mergeCell ref="O40:P40"/>
    <mergeCell ref="O41:P41"/>
    <mergeCell ref="O42:P42"/>
    <mergeCell ref="U43:U44"/>
    <mergeCell ref="U105:U120"/>
    <mergeCell ref="U97:U104"/>
    <mergeCell ref="U94:U96"/>
    <mergeCell ref="U91:U93"/>
    <mergeCell ref="U87:U90"/>
    <mergeCell ref="U85:U86"/>
    <mergeCell ref="U81:U82"/>
    <mergeCell ref="U83:U84"/>
    <mergeCell ref="O60:P60"/>
    <mergeCell ref="O61:P61"/>
    <mergeCell ref="O62:P62"/>
    <mergeCell ref="O64:P64"/>
    <mergeCell ref="O66:P66"/>
    <mergeCell ref="O67:P67"/>
    <mergeCell ref="O69:P69"/>
    <mergeCell ref="Q72:Q74"/>
    <mergeCell ref="U78:U80"/>
    <mergeCell ref="U75:U77"/>
    <mergeCell ref="U72:U74"/>
    <mergeCell ref="R72:R74"/>
    <mergeCell ref="S72:S74"/>
    <mergeCell ref="T72:T74"/>
    <mergeCell ref="V72:V74"/>
    <mergeCell ref="Q75:Q77"/>
    <mergeCell ref="Q78:Q80"/>
    <mergeCell ref="R78:R80"/>
    <mergeCell ref="S78:S80"/>
    <mergeCell ref="T78:T80"/>
    <mergeCell ref="V78:V80"/>
    <mergeCell ref="R75:R77"/>
    <mergeCell ref="S75:S77"/>
    <mergeCell ref="T75:T77"/>
    <mergeCell ref="V75:V77"/>
    <mergeCell ref="O83:P84"/>
    <mergeCell ref="Q81:Q82"/>
    <mergeCell ref="R81:R82"/>
    <mergeCell ref="S81:S82"/>
    <mergeCell ref="T81:T82"/>
    <mergeCell ref="Q83:Q84"/>
    <mergeCell ref="R83:R84"/>
    <mergeCell ref="S83:S84"/>
    <mergeCell ref="T83:T84"/>
    <mergeCell ref="Q105:Q120"/>
    <mergeCell ref="R105:R120"/>
    <mergeCell ref="S105:S120"/>
    <mergeCell ref="T105:T120"/>
    <mergeCell ref="V105:V120"/>
    <mergeCell ref="Q91:Q93"/>
    <mergeCell ref="R91:R93"/>
    <mergeCell ref="S91:S93"/>
    <mergeCell ref="T91:T93"/>
    <mergeCell ref="V91:V93"/>
    <mergeCell ref="Q94:Q96"/>
    <mergeCell ref="R94:R96"/>
    <mergeCell ref="S94:S96"/>
    <mergeCell ref="T94:T96"/>
    <mergeCell ref="V94:V96"/>
    <mergeCell ref="Q43:Q44"/>
    <mergeCell ref="R43:R44"/>
    <mergeCell ref="S43:S44"/>
    <mergeCell ref="T43:T44"/>
    <mergeCell ref="V43:V44"/>
    <mergeCell ref="A38:A40"/>
    <mergeCell ref="Q97:Q104"/>
    <mergeCell ref="R97:R104"/>
    <mergeCell ref="S97:S104"/>
    <mergeCell ref="T97:T104"/>
    <mergeCell ref="V97:V104"/>
    <mergeCell ref="V81:V82"/>
    <mergeCell ref="V83:V84"/>
    <mergeCell ref="Q85:Q86"/>
    <mergeCell ref="R85:R86"/>
    <mergeCell ref="S85:S86"/>
    <mergeCell ref="T85:T86"/>
    <mergeCell ref="V85:V86"/>
    <mergeCell ref="Q87:Q90"/>
    <mergeCell ref="R87:R90"/>
    <mergeCell ref="S87:S90"/>
    <mergeCell ref="T87:T90"/>
    <mergeCell ref="V87:V90"/>
    <mergeCell ref="O81:P82"/>
  </mergeCells>
  <conditionalFormatting sqref="U105 U97 U94 U91 U87 U83 U85 U81 U78 U75 U45:U72 U34 U37:U43">
    <cfRule type="containsText" dxfId="83" priority="10" stopIfTrue="1" operator="containsText" text="Cerrada">
      <formula>NOT(ISERROR(SEARCH("Cerrada",U34)))</formula>
    </cfRule>
    <cfRule type="containsText" dxfId="82" priority="11" stopIfTrue="1" operator="containsText" text="En ejecución">
      <formula>NOT(ISERROR(SEARCH("En ejecución",U34)))</formula>
    </cfRule>
    <cfRule type="containsText" dxfId="81" priority="12" stopIfTrue="1" operator="containsText" text="Vencida">
      <formula>NOT(ISERROR(SEARCH("Vencida",U34)))</formula>
    </cfRule>
  </conditionalFormatting>
  <conditionalFormatting sqref="U32">
    <cfRule type="containsText" dxfId="5" priority="4" stopIfTrue="1" operator="containsText" text="Cerrada">
      <formula>NOT(ISERROR(SEARCH("Cerrada",U32)))</formula>
    </cfRule>
    <cfRule type="containsText" dxfId="4" priority="5" stopIfTrue="1" operator="containsText" text="En ejecución">
      <formula>NOT(ISERROR(SEARCH("En ejecución",U32)))</formula>
    </cfRule>
    <cfRule type="containsText" dxfId="3" priority="6" stopIfTrue="1" operator="containsText" text="Vencida">
      <formula>NOT(ISERROR(SEARCH("Vencida",U32)))</formula>
    </cfRule>
  </conditionalFormatting>
  <conditionalFormatting sqref="U33">
    <cfRule type="containsText" dxfId="2" priority="1" stopIfTrue="1" operator="containsText" text="Cerrada">
      <formula>NOT(ISERROR(SEARCH("Cerrada",U33)))</formula>
    </cfRule>
    <cfRule type="containsText" dxfId="1" priority="2" stopIfTrue="1" operator="containsText" text="En ejecución">
      <formula>NOT(ISERROR(SEARCH("En ejecución",U33)))</formula>
    </cfRule>
    <cfRule type="containsText" dxfId="0" priority="3" stopIfTrue="1" operator="containsText" text="Vencida">
      <formula>NOT(ISERROR(SEARCH("Vencida",U33)))</formula>
    </cfRule>
  </conditionalFormatting>
  <dataValidations count="7">
    <dataValidation type="list" allowBlank="1" showErrorMessage="1" sqref="A23" xr:uid="{00000000-0002-0000-0C00-000000000000}">
      <formula1>PROCESOS</formula1>
    </dataValidation>
    <dataValidation type="list" allowBlank="1" showInputMessage="1" showErrorMessage="1" sqref="I32" xr:uid="{00000000-0002-0000-0C00-000001000000}">
      <formula1>$H$2:$H$3</formula1>
    </dataValidation>
    <dataValidation type="list" allowBlank="1" showInputMessage="1" showErrorMessage="1" sqref="F41:F120 F32:F38" xr:uid="{00000000-0002-0000-0C00-000002000000}">
      <formula1>$G$2:$G$5</formula1>
    </dataValidation>
    <dataValidation type="list" allowBlank="1" showInputMessage="1" showErrorMessage="1" sqref="T37 T32:T34" xr:uid="{00000000-0002-0000-0C00-000004000000}">
      <formula1>$J$2:$J$4</formula1>
    </dataValidation>
    <dataValidation type="list" allowBlank="1" showInputMessage="1" showErrorMessage="1" sqref="U105 U97 U94 U91 U87 U85 U83 U81 U78 U75 U45:U72 U37:U43 U32:U34" xr:uid="{00000000-0002-0000-0C00-000005000000}">
      <formula1>$I$2:$I$4</formula1>
    </dataValidation>
    <dataValidation type="list" allowBlank="1" showInputMessage="1" showErrorMessage="1" sqref="I45:I72 I75 I78 I81 I83 I85 I87 I91 I105 I94 I97 I34 I37:I43" xr:uid="{00000000-0002-0000-0C00-000006000000}">
      <formula1>$G$2:$G$3</formula1>
    </dataValidation>
    <dataValidation type="list" allowBlank="1" showInputMessage="1" showErrorMessage="1" sqref="B32:B120" xr:uid="{00000000-0002-0000-0C00-000003000000}">
      <formula1>$F$2:$F$6</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59999389629810485"/>
  </sheetPr>
  <dimension ref="A1:AA899"/>
  <sheetViews>
    <sheetView showGridLines="0" topLeftCell="A17" zoomScale="70" zoomScaleNormal="70" workbookViewId="0"/>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60.28515625" style="138" customWidth="1"/>
    <col min="6" max="6" width="24.140625" style="138" customWidth="1"/>
    <col min="7" max="7" width="26.5703125" style="138" customWidth="1"/>
    <col min="8" max="8" width="69.71093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569" t="s">
        <v>57</v>
      </c>
      <c r="Z17" s="1"/>
    </row>
    <row r="18" spans="1:27" ht="27.75" customHeight="1"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571" t="s">
        <v>980</v>
      </c>
      <c r="Z18" s="1"/>
    </row>
    <row r="19" spans="1:27" ht="27.75"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573" t="s">
        <v>981</v>
      </c>
      <c r="Z19" s="1"/>
    </row>
    <row r="20" spans="1:27"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568"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55" t="s">
        <v>59</v>
      </c>
      <c r="B22" s="1056"/>
      <c r="C22" s="1057"/>
      <c r="D22" s="23"/>
      <c r="E22" s="1069" t="str">
        <f>CONCATENATE("INFORME DE SEGUIMIENTO DEL PROCESO ",A23)</f>
        <v>INFORME DE SEGUIMIENTO DEL PROCESO GESTIÓN DEL TALENTO HUMANO</v>
      </c>
      <c r="F22" s="1070"/>
      <c r="G22" s="21"/>
      <c r="H22" s="1061" t="s">
        <v>60</v>
      </c>
      <c r="I22" s="1062"/>
      <c r="J22" s="1063"/>
      <c r="K22" s="83"/>
      <c r="L22" s="87"/>
      <c r="M22" s="87"/>
      <c r="N22" s="87"/>
      <c r="O22" s="87"/>
      <c r="P22" s="87"/>
      <c r="Q22" s="87"/>
      <c r="R22" s="87"/>
      <c r="S22" s="87"/>
      <c r="T22" s="87"/>
      <c r="U22" s="87"/>
      <c r="V22" s="87"/>
      <c r="W22" s="87"/>
      <c r="X22" s="86"/>
    </row>
    <row r="23" spans="1:27" ht="53.25" customHeight="1" thickBot="1" x14ac:dyDescent="0.3">
      <c r="A23" s="1075" t="s">
        <v>52</v>
      </c>
      <c r="B23" s="1076"/>
      <c r="C23" s="1077"/>
      <c r="D23" s="23"/>
      <c r="E23" s="93" t="s">
        <v>144</v>
      </c>
      <c r="F23" s="94">
        <f>COUNTA(E31:E62)</f>
        <v>22</v>
      </c>
      <c r="G23" s="21"/>
      <c r="H23" s="1064" t="s">
        <v>66</v>
      </c>
      <c r="I23" s="1065"/>
      <c r="J23" s="94">
        <f>COUNTIF(I31:I62,"Acción Correctiva")</f>
        <v>9</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COUNTA(H31:H62)</f>
        <v>17</v>
      </c>
      <c r="G24" s="24"/>
      <c r="H24" s="1066" t="s">
        <v>149</v>
      </c>
      <c r="I24" s="1067"/>
      <c r="J24" s="99">
        <f>COUNTIF(I31:I62,"Acción Preventiva y/o de mejora")</f>
        <v>8</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COUNTIF(W31:W62, "Vencida")</f>
        <v>0</v>
      </c>
      <c r="G25" s="24"/>
      <c r="H25" s="1068"/>
      <c r="I25" s="1068"/>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8">
        <f>COUNTIF(W31:W62, "En ejecución")</f>
        <v>17</v>
      </c>
      <c r="G26" s="24"/>
      <c r="H26" s="1068"/>
      <c r="I26" s="1068"/>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COUNTIF(W31:W62, "Cerrada")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53" t="s">
        <v>73</v>
      </c>
      <c r="B29" s="854"/>
      <c r="C29" s="854"/>
      <c r="D29" s="854"/>
      <c r="E29" s="854"/>
      <c r="F29" s="854"/>
      <c r="G29" s="855"/>
      <c r="H29" s="860" t="s">
        <v>74</v>
      </c>
      <c r="I29" s="861"/>
      <c r="J29" s="861"/>
      <c r="K29" s="861"/>
      <c r="L29" s="861"/>
      <c r="M29" s="861"/>
      <c r="N29" s="862"/>
      <c r="O29" s="881" t="s">
        <v>75</v>
      </c>
      <c r="P29" s="1071"/>
      <c r="Q29" s="1071"/>
      <c r="R29" s="1071"/>
      <c r="S29" s="882"/>
      <c r="T29" s="883" t="s">
        <v>141</v>
      </c>
      <c r="U29" s="884"/>
      <c r="V29" s="884"/>
      <c r="W29" s="884"/>
      <c r="X29" s="885"/>
      <c r="Y29" s="75"/>
      <c r="Z29" s="76"/>
      <c r="AA29" s="77"/>
    </row>
    <row r="30" spans="1:27" ht="90.75"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578" t="s">
        <v>82</v>
      </c>
      <c r="N30" s="527" t="s">
        <v>83</v>
      </c>
      <c r="O30" s="1072" t="s">
        <v>84</v>
      </c>
      <c r="P30" s="1073"/>
      <c r="Q30" s="1073"/>
      <c r="R30" s="1074"/>
      <c r="S30" s="527" t="s">
        <v>85</v>
      </c>
      <c r="T30" s="592" t="s">
        <v>84</v>
      </c>
      <c r="U30" s="578" t="s">
        <v>85</v>
      </c>
      <c r="V30" s="578" t="s">
        <v>158</v>
      </c>
      <c r="W30" s="578" t="s">
        <v>86</v>
      </c>
      <c r="X30" s="527" t="s">
        <v>155</v>
      </c>
      <c r="Y30" s="74"/>
      <c r="Z30" s="78"/>
      <c r="AA30" s="78"/>
    </row>
    <row r="31" spans="1:27" ht="191.25" x14ac:dyDescent="0.25">
      <c r="A31" s="654">
        <v>10</v>
      </c>
      <c r="B31" s="654" t="s">
        <v>10</v>
      </c>
      <c r="C31" s="607" t="s">
        <v>126</v>
      </c>
      <c r="D31" s="655">
        <v>44141</v>
      </c>
      <c r="E31" s="656" t="s">
        <v>1182</v>
      </c>
      <c r="F31" s="607" t="s">
        <v>11</v>
      </c>
      <c r="G31" s="604" t="s">
        <v>1183</v>
      </c>
      <c r="H31" s="657" t="s">
        <v>1184</v>
      </c>
      <c r="I31" s="605" t="s">
        <v>24</v>
      </c>
      <c r="J31" s="683" t="s">
        <v>1185</v>
      </c>
      <c r="K31" s="684" t="s">
        <v>1186</v>
      </c>
      <c r="L31" s="685">
        <v>44141</v>
      </c>
      <c r="M31" s="690">
        <v>44228</v>
      </c>
      <c r="N31" s="690">
        <v>44377</v>
      </c>
      <c r="O31" s="1152" t="s">
        <v>1521</v>
      </c>
      <c r="P31" s="1153"/>
      <c r="Q31" s="1153"/>
      <c r="R31" s="1154"/>
      <c r="S31" s="792" t="s">
        <v>1483</v>
      </c>
      <c r="T31" s="742"/>
      <c r="U31" s="742"/>
      <c r="V31" s="678" t="s">
        <v>156</v>
      </c>
      <c r="W31" s="678" t="s">
        <v>143</v>
      </c>
      <c r="X31" s="742"/>
      <c r="Y31" s="1"/>
      <c r="Z31" s="1"/>
    </row>
    <row r="32" spans="1:27" ht="114.75" x14ac:dyDescent="0.25">
      <c r="A32" s="606">
        <v>11</v>
      </c>
      <c r="B32" s="607" t="s">
        <v>10</v>
      </c>
      <c r="C32" s="607" t="s">
        <v>132</v>
      </c>
      <c r="D32" s="636">
        <v>44141</v>
      </c>
      <c r="E32" s="637" t="s">
        <v>1187</v>
      </c>
      <c r="F32" s="607" t="s">
        <v>11</v>
      </c>
      <c r="G32" s="604" t="s">
        <v>1188</v>
      </c>
      <c r="H32" s="658" t="s">
        <v>1189</v>
      </c>
      <c r="I32" s="605" t="s">
        <v>24</v>
      </c>
      <c r="J32" s="686" t="s">
        <v>1190</v>
      </c>
      <c r="K32" s="684" t="s">
        <v>1191</v>
      </c>
      <c r="L32" s="685">
        <v>44141</v>
      </c>
      <c r="M32" s="690">
        <v>44228</v>
      </c>
      <c r="N32" s="690">
        <v>44377</v>
      </c>
      <c r="O32" s="1152" t="s">
        <v>1522</v>
      </c>
      <c r="P32" s="1153"/>
      <c r="Q32" s="1153"/>
      <c r="R32" s="1154"/>
      <c r="S32" s="793" t="s">
        <v>1484</v>
      </c>
      <c r="T32" s="742"/>
      <c r="U32" s="742"/>
      <c r="V32" s="678" t="s">
        <v>156</v>
      </c>
      <c r="W32" s="678" t="s">
        <v>143</v>
      </c>
      <c r="X32" s="742"/>
      <c r="Y32" s="1"/>
      <c r="Z32" s="1"/>
    </row>
    <row r="33" spans="1:26" ht="78.75" customHeight="1" x14ac:dyDescent="0.25">
      <c r="A33" s="606">
        <v>12</v>
      </c>
      <c r="B33" s="607" t="s">
        <v>10</v>
      </c>
      <c r="C33" s="607" t="s">
        <v>132</v>
      </c>
      <c r="D33" s="636">
        <v>44141</v>
      </c>
      <c r="E33" s="637" t="s">
        <v>1192</v>
      </c>
      <c r="F33" s="607" t="s">
        <v>11</v>
      </c>
      <c r="G33" s="604" t="s">
        <v>1193</v>
      </c>
      <c r="H33" s="1171" t="s">
        <v>1194</v>
      </c>
      <c r="I33" s="1173" t="s">
        <v>24</v>
      </c>
      <c r="J33" s="1175" t="s">
        <v>1195</v>
      </c>
      <c r="K33" s="1177" t="s">
        <v>1191</v>
      </c>
      <c r="L33" s="1179">
        <v>44141</v>
      </c>
      <c r="M33" s="859">
        <v>44207</v>
      </c>
      <c r="N33" s="859">
        <v>44377</v>
      </c>
      <c r="O33" s="1156" t="s">
        <v>1523</v>
      </c>
      <c r="P33" s="1157"/>
      <c r="Q33" s="1157"/>
      <c r="R33" s="1158"/>
      <c r="S33" s="1151"/>
      <c r="T33" s="1151"/>
      <c r="U33" s="1151"/>
      <c r="V33" s="677" t="s">
        <v>156</v>
      </c>
      <c r="W33" s="901" t="s">
        <v>143</v>
      </c>
      <c r="X33" s="1151"/>
      <c r="Y33" s="1"/>
      <c r="Z33" s="1"/>
    </row>
    <row r="34" spans="1:26" ht="64.5" customHeight="1" x14ac:dyDescent="0.25">
      <c r="A34" s="606">
        <v>13</v>
      </c>
      <c r="B34" s="607" t="s">
        <v>10</v>
      </c>
      <c r="C34" s="607" t="s">
        <v>132</v>
      </c>
      <c r="D34" s="636">
        <v>44141</v>
      </c>
      <c r="E34" s="637" t="s">
        <v>1196</v>
      </c>
      <c r="F34" s="607" t="s">
        <v>138</v>
      </c>
      <c r="G34" s="604" t="s">
        <v>1197</v>
      </c>
      <c r="H34" s="1172"/>
      <c r="I34" s="1174"/>
      <c r="J34" s="1176"/>
      <c r="K34" s="1178"/>
      <c r="L34" s="1180"/>
      <c r="M34" s="859"/>
      <c r="N34" s="859"/>
      <c r="O34" s="1159"/>
      <c r="P34" s="1160"/>
      <c r="Q34" s="1160"/>
      <c r="R34" s="1161"/>
      <c r="S34" s="1151"/>
      <c r="T34" s="1151"/>
      <c r="U34" s="1151"/>
      <c r="V34" s="677" t="s">
        <v>156</v>
      </c>
      <c r="W34" s="887"/>
      <c r="X34" s="1151"/>
      <c r="Y34" s="1"/>
      <c r="Z34" s="1"/>
    </row>
    <row r="35" spans="1:26" ht="357" x14ac:dyDescent="0.25">
      <c r="A35" s="606">
        <v>14</v>
      </c>
      <c r="B35" s="607" t="s">
        <v>10</v>
      </c>
      <c r="C35" s="607" t="s">
        <v>132</v>
      </c>
      <c r="D35" s="636">
        <v>44141</v>
      </c>
      <c r="E35" s="637" t="s">
        <v>1198</v>
      </c>
      <c r="F35" s="607" t="s">
        <v>11</v>
      </c>
      <c r="G35" s="604" t="s">
        <v>1199</v>
      </c>
      <c r="H35" s="658" t="s">
        <v>1200</v>
      </c>
      <c r="I35" s="605" t="s">
        <v>24</v>
      </c>
      <c r="J35" s="700" t="s">
        <v>1201</v>
      </c>
      <c r="K35" s="684" t="s">
        <v>1191</v>
      </c>
      <c r="L35" s="685">
        <v>44141</v>
      </c>
      <c r="M35" s="690">
        <v>44228</v>
      </c>
      <c r="N35" s="690">
        <v>44377</v>
      </c>
      <c r="O35" s="1152" t="s">
        <v>1524</v>
      </c>
      <c r="P35" s="1153"/>
      <c r="Q35" s="1153"/>
      <c r="R35" s="1154"/>
      <c r="S35" s="792" t="s">
        <v>1485</v>
      </c>
      <c r="T35" s="741"/>
      <c r="U35" s="741"/>
      <c r="V35" s="677" t="s">
        <v>156</v>
      </c>
      <c r="W35" s="678" t="s">
        <v>143</v>
      </c>
      <c r="X35" s="741"/>
      <c r="Y35" s="1"/>
      <c r="Z35" s="1"/>
    </row>
    <row r="36" spans="1:26" ht="409.5" x14ac:dyDescent="0.25">
      <c r="A36" s="606">
        <v>15</v>
      </c>
      <c r="B36" s="607" t="s">
        <v>10</v>
      </c>
      <c r="C36" s="607" t="s">
        <v>132</v>
      </c>
      <c r="D36" s="636">
        <v>44141</v>
      </c>
      <c r="E36" s="637" t="s">
        <v>1202</v>
      </c>
      <c r="F36" s="607" t="s">
        <v>11</v>
      </c>
      <c r="G36" s="634" t="s">
        <v>1203</v>
      </c>
      <c r="H36" s="659" t="s">
        <v>1204</v>
      </c>
      <c r="I36" s="660" t="s">
        <v>24</v>
      </c>
      <c r="J36" s="693" t="s">
        <v>1205</v>
      </c>
      <c r="K36" s="692" t="s">
        <v>1206</v>
      </c>
      <c r="L36" s="685">
        <v>44141</v>
      </c>
      <c r="M36" s="690">
        <v>44197</v>
      </c>
      <c r="N36" s="690">
        <v>44377</v>
      </c>
      <c r="O36" s="1152" t="s">
        <v>1525</v>
      </c>
      <c r="P36" s="1153"/>
      <c r="Q36" s="1153"/>
      <c r="R36" s="1154"/>
      <c r="S36" s="794" t="s">
        <v>1486</v>
      </c>
      <c r="T36" s="741"/>
      <c r="U36" s="741"/>
      <c r="V36" s="677" t="s">
        <v>156</v>
      </c>
      <c r="W36" s="678" t="s">
        <v>143</v>
      </c>
      <c r="X36" s="741"/>
      <c r="Y36" s="1"/>
      <c r="Z36" s="1"/>
    </row>
    <row r="37" spans="1:26" ht="153" x14ac:dyDescent="0.25">
      <c r="A37" s="606">
        <v>16</v>
      </c>
      <c r="B37" s="607" t="s">
        <v>10</v>
      </c>
      <c r="C37" s="607" t="s">
        <v>132</v>
      </c>
      <c r="D37" s="636">
        <v>44141</v>
      </c>
      <c r="E37" s="637" t="s">
        <v>1207</v>
      </c>
      <c r="F37" s="607" t="s">
        <v>11</v>
      </c>
      <c r="G37" s="634" t="s">
        <v>1208</v>
      </c>
      <c r="H37" s="661" t="s">
        <v>1209</v>
      </c>
      <c r="I37" s="660" t="s">
        <v>24</v>
      </c>
      <c r="J37" s="693" t="s">
        <v>1210</v>
      </c>
      <c r="K37" s="684" t="s">
        <v>1211</v>
      </c>
      <c r="L37" s="685">
        <v>44141</v>
      </c>
      <c r="M37" s="690">
        <v>44197</v>
      </c>
      <c r="N37" s="690">
        <v>44377</v>
      </c>
      <c r="O37" s="1152" t="s">
        <v>1526</v>
      </c>
      <c r="P37" s="1153"/>
      <c r="Q37" s="1153"/>
      <c r="R37" s="1154"/>
      <c r="S37" s="241"/>
      <c r="T37" s="741"/>
      <c r="U37" s="741"/>
      <c r="V37" s="677" t="s">
        <v>156</v>
      </c>
      <c r="W37" s="678" t="s">
        <v>143</v>
      </c>
      <c r="X37" s="741"/>
      <c r="Y37" s="1"/>
      <c r="Z37" s="1"/>
    </row>
    <row r="38" spans="1:26" ht="114.75" x14ac:dyDescent="0.25">
      <c r="A38" s="808">
        <v>17</v>
      </c>
      <c r="B38" s="808" t="s">
        <v>10</v>
      </c>
      <c r="C38" s="808" t="s">
        <v>132</v>
      </c>
      <c r="D38" s="1164">
        <v>44141</v>
      </c>
      <c r="E38" s="662" t="s">
        <v>1212</v>
      </c>
      <c r="F38" s="663" t="s">
        <v>11</v>
      </c>
      <c r="G38" s="664" t="s">
        <v>1213</v>
      </c>
      <c r="H38" s="1167" t="s">
        <v>1214</v>
      </c>
      <c r="I38" s="1181" t="s">
        <v>24</v>
      </c>
      <c r="J38" s="1175" t="s">
        <v>1215</v>
      </c>
      <c r="K38" s="1177" t="s">
        <v>1211</v>
      </c>
      <c r="L38" s="1179">
        <v>44141</v>
      </c>
      <c r="M38" s="1170">
        <v>44197</v>
      </c>
      <c r="N38" s="1170">
        <v>44377</v>
      </c>
      <c r="O38" s="1155" t="s">
        <v>1526</v>
      </c>
      <c r="P38" s="1155"/>
      <c r="Q38" s="1155"/>
      <c r="R38" s="1155"/>
      <c r="S38" s="841"/>
      <c r="T38" s="841"/>
      <c r="U38" s="841"/>
      <c r="V38" s="677" t="s">
        <v>156</v>
      </c>
      <c r="W38" s="901" t="s">
        <v>143</v>
      </c>
      <c r="X38" s="841"/>
      <c r="Y38" s="1"/>
      <c r="Z38" s="1"/>
    </row>
    <row r="39" spans="1:26" ht="102" x14ac:dyDescent="0.25">
      <c r="A39" s="1162"/>
      <c r="B39" s="1162"/>
      <c r="C39" s="1162"/>
      <c r="D39" s="1165"/>
      <c r="E39" s="637" t="s">
        <v>1216</v>
      </c>
      <c r="F39" s="607" t="s">
        <v>11</v>
      </c>
      <c r="G39" s="634" t="s">
        <v>1217</v>
      </c>
      <c r="H39" s="1168"/>
      <c r="I39" s="1182"/>
      <c r="J39" s="1184"/>
      <c r="K39" s="1185"/>
      <c r="L39" s="1186"/>
      <c r="M39" s="1170"/>
      <c r="N39" s="1170"/>
      <c r="O39" s="1155"/>
      <c r="P39" s="1155"/>
      <c r="Q39" s="1155"/>
      <c r="R39" s="1155"/>
      <c r="S39" s="842"/>
      <c r="T39" s="842"/>
      <c r="U39" s="842"/>
      <c r="V39" s="677" t="s">
        <v>156</v>
      </c>
      <c r="W39" s="896"/>
      <c r="X39" s="842"/>
      <c r="Y39" s="1"/>
      <c r="Z39" s="1"/>
    </row>
    <row r="40" spans="1:26" ht="63.75" x14ac:dyDescent="0.25">
      <c r="A40" s="1162"/>
      <c r="B40" s="1162"/>
      <c r="C40" s="1162"/>
      <c r="D40" s="1165"/>
      <c r="E40" s="637" t="s">
        <v>1218</v>
      </c>
      <c r="F40" s="607" t="s">
        <v>138</v>
      </c>
      <c r="G40" s="634" t="s">
        <v>1217</v>
      </c>
      <c r="H40" s="1168"/>
      <c r="I40" s="1182"/>
      <c r="J40" s="1184"/>
      <c r="K40" s="1185"/>
      <c r="L40" s="1186"/>
      <c r="M40" s="1170"/>
      <c r="N40" s="1170"/>
      <c r="O40" s="1155"/>
      <c r="P40" s="1155"/>
      <c r="Q40" s="1155"/>
      <c r="R40" s="1155"/>
      <c r="S40" s="842"/>
      <c r="T40" s="842"/>
      <c r="U40" s="842"/>
      <c r="V40" s="677" t="s">
        <v>156</v>
      </c>
      <c r="W40" s="896"/>
      <c r="X40" s="842"/>
      <c r="Y40" s="1"/>
      <c r="Z40" s="1"/>
    </row>
    <row r="41" spans="1:26" ht="140.25" x14ac:dyDescent="0.25">
      <c r="A41" s="1163"/>
      <c r="B41" s="1163"/>
      <c r="C41" s="1163"/>
      <c r="D41" s="1166"/>
      <c r="E41" s="637" t="s">
        <v>1219</v>
      </c>
      <c r="F41" s="607" t="s">
        <v>138</v>
      </c>
      <c r="G41" s="634" t="s">
        <v>1220</v>
      </c>
      <c r="H41" s="1169"/>
      <c r="I41" s="1183"/>
      <c r="J41" s="1176"/>
      <c r="K41" s="1178"/>
      <c r="L41" s="1180"/>
      <c r="M41" s="1170"/>
      <c r="N41" s="1170"/>
      <c r="O41" s="1155"/>
      <c r="P41" s="1155"/>
      <c r="Q41" s="1155"/>
      <c r="R41" s="1155"/>
      <c r="S41" s="843"/>
      <c r="T41" s="843"/>
      <c r="U41" s="843"/>
      <c r="V41" s="677" t="s">
        <v>156</v>
      </c>
      <c r="W41" s="887"/>
      <c r="X41" s="843"/>
      <c r="Y41" s="1"/>
      <c r="Z41" s="1"/>
    </row>
    <row r="42" spans="1:26" ht="344.25" customHeight="1" x14ac:dyDescent="0.25">
      <c r="A42" s="606">
        <v>18</v>
      </c>
      <c r="B42" s="607" t="s">
        <v>10</v>
      </c>
      <c r="C42" s="607" t="s">
        <v>132</v>
      </c>
      <c r="D42" s="636">
        <v>44141</v>
      </c>
      <c r="E42" s="637" t="s">
        <v>1221</v>
      </c>
      <c r="F42" s="607" t="s">
        <v>138</v>
      </c>
      <c r="G42" s="634" t="s">
        <v>1222</v>
      </c>
      <c r="H42" s="659" t="s">
        <v>1223</v>
      </c>
      <c r="I42" s="660" t="s">
        <v>140</v>
      </c>
      <c r="J42" s="693" t="s">
        <v>1224</v>
      </c>
      <c r="K42" s="684" t="s">
        <v>1225</v>
      </c>
      <c r="L42" s="685">
        <v>44141</v>
      </c>
      <c r="M42" s="690">
        <v>44197</v>
      </c>
      <c r="N42" s="690">
        <v>44377</v>
      </c>
      <c r="O42" s="1152" t="s">
        <v>1527</v>
      </c>
      <c r="P42" s="1153"/>
      <c r="Q42" s="1153"/>
      <c r="R42" s="1154"/>
      <c r="S42" s="793" t="s">
        <v>1487</v>
      </c>
      <c r="T42" s="741"/>
      <c r="U42" s="741"/>
      <c r="V42" s="677" t="s">
        <v>156</v>
      </c>
      <c r="W42" s="258" t="s">
        <v>143</v>
      </c>
      <c r="X42" s="741"/>
      <c r="Y42" s="1"/>
      <c r="Z42" s="1"/>
    </row>
    <row r="43" spans="1:26" ht="204" x14ac:dyDescent="0.25">
      <c r="A43" s="606">
        <v>19</v>
      </c>
      <c r="B43" s="607" t="s">
        <v>10</v>
      </c>
      <c r="C43" s="607" t="s">
        <v>132</v>
      </c>
      <c r="D43" s="636">
        <v>44141</v>
      </c>
      <c r="E43" s="637" t="s">
        <v>1226</v>
      </c>
      <c r="F43" s="607" t="s">
        <v>11</v>
      </c>
      <c r="G43" s="634" t="s">
        <v>1227</v>
      </c>
      <c r="H43" s="661" t="s">
        <v>1228</v>
      </c>
      <c r="I43" s="660" t="s">
        <v>24</v>
      </c>
      <c r="J43" s="686" t="s">
        <v>1229</v>
      </c>
      <c r="K43" s="684" t="s">
        <v>1225</v>
      </c>
      <c r="L43" s="685">
        <v>44141</v>
      </c>
      <c r="M43" s="690">
        <v>44197</v>
      </c>
      <c r="N43" s="690">
        <v>44377</v>
      </c>
      <c r="O43" s="1152" t="s">
        <v>1488</v>
      </c>
      <c r="P43" s="1153"/>
      <c r="Q43" s="1153"/>
      <c r="R43" s="1154"/>
      <c r="S43" s="793" t="s">
        <v>1489</v>
      </c>
      <c r="T43" s="741"/>
      <c r="U43" s="741"/>
      <c r="V43" s="677" t="s">
        <v>156</v>
      </c>
      <c r="W43" s="258" t="s">
        <v>143</v>
      </c>
      <c r="X43" s="741"/>
      <c r="Y43" s="1"/>
      <c r="Z43" s="1"/>
    </row>
    <row r="44" spans="1:26" ht="140.25" x14ac:dyDescent="0.25">
      <c r="A44" s="606">
        <v>20</v>
      </c>
      <c r="B44" s="607" t="s">
        <v>10</v>
      </c>
      <c r="C44" s="607" t="s">
        <v>132</v>
      </c>
      <c r="D44" s="636">
        <v>44141</v>
      </c>
      <c r="E44" s="637" t="s">
        <v>1230</v>
      </c>
      <c r="F44" s="607" t="s">
        <v>138</v>
      </c>
      <c r="G44" s="634" t="s">
        <v>1231</v>
      </c>
      <c r="H44" s="659" t="s">
        <v>1232</v>
      </c>
      <c r="I44" s="660" t="s">
        <v>140</v>
      </c>
      <c r="J44" s="693" t="s">
        <v>1233</v>
      </c>
      <c r="K44" s="684" t="s">
        <v>1225</v>
      </c>
      <c r="L44" s="685">
        <v>44141</v>
      </c>
      <c r="M44" s="690">
        <v>44197</v>
      </c>
      <c r="N44" s="690">
        <v>44500</v>
      </c>
      <c r="O44" s="1152" t="s">
        <v>1528</v>
      </c>
      <c r="P44" s="1153"/>
      <c r="Q44" s="1153"/>
      <c r="R44" s="1154"/>
      <c r="S44" s="793" t="s">
        <v>1490</v>
      </c>
      <c r="T44" s="741"/>
      <c r="U44" s="741"/>
      <c r="V44" s="677" t="s">
        <v>156</v>
      </c>
      <c r="W44" s="258" t="s">
        <v>143</v>
      </c>
      <c r="X44" s="741"/>
      <c r="Y44" s="1"/>
      <c r="Z44" s="1"/>
    </row>
    <row r="45" spans="1:26" ht="140.25" x14ac:dyDescent="0.25">
      <c r="A45" s="606">
        <v>21</v>
      </c>
      <c r="B45" s="607" t="s">
        <v>10</v>
      </c>
      <c r="C45" s="607" t="s">
        <v>132</v>
      </c>
      <c r="D45" s="636">
        <v>44141</v>
      </c>
      <c r="E45" s="637" t="s">
        <v>1234</v>
      </c>
      <c r="F45" s="607" t="s">
        <v>138</v>
      </c>
      <c r="G45" s="604" t="s">
        <v>1235</v>
      </c>
      <c r="H45" s="604" t="s">
        <v>1236</v>
      </c>
      <c r="I45" s="660" t="s">
        <v>140</v>
      </c>
      <c r="J45" s="686" t="s">
        <v>1237</v>
      </c>
      <c r="K45" s="684" t="s">
        <v>1191</v>
      </c>
      <c r="L45" s="685">
        <v>44141</v>
      </c>
      <c r="M45" s="690">
        <v>44197</v>
      </c>
      <c r="N45" s="690">
        <v>44377</v>
      </c>
      <c r="O45" s="1152" t="s">
        <v>1526</v>
      </c>
      <c r="P45" s="1153"/>
      <c r="Q45" s="1153"/>
      <c r="R45" s="1154"/>
      <c r="S45" s="241"/>
      <c r="T45" s="741"/>
      <c r="U45" s="741"/>
      <c r="V45" s="677" t="s">
        <v>156</v>
      </c>
      <c r="W45" s="258" t="s">
        <v>143</v>
      </c>
      <c r="X45" s="741"/>
      <c r="Y45" s="1"/>
      <c r="Z45" s="1"/>
    </row>
    <row r="46" spans="1:26" ht="153" x14ac:dyDescent="0.25">
      <c r="A46" s="606">
        <v>22</v>
      </c>
      <c r="B46" s="607" t="s">
        <v>10</v>
      </c>
      <c r="C46" s="607" t="s">
        <v>132</v>
      </c>
      <c r="D46" s="636">
        <v>44141</v>
      </c>
      <c r="E46" s="637" t="s">
        <v>1238</v>
      </c>
      <c r="F46" s="607" t="s">
        <v>138</v>
      </c>
      <c r="G46" s="634" t="s">
        <v>1239</v>
      </c>
      <c r="H46" s="604" t="s">
        <v>1240</v>
      </c>
      <c r="I46" s="660" t="s">
        <v>140</v>
      </c>
      <c r="J46" s="686" t="s">
        <v>1241</v>
      </c>
      <c r="K46" s="684" t="s">
        <v>1191</v>
      </c>
      <c r="L46" s="685">
        <v>44141</v>
      </c>
      <c r="M46" s="690">
        <v>44197</v>
      </c>
      <c r="N46" s="690">
        <v>44377</v>
      </c>
      <c r="O46" s="1152" t="s">
        <v>1526</v>
      </c>
      <c r="P46" s="1153"/>
      <c r="Q46" s="1153"/>
      <c r="R46" s="1154"/>
      <c r="S46" s="241"/>
      <c r="T46" s="741"/>
      <c r="U46" s="741"/>
      <c r="V46" s="677" t="s">
        <v>156</v>
      </c>
      <c r="W46" s="258" t="s">
        <v>143</v>
      </c>
      <c r="X46" s="741"/>
      <c r="Y46" s="1"/>
      <c r="Z46" s="1"/>
    </row>
    <row r="47" spans="1:26" ht="178.5" x14ac:dyDescent="0.25">
      <c r="A47" s="606">
        <v>23</v>
      </c>
      <c r="B47" s="607" t="s">
        <v>10</v>
      </c>
      <c r="C47" s="607" t="s">
        <v>132</v>
      </c>
      <c r="D47" s="636">
        <v>44141</v>
      </c>
      <c r="E47" s="637" t="s">
        <v>1242</v>
      </c>
      <c r="F47" s="607" t="s">
        <v>138</v>
      </c>
      <c r="G47" s="634" t="s">
        <v>1243</v>
      </c>
      <c r="H47" s="660" t="s">
        <v>1244</v>
      </c>
      <c r="I47" s="660" t="s">
        <v>140</v>
      </c>
      <c r="J47" s="686" t="s">
        <v>1245</v>
      </c>
      <c r="K47" s="684" t="s">
        <v>1191</v>
      </c>
      <c r="L47" s="685">
        <v>44141</v>
      </c>
      <c r="M47" s="690">
        <v>44197</v>
      </c>
      <c r="N47" s="690">
        <v>44377</v>
      </c>
      <c r="O47" s="1152" t="s">
        <v>1529</v>
      </c>
      <c r="P47" s="1153"/>
      <c r="Q47" s="1153"/>
      <c r="R47" s="1154"/>
      <c r="S47" s="794" t="s">
        <v>1491</v>
      </c>
      <c r="T47" s="741"/>
      <c r="U47" s="741"/>
      <c r="V47" s="677" t="s">
        <v>156</v>
      </c>
      <c r="W47" s="258" t="s">
        <v>143</v>
      </c>
      <c r="X47" s="741"/>
      <c r="Y47" s="1"/>
      <c r="Z47" s="1"/>
    </row>
    <row r="48" spans="1:26" ht="76.5" x14ac:dyDescent="0.25">
      <c r="A48" s="606">
        <v>24</v>
      </c>
      <c r="B48" s="607" t="s">
        <v>10</v>
      </c>
      <c r="C48" s="607" t="s">
        <v>132</v>
      </c>
      <c r="D48" s="636">
        <v>44141</v>
      </c>
      <c r="E48" s="637" t="s">
        <v>1246</v>
      </c>
      <c r="F48" s="607" t="s">
        <v>138</v>
      </c>
      <c r="G48" s="634" t="s">
        <v>1247</v>
      </c>
      <c r="H48" s="604" t="s">
        <v>1248</v>
      </c>
      <c r="I48" s="660" t="s">
        <v>140</v>
      </c>
      <c r="J48" s="693" t="s">
        <v>1249</v>
      </c>
      <c r="K48" s="684" t="s">
        <v>1191</v>
      </c>
      <c r="L48" s="685">
        <v>44141</v>
      </c>
      <c r="M48" s="690">
        <v>44207</v>
      </c>
      <c r="N48" s="690">
        <v>44377</v>
      </c>
      <c r="O48" s="1152" t="s">
        <v>1526</v>
      </c>
      <c r="P48" s="1153"/>
      <c r="Q48" s="1153"/>
      <c r="R48" s="1154"/>
      <c r="S48" s="241"/>
      <c r="T48" s="741"/>
      <c r="U48" s="741"/>
      <c r="V48" s="677" t="s">
        <v>156</v>
      </c>
      <c r="W48" s="258" t="s">
        <v>143</v>
      </c>
      <c r="X48" s="741"/>
      <c r="Y48" s="1"/>
      <c r="Z48" s="1"/>
    </row>
    <row r="49" spans="1:26" ht="114.75" x14ac:dyDescent="0.25">
      <c r="A49" s="606">
        <v>25</v>
      </c>
      <c r="B49" s="607" t="s">
        <v>10</v>
      </c>
      <c r="C49" s="607" t="s">
        <v>132</v>
      </c>
      <c r="D49" s="636">
        <v>44141</v>
      </c>
      <c r="E49" s="637" t="s">
        <v>1250</v>
      </c>
      <c r="F49" s="607" t="s">
        <v>11</v>
      </c>
      <c r="G49" s="634" t="s">
        <v>1251</v>
      </c>
      <c r="H49" s="660" t="s">
        <v>1252</v>
      </c>
      <c r="I49" s="660" t="s">
        <v>24</v>
      </c>
      <c r="J49" s="686" t="s">
        <v>1253</v>
      </c>
      <c r="K49" s="684" t="s">
        <v>1225</v>
      </c>
      <c r="L49" s="685">
        <v>44141</v>
      </c>
      <c r="M49" s="690">
        <v>44207</v>
      </c>
      <c r="N49" s="690">
        <v>44377</v>
      </c>
      <c r="O49" s="1152" t="s">
        <v>1526</v>
      </c>
      <c r="P49" s="1153"/>
      <c r="Q49" s="1153"/>
      <c r="R49" s="1154"/>
      <c r="S49" s="241"/>
      <c r="T49" s="741"/>
      <c r="U49" s="741"/>
      <c r="V49" s="677" t="s">
        <v>156</v>
      </c>
      <c r="W49" s="258" t="s">
        <v>143</v>
      </c>
      <c r="X49" s="741"/>
      <c r="Y49" s="1"/>
      <c r="Z49" s="1"/>
    </row>
    <row r="50" spans="1:26" ht="89.25" x14ac:dyDescent="0.25">
      <c r="A50" s="606">
        <v>26</v>
      </c>
      <c r="B50" s="607" t="s">
        <v>10</v>
      </c>
      <c r="C50" s="607" t="s">
        <v>132</v>
      </c>
      <c r="D50" s="636">
        <v>44141</v>
      </c>
      <c r="E50" s="637" t="s">
        <v>1254</v>
      </c>
      <c r="F50" s="607" t="s">
        <v>138</v>
      </c>
      <c r="G50" s="808" t="s">
        <v>1255</v>
      </c>
      <c r="H50" s="1187" t="s">
        <v>1256</v>
      </c>
      <c r="I50" s="1181" t="s">
        <v>140</v>
      </c>
      <c r="J50" s="1189" t="s">
        <v>1257</v>
      </c>
      <c r="K50" s="1177" t="s">
        <v>1225</v>
      </c>
      <c r="L50" s="1179">
        <v>44141</v>
      </c>
      <c r="M50" s="859">
        <v>44197</v>
      </c>
      <c r="N50" s="859">
        <v>44377</v>
      </c>
      <c r="O50" s="1155" t="s">
        <v>1530</v>
      </c>
      <c r="P50" s="1155"/>
      <c r="Q50" s="1155"/>
      <c r="R50" s="1155"/>
      <c r="S50" s="841" t="s">
        <v>1492</v>
      </c>
      <c r="T50" s="841"/>
      <c r="U50" s="841"/>
      <c r="V50" s="677" t="s">
        <v>156</v>
      </c>
      <c r="W50" s="901" t="s">
        <v>143</v>
      </c>
      <c r="X50" s="841"/>
      <c r="Y50" s="1"/>
      <c r="Z50" s="1"/>
    </row>
    <row r="51" spans="1:26" ht="153" x14ac:dyDescent="0.25">
      <c r="A51" s="606">
        <v>27</v>
      </c>
      <c r="B51" s="607" t="s">
        <v>10</v>
      </c>
      <c r="C51" s="607" t="s">
        <v>132</v>
      </c>
      <c r="D51" s="636">
        <v>44141</v>
      </c>
      <c r="E51" s="637" t="s">
        <v>1258</v>
      </c>
      <c r="F51" s="607" t="s">
        <v>138</v>
      </c>
      <c r="G51" s="1163"/>
      <c r="H51" s="1188"/>
      <c r="I51" s="1183"/>
      <c r="J51" s="1190"/>
      <c r="K51" s="1178"/>
      <c r="L51" s="1180"/>
      <c r="M51" s="859"/>
      <c r="N51" s="859"/>
      <c r="O51" s="1155"/>
      <c r="P51" s="1155"/>
      <c r="Q51" s="1155"/>
      <c r="R51" s="1155"/>
      <c r="S51" s="843"/>
      <c r="T51" s="843"/>
      <c r="U51" s="843"/>
      <c r="V51" s="677" t="s">
        <v>156</v>
      </c>
      <c r="W51" s="887"/>
      <c r="X51" s="843"/>
      <c r="Y51" s="1"/>
      <c r="Z51" s="1"/>
    </row>
    <row r="52" spans="1:26" ht="223.5" customHeight="1" x14ac:dyDescent="0.25">
      <c r="A52" s="606">
        <v>28</v>
      </c>
      <c r="B52" s="607" t="s">
        <v>10</v>
      </c>
      <c r="C52" s="607" t="s">
        <v>132</v>
      </c>
      <c r="D52" s="636">
        <v>44141</v>
      </c>
      <c r="E52" s="637" t="s">
        <v>1259</v>
      </c>
      <c r="F52" s="607" t="s">
        <v>138</v>
      </c>
      <c r="G52" s="634" t="s">
        <v>1260</v>
      </c>
      <c r="H52" s="659" t="s">
        <v>1261</v>
      </c>
      <c r="I52" s="660" t="s">
        <v>140</v>
      </c>
      <c r="J52" s="693" t="s">
        <v>1262</v>
      </c>
      <c r="K52" s="684" t="s">
        <v>1225</v>
      </c>
      <c r="L52" s="685">
        <v>44141</v>
      </c>
      <c r="M52" s="690">
        <v>44197</v>
      </c>
      <c r="N52" s="690">
        <v>44377</v>
      </c>
      <c r="O52" s="1152" t="s">
        <v>1531</v>
      </c>
      <c r="P52" s="1153"/>
      <c r="Q52" s="1153"/>
      <c r="R52" s="1154"/>
      <c r="S52" s="793" t="s">
        <v>1493</v>
      </c>
      <c r="T52" s="741"/>
      <c r="U52" s="741"/>
      <c r="V52" s="677" t="s">
        <v>156</v>
      </c>
      <c r="W52" s="901" t="s">
        <v>143</v>
      </c>
      <c r="X52" s="741"/>
      <c r="Y52" s="1"/>
      <c r="Z52" s="1"/>
    </row>
    <row r="53" spans="1:26" x14ac:dyDescent="0.25">
      <c r="A53" s="1"/>
      <c r="B53" s="1"/>
      <c r="C53" s="1"/>
      <c r="D53" s="1"/>
      <c r="E53" s="16"/>
      <c r="F53" s="1"/>
      <c r="G53" s="16"/>
      <c r="H53" s="16"/>
      <c r="I53" s="1"/>
      <c r="J53" s="196"/>
      <c r="K53" s="196"/>
      <c r="L53" s="196"/>
      <c r="M53" s="196"/>
      <c r="N53" s="196"/>
      <c r="O53" s="196"/>
      <c r="P53" s="196"/>
      <c r="Q53" s="196"/>
      <c r="R53" s="196"/>
      <c r="S53" s="1"/>
      <c r="T53" s="15"/>
      <c r="U53" s="15"/>
      <c r="V53" s="15"/>
      <c r="W53" s="887"/>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
      <c r="F73" s="1"/>
      <c r="G73" s="1"/>
      <c r="H73" s="1"/>
      <c r="I73" s="1"/>
      <c r="J73" s="1"/>
      <c r="K73" s="1"/>
      <c r="L73" s="1"/>
      <c r="M73" s="1"/>
      <c r="N73" s="1"/>
      <c r="O73" s="1"/>
      <c r="P73" s="1"/>
      <c r="Q73" s="1"/>
      <c r="R73" s="1"/>
      <c r="S73" s="1"/>
      <c r="T73" s="1"/>
      <c r="U73" s="1"/>
      <c r="V73" s="1"/>
      <c r="W73" s="13"/>
      <c r="X73" s="1"/>
      <c r="Y73" s="1"/>
      <c r="Z73" s="1"/>
    </row>
    <row r="74" spans="1:26" x14ac:dyDescent="0.25">
      <c r="W74" s="13"/>
    </row>
    <row r="75" spans="1:26" x14ac:dyDescent="0.25">
      <c r="W75" s="13"/>
    </row>
    <row r="76" spans="1:26" x14ac:dyDescent="0.25">
      <c r="W76" s="13"/>
    </row>
    <row r="77" spans="1:26" x14ac:dyDescent="0.25">
      <c r="W77" s="13"/>
    </row>
    <row r="78" spans="1:26" x14ac:dyDescent="0.25">
      <c r="W78" s="13"/>
    </row>
    <row r="79" spans="1:26" x14ac:dyDescent="0.25">
      <c r="W79" s="13"/>
    </row>
    <row r="80" spans="1:26" x14ac:dyDescent="0.25">
      <c r="W80" s="13"/>
    </row>
    <row r="81" spans="23:23" x14ac:dyDescent="0.25">
      <c r="W81" s="13"/>
    </row>
    <row r="82" spans="23:23" x14ac:dyDescent="0.25">
      <c r="W82" s="13"/>
    </row>
    <row r="83" spans="23:23" x14ac:dyDescent="0.25">
      <c r="W83" s="13"/>
    </row>
    <row r="84" spans="23:23" x14ac:dyDescent="0.25">
      <c r="W84" s="13"/>
    </row>
    <row r="85" spans="23:23" x14ac:dyDescent="0.25">
      <c r="W85" s="13"/>
    </row>
    <row r="86" spans="23:23" x14ac:dyDescent="0.25">
      <c r="W86" s="13"/>
    </row>
    <row r="87" spans="23:23" x14ac:dyDescent="0.25">
      <c r="W87" s="13"/>
    </row>
    <row r="88" spans="23:23" x14ac:dyDescent="0.25">
      <c r="W88" s="13"/>
    </row>
    <row r="89" spans="23:23" x14ac:dyDescent="0.25">
      <c r="W89" s="13"/>
    </row>
    <row r="90" spans="23:23" x14ac:dyDescent="0.25">
      <c r="W90" s="13"/>
    </row>
    <row r="91" spans="23:23" x14ac:dyDescent="0.25">
      <c r="W91" s="13"/>
    </row>
    <row r="92" spans="23:23" x14ac:dyDescent="0.25">
      <c r="W92" s="13"/>
    </row>
    <row r="93" spans="23:23" x14ac:dyDescent="0.25">
      <c r="W93" s="13"/>
    </row>
    <row r="94" spans="23:23" x14ac:dyDescent="0.25">
      <c r="W94" s="13"/>
    </row>
    <row r="95" spans="23:23" x14ac:dyDescent="0.25">
      <c r="W95" s="13"/>
    </row>
    <row r="96" spans="23: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sheetData>
  <mergeCells count="74">
    <mergeCell ref="G50:G51"/>
    <mergeCell ref="H50:H51"/>
    <mergeCell ref="I50:I51"/>
    <mergeCell ref="J50:J51"/>
    <mergeCell ref="K50:K51"/>
    <mergeCell ref="L50:L51"/>
    <mergeCell ref="M50:M51"/>
    <mergeCell ref="N50:N51"/>
    <mergeCell ref="I38:I41"/>
    <mergeCell ref="J38:J41"/>
    <mergeCell ref="K38:K41"/>
    <mergeCell ref="L38:L41"/>
    <mergeCell ref="M38:M41"/>
    <mergeCell ref="O29:S29"/>
    <mergeCell ref="A38:A41"/>
    <mergeCell ref="B38:B41"/>
    <mergeCell ref="C38:C41"/>
    <mergeCell ref="D38:D41"/>
    <mergeCell ref="H38:H41"/>
    <mergeCell ref="N38:N41"/>
    <mergeCell ref="H33:H34"/>
    <mergeCell ref="I33:I34"/>
    <mergeCell ref="J33:J34"/>
    <mergeCell ref="K33:K34"/>
    <mergeCell ref="L33:L34"/>
    <mergeCell ref="M33:M34"/>
    <mergeCell ref="N33:N34"/>
    <mergeCell ref="T29:X29"/>
    <mergeCell ref="O30:R30"/>
    <mergeCell ref="T33:T34"/>
    <mergeCell ref="X33:X34"/>
    <mergeCell ref="A17:C20"/>
    <mergeCell ref="D17:W20"/>
    <mergeCell ref="A22:C22"/>
    <mergeCell ref="E22:F22"/>
    <mergeCell ref="H22:J22"/>
    <mergeCell ref="A23:C23"/>
    <mergeCell ref="H23:I23"/>
    <mergeCell ref="H24:I24"/>
    <mergeCell ref="H25:I25"/>
    <mergeCell ref="H26:I26"/>
    <mergeCell ref="A29:G29"/>
    <mergeCell ref="H29:N29"/>
    <mergeCell ref="O43:R43"/>
    <mergeCell ref="O31:R31"/>
    <mergeCell ref="O32:R32"/>
    <mergeCell ref="O33:R34"/>
    <mergeCell ref="S33:S34"/>
    <mergeCell ref="O35:R35"/>
    <mergeCell ref="W52:W53"/>
    <mergeCell ref="W33:W34"/>
    <mergeCell ref="O49:R49"/>
    <mergeCell ref="O50:R51"/>
    <mergeCell ref="O52:R52"/>
    <mergeCell ref="S38:S41"/>
    <mergeCell ref="S50:S51"/>
    <mergeCell ref="O44:R44"/>
    <mergeCell ref="O45:R45"/>
    <mergeCell ref="O46:R46"/>
    <mergeCell ref="O47:R47"/>
    <mergeCell ref="O48:R48"/>
    <mergeCell ref="O36:R36"/>
    <mergeCell ref="O37:R37"/>
    <mergeCell ref="O38:R41"/>
    <mergeCell ref="O42:R42"/>
    <mergeCell ref="X38:X41"/>
    <mergeCell ref="X50:X51"/>
    <mergeCell ref="T38:T41"/>
    <mergeCell ref="T50:T51"/>
    <mergeCell ref="U33:U34"/>
    <mergeCell ref="U38:U41"/>
    <mergeCell ref="U50:U51"/>
    <mergeCell ref="W38:W41"/>
    <mergeCell ref="W50:W51"/>
  </mergeCells>
  <conditionalFormatting sqref="W31:W33">
    <cfRule type="containsText" dxfId="80" priority="31" stopIfTrue="1" operator="containsText" text="Cerrada">
      <formula>NOT(ISERROR(SEARCH("Cerrada",W31)))</formula>
    </cfRule>
    <cfRule type="containsText" dxfId="79" priority="32" stopIfTrue="1" operator="containsText" text="En ejecución">
      <formula>NOT(ISERROR(SEARCH("En ejecución",W31)))</formula>
    </cfRule>
    <cfRule type="containsText" dxfId="78" priority="33" stopIfTrue="1" operator="containsText" text="Vencida">
      <formula>NOT(ISERROR(SEARCH("Vencida",W31)))</formula>
    </cfRule>
  </conditionalFormatting>
  <conditionalFormatting sqref="W42:W50 W52 W35:W38">
    <cfRule type="containsText" dxfId="77" priority="1" stopIfTrue="1" operator="containsText" text="Cerrada">
      <formula>NOT(ISERROR(SEARCH("Cerrada",W35)))</formula>
    </cfRule>
    <cfRule type="containsText" dxfId="76" priority="2" stopIfTrue="1" operator="containsText" text="En ejecución">
      <formula>NOT(ISERROR(SEARCH("En ejecución",W35)))</formula>
    </cfRule>
    <cfRule type="containsText" dxfId="75" priority="3" stopIfTrue="1" operator="containsText" text="Vencida">
      <formula>NOT(ISERROR(SEARCH("Vencida",W35)))</formula>
    </cfRule>
  </conditionalFormatting>
  <dataValidations count="7">
    <dataValidation type="list" allowBlank="1" showErrorMessage="1" sqref="A23" xr:uid="{00000000-0002-0000-0D00-000000000000}">
      <formula1>PROCESOS</formula1>
    </dataValidation>
    <dataValidation type="list" allowBlank="1" showInputMessage="1" showErrorMessage="1" sqref="W52 W42:W50 W35:W38 W31:W33" xr:uid="{00000000-0002-0000-0D00-000005000000}">
      <formula1>$I$2:$I$4</formula1>
    </dataValidation>
    <dataValidation type="list" allowBlank="1" showErrorMessage="1" sqref="F31:F52" xr:uid="{00000000-0002-0000-0D00-000007000000}">
      <formula1>$G$2:$G$5</formula1>
    </dataValidation>
    <dataValidation type="list" allowBlank="1" showErrorMessage="1" sqref="B42:B52 B31:B38" xr:uid="{00000000-0002-0000-0D00-000008000000}">
      <formula1>$F$2:$F$6</formula1>
    </dataValidation>
    <dataValidation type="list" allowBlank="1" showErrorMessage="1" sqref="I52 I31:I33 I35:I38 I42:I50" xr:uid="{00000000-0002-0000-0D00-000009000000}">
      <formula1>$H$2:$H$3</formula1>
    </dataValidation>
    <dataValidation type="list" allowBlank="1" showErrorMessage="1" sqref="C42:C52 C31:C38" xr:uid="{00000000-0002-0000-0D00-00000A000000}">
      <formula1>$D$2:$D$13</formula1>
    </dataValidation>
    <dataValidation type="list" allowBlank="1" showInputMessage="1" showErrorMessage="1" sqref="V31:V52" xr:uid="{00000000-0002-0000-0D00-000006000000}">
      <formula1>$J$2:$J$4</formula1>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AA891"/>
  <sheetViews>
    <sheetView showGridLines="0" topLeftCell="A17" zoomScale="70" zoomScaleNormal="70" workbookViewId="0"/>
  </sheetViews>
  <sheetFormatPr baseColWidth="10" defaultColWidth="14.42578125" defaultRowHeight="15" x14ac:dyDescent="0.25"/>
  <cols>
    <col min="1" max="1" width="6.5703125" style="248" customWidth="1"/>
    <col min="2" max="2" width="10.7109375" style="248" customWidth="1"/>
    <col min="3" max="3" width="17.5703125" style="248" customWidth="1"/>
    <col min="4" max="4" width="21.5703125" style="248" customWidth="1"/>
    <col min="5" max="5" width="75.42578125" style="248" customWidth="1"/>
    <col min="6" max="6" width="20" style="248" customWidth="1"/>
    <col min="7" max="7" width="51.85546875" style="248" customWidth="1"/>
    <col min="8" max="8" width="38.5703125" style="206" customWidth="1"/>
    <col min="9" max="9" width="14" style="248" customWidth="1"/>
    <col min="10" max="10" width="18" style="248" customWidth="1"/>
    <col min="11" max="11" width="18.5703125" style="248" customWidth="1"/>
    <col min="12" max="12" width="20" style="248" customWidth="1"/>
    <col min="13" max="13" width="18.28515625" style="248" customWidth="1"/>
    <col min="14" max="14" width="18" style="248" customWidth="1"/>
    <col min="15" max="17" width="25.7109375" style="522" customWidth="1"/>
    <col min="18" max="18" width="18.7109375" style="522" customWidth="1"/>
    <col min="19" max="19" width="28.140625" style="248" customWidth="1"/>
    <col min="20" max="20" width="67.85546875" style="248" customWidth="1"/>
    <col min="21" max="21" width="31.7109375" style="248" customWidth="1"/>
    <col min="22" max="22" width="18.42578125" style="172" customWidth="1"/>
    <col min="23" max="23" width="19.42578125" style="248" customWidth="1"/>
    <col min="24" max="24" width="80.28515625" style="248" customWidth="1"/>
    <col min="25" max="25" width="31.140625" style="248" customWidth="1"/>
    <col min="26" max="26" width="14.42578125" style="248" customWidth="1"/>
    <col min="27" max="28" width="11" style="248" customWidth="1"/>
    <col min="29" max="256" width="14.42578125" style="248"/>
    <col min="257" max="257" width="6.5703125" style="248" customWidth="1"/>
    <col min="258" max="258" width="10.7109375" style="248" customWidth="1"/>
    <col min="259" max="259" width="17.5703125" style="248" customWidth="1"/>
    <col min="260" max="260" width="21.5703125" style="248" customWidth="1"/>
    <col min="261" max="261" width="52.28515625" style="248" customWidth="1"/>
    <col min="262" max="262" width="24.140625" style="248" customWidth="1"/>
    <col min="263" max="263" width="26.5703125" style="248" customWidth="1"/>
    <col min="264" max="264" width="25.85546875" style="248" customWidth="1"/>
    <col min="265" max="265" width="14" style="248" customWidth="1"/>
    <col min="266" max="266" width="18" style="248" customWidth="1"/>
    <col min="267" max="267" width="18.5703125" style="248" customWidth="1"/>
    <col min="268" max="268" width="20" style="248" customWidth="1"/>
    <col min="269" max="269" width="18.28515625" style="248" customWidth="1"/>
    <col min="270" max="271" width="18" style="248" customWidth="1"/>
    <col min="272" max="272" width="26.28515625" style="248" customWidth="1"/>
    <col min="273" max="273" width="24.85546875" style="248" customWidth="1"/>
    <col min="274" max="274" width="19.42578125" style="248" customWidth="1"/>
    <col min="275" max="275" width="28.140625" style="248" customWidth="1"/>
    <col min="276" max="276" width="97.7109375" style="248" customWidth="1"/>
    <col min="277" max="277" width="40.140625" style="248" customWidth="1"/>
    <col min="278" max="278" width="18.42578125" style="248" customWidth="1"/>
    <col min="279" max="279" width="19.42578125" style="248" customWidth="1"/>
    <col min="280" max="280" width="80.28515625" style="248" customWidth="1"/>
    <col min="281" max="281" width="31.140625" style="248" customWidth="1"/>
    <col min="282" max="282" width="14.42578125" style="248" customWidth="1"/>
    <col min="283" max="284" width="11" style="248" customWidth="1"/>
    <col min="285" max="512" width="14.42578125" style="248"/>
    <col min="513" max="513" width="6.5703125" style="248" customWidth="1"/>
    <col min="514" max="514" width="10.7109375" style="248" customWidth="1"/>
    <col min="515" max="515" width="17.5703125" style="248" customWidth="1"/>
    <col min="516" max="516" width="21.5703125" style="248" customWidth="1"/>
    <col min="517" max="517" width="52.28515625" style="248" customWidth="1"/>
    <col min="518" max="518" width="24.140625" style="248" customWidth="1"/>
    <col min="519" max="519" width="26.5703125" style="248" customWidth="1"/>
    <col min="520" max="520" width="25.85546875" style="248" customWidth="1"/>
    <col min="521" max="521" width="14" style="248" customWidth="1"/>
    <col min="522" max="522" width="18" style="248" customWidth="1"/>
    <col min="523" max="523" width="18.5703125" style="248" customWidth="1"/>
    <col min="524" max="524" width="20" style="248" customWidth="1"/>
    <col min="525" max="525" width="18.28515625" style="248" customWidth="1"/>
    <col min="526" max="527" width="18" style="248" customWidth="1"/>
    <col min="528" max="528" width="26.28515625" style="248" customWidth="1"/>
    <col min="529" max="529" width="24.85546875" style="248" customWidth="1"/>
    <col min="530" max="530" width="19.42578125" style="248" customWidth="1"/>
    <col min="531" max="531" width="28.140625" style="248" customWidth="1"/>
    <col min="532" max="532" width="97.7109375" style="248" customWidth="1"/>
    <col min="533" max="533" width="40.140625" style="248" customWidth="1"/>
    <col min="534" max="534" width="18.42578125" style="248" customWidth="1"/>
    <col min="535" max="535" width="19.42578125" style="248" customWidth="1"/>
    <col min="536" max="536" width="80.28515625" style="248" customWidth="1"/>
    <col min="537" max="537" width="31.140625" style="248" customWidth="1"/>
    <col min="538" max="538" width="14.42578125" style="248" customWidth="1"/>
    <col min="539" max="540" width="11" style="248" customWidth="1"/>
    <col min="541" max="768" width="14.42578125" style="248"/>
    <col min="769" max="769" width="6.5703125" style="248" customWidth="1"/>
    <col min="770" max="770" width="10.7109375" style="248" customWidth="1"/>
    <col min="771" max="771" width="17.5703125" style="248" customWidth="1"/>
    <col min="772" max="772" width="21.5703125" style="248" customWidth="1"/>
    <col min="773" max="773" width="52.28515625" style="248" customWidth="1"/>
    <col min="774" max="774" width="24.140625" style="248" customWidth="1"/>
    <col min="775" max="775" width="26.5703125" style="248" customWidth="1"/>
    <col min="776" max="776" width="25.85546875" style="248" customWidth="1"/>
    <col min="777" max="777" width="14" style="248" customWidth="1"/>
    <col min="778" max="778" width="18" style="248" customWidth="1"/>
    <col min="779" max="779" width="18.5703125" style="248" customWidth="1"/>
    <col min="780" max="780" width="20" style="248" customWidth="1"/>
    <col min="781" max="781" width="18.28515625" style="248" customWidth="1"/>
    <col min="782" max="783" width="18" style="248" customWidth="1"/>
    <col min="784" max="784" width="26.28515625" style="248" customWidth="1"/>
    <col min="785" max="785" width="24.85546875" style="248" customWidth="1"/>
    <col min="786" max="786" width="19.42578125" style="248" customWidth="1"/>
    <col min="787" max="787" width="28.140625" style="248" customWidth="1"/>
    <col min="788" max="788" width="97.7109375" style="248" customWidth="1"/>
    <col min="789" max="789" width="40.140625" style="248" customWidth="1"/>
    <col min="790" max="790" width="18.42578125" style="248" customWidth="1"/>
    <col min="791" max="791" width="19.42578125" style="248" customWidth="1"/>
    <col min="792" max="792" width="80.28515625" style="248" customWidth="1"/>
    <col min="793" max="793" width="31.140625" style="248" customWidth="1"/>
    <col min="794" max="794" width="14.42578125" style="248" customWidth="1"/>
    <col min="795" max="796" width="11" style="248" customWidth="1"/>
    <col min="797" max="1024" width="14.42578125" style="248"/>
    <col min="1025" max="1025" width="6.5703125" style="248" customWidth="1"/>
    <col min="1026" max="1026" width="10.7109375" style="248" customWidth="1"/>
    <col min="1027" max="1027" width="17.5703125" style="248" customWidth="1"/>
    <col min="1028" max="1028" width="21.5703125" style="248" customWidth="1"/>
    <col min="1029" max="1029" width="52.28515625" style="248" customWidth="1"/>
    <col min="1030" max="1030" width="24.140625" style="248" customWidth="1"/>
    <col min="1031" max="1031" width="26.5703125" style="248" customWidth="1"/>
    <col min="1032" max="1032" width="25.85546875" style="248" customWidth="1"/>
    <col min="1033" max="1033" width="14" style="248" customWidth="1"/>
    <col min="1034" max="1034" width="18" style="248" customWidth="1"/>
    <col min="1035" max="1035" width="18.5703125" style="248" customWidth="1"/>
    <col min="1036" max="1036" width="20" style="248" customWidth="1"/>
    <col min="1037" max="1037" width="18.28515625" style="248" customWidth="1"/>
    <col min="1038" max="1039" width="18" style="248" customWidth="1"/>
    <col min="1040" max="1040" width="26.28515625" style="248" customWidth="1"/>
    <col min="1041" max="1041" width="24.85546875" style="248" customWidth="1"/>
    <col min="1042" max="1042" width="19.42578125" style="248" customWidth="1"/>
    <col min="1043" max="1043" width="28.140625" style="248" customWidth="1"/>
    <col min="1044" max="1044" width="97.7109375" style="248" customWidth="1"/>
    <col min="1045" max="1045" width="40.140625" style="248" customWidth="1"/>
    <col min="1046" max="1046" width="18.42578125" style="248" customWidth="1"/>
    <col min="1047" max="1047" width="19.42578125" style="248" customWidth="1"/>
    <col min="1048" max="1048" width="80.28515625" style="248" customWidth="1"/>
    <col min="1049" max="1049" width="31.140625" style="248" customWidth="1"/>
    <col min="1050" max="1050" width="14.42578125" style="248" customWidth="1"/>
    <col min="1051" max="1052" width="11" style="248" customWidth="1"/>
    <col min="1053" max="1280" width="14.42578125" style="248"/>
    <col min="1281" max="1281" width="6.5703125" style="248" customWidth="1"/>
    <col min="1282" max="1282" width="10.7109375" style="248" customWidth="1"/>
    <col min="1283" max="1283" width="17.5703125" style="248" customWidth="1"/>
    <col min="1284" max="1284" width="21.5703125" style="248" customWidth="1"/>
    <col min="1285" max="1285" width="52.28515625" style="248" customWidth="1"/>
    <col min="1286" max="1286" width="24.140625" style="248" customWidth="1"/>
    <col min="1287" max="1287" width="26.5703125" style="248" customWidth="1"/>
    <col min="1288" max="1288" width="25.85546875" style="248" customWidth="1"/>
    <col min="1289" max="1289" width="14" style="248" customWidth="1"/>
    <col min="1290" max="1290" width="18" style="248" customWidth="1"/>
    <col min="1291" max="1291" width="18.5703125" style="248" customWidth="1"/>
    <col min="1292" max="1292" width="20" style="248" customWidth="1"/>
    <col min="1293" max="1293" width="18.28515625" style="248" customWidth="1"/>
    <col min="1294" max="1295" width="18" style="248" customWidth="1"/>
    <col min="1296" max="1296" width="26.28515625" style="248" customWidth="1"/>
    <col min="1297" max="1297" width="24.85546875" style="248" customWidth="1"/>
    <col min="1298" max="1298" width="19.42578125" style="248" customWidth="1"/>
    <col min="1299" max="1299" width="28.140625" style="248" customWidth="1"/>
    <col min="1300" max="1300" width="97.7109375" style="248" customWidth="1"/>
    <col min="1301" max="1301" width="40.140625" style="248" customWidth="1"/>
    <col min="1302" max="1302" width="18.42578125" style="248" customWidth="1"/>
    <col min="1303" max="1303" width="19.42578125" style="248" customWidth="1"/>
    <col min="1304" max="1304" width="80.28515625" style="248" customWidth="1"/>
    <col min="1305" max="1305" width="31.140625" style="248" customWidth="1"/>
    <col min="1306" max="1306" width="14.42578125" style="248" customWidth="1"/>
    <col min="1307" max="1308" width="11" style="248" customWidth="1"/>
    <col min="1309" max="1536" width="14.42578125" style="248"/>
    <col min="1537" max="1537" width="6.5703125" style="248" customWidth="1"/>
    <col min="1538" max="1538" width="10.7109375" style="248" customWidth="1"/>
    <col min="1539" max="1539" width="17.5703125" style="248" customWidth="1"/>
    <col min="1540" max="1540" width="21.5703125" style="248" customWidth="1"/>
    <col min="1541" max="1541" width="52.28515625" style="248" customWidth="1"/>
    <col min="1542" max="1542" width="24.140625" style="248" customWidth="1"/>
    <col min="1543" max="1543" width="26.5703125" style="248" customWidth="1"/>
    <col min="1544" max="1544" width="25.85546875" style="248" customWidth="1"/>
    <col min="1545" max="1545" width="14" style="248" customWidth="1"/>
    <col min="1546" max="1546" width="18" style="248" customWidth="1"/>
    <col min="1547" max="1547" width="18.5703125" style="248" customWidth="1"/>
    <col min="1548" max="1548" width="20" style="248" customWidth="1"/>
    <col min="1549" max="1549" width="18.28515625" style="248" customWidth="1"/>
    <col min="1550" max="1551" width="18" style="248" customWidth="1"/>
    <col min="1552" max="1552" width="26.28515625" style="248" customWidth="1"/>
    <col min="1553" max="1553" width="24.85546875" style="248" customWidth="1"/>
    <col min="1554" max="1554" width="19.42578125" style="248" customWidth="1"/>
    <col min="1555" max="1555" width="28.140625" style="248" customWidth="1"/>
    <col min="1556" max="1556" width="97.7109375" style="248" customWidth="1"/>
    <col min="1557" max="1557" width="40.140625" style="248" customWidth="1"/>
    <col min="1558" max="1558" width="18.42578125" style="248" customWidth="1"/>
    <col min="1559" max="1559" width="19.42578125" style="248" customWidth="1"/>
    <col min="1560" max="1560" width="80.28515625" style="248" customWidth="1"/>
    <col min="1561" max="1561" width="31.140625" style="248" customWidth="1"/>
    <col min="1562" max="1562" width="14.42578125" style="248" customWidth="1"/>
    <col min="1563" max="1564" width="11" style="248" customWidth="1"/>
    <col min="1565" max="1792" width="14.42578125" style="248"/>
    <col min="1793" max="1793" width="6.5703125" style="248" customWidth="1"/>
    <col min="1794" max="1794" width="10.7109375" style="248" customWidth="1"/>
    <col min="1795" max="1795" width="17.5703125" style="248" customWidth="1"/>
    <col min="1796" max="1796" width="21.5703125" style="248" customWidth="1"/>
    <col min="1797" max="1797" width="52.28515625" style="248" customWidth="1"/>
    <col min="1798" max="1798" width="24.140625" style="248" customWidth="1"/>
    <col min="1799" max="1799" width="26.5703125" style="248" customWidth="1"/>
    <col min="1800" max="1800" width="25.85546875" style="248" customWidth="1"/>
    <col min="1801" max="1801" width="14" style="248" customWidth="1"/>
    <col min="1802" max="1802" width="18" style="248" customWidth="1"/>
    <col min="1803" max="1803" width="18.5703125" style="248" customWidth="1"/>
    <col min="1804" max="1804" width="20" style="248" customWidth="1"/>
    <col min="1805" max="1805" width="18.28515625" style="248" customWidth="1"/>
    <col min="1806" max="1807" width="18" style="248" customWidth="1"/>
    <col min="1808" max="1808" width="26.28515625" style="248" customWidth="1"/>
    <col min="1809" max="1809" width="24.85546875" style="248" customWidth="1"/>
    <col min="1810" max="1810" width="19.42578125" style="248" customWidth="1"/>
    <col min="1811" max="1811" width="28.140625" style="248" customWidth="1"/>
    <col min="1812" max="1812" width="97.7109375" style="248" customWidth="1"/>
    <col min="1813" max="1813" width="40.140625" style="248" customWidth="1"/>
    <col min="1814" max="1814" width="18.42578125" style="248" customWidth="1"/>
    <col min="1815" max="1815" width="19.42578125" style="248" customWidth="1"/>
    <col min="1816" max="1816" width="80.28515625" style="248" customWidth="1"/>
    <col min="1817" max="1817" width="31.140625" style="248" customWidth="1"/>
    <col min="1818" max="1818" width="14.42578125" style="248" customWidth="1"/>
    <col min="1819" max="1820" width="11" style="248" customWidth="1"/>
    <col min="1821" max="2048" width="14.42578125" style="248"/>
    <col min="2049" max="2049" width="6.5703125" style="248" customWidth="1"/>
    <col min="2050" max="2050" width="10.7109375" style="248" customWidth="1"/>
    <col min="2051" max="2051" width="17.5703125" style="248" customWidth="1"/>
    <col min="2052" max="2052" width="21.5703125" style="248" customWidth="1"/>
    <col min="2053" max="2053" width="52.28515625" style="248" customWidth="1"/>
    <col min="2054" max="2054" width="24.140625" style="248" customWidth="1"/>
    <col min="2055" max="2055" width="26.5703125" style="248" customWidth="1"/>
    <col min="2056" max="2056" width="25.85546875" style="248" customWidth="1"/>
    <col min="2057" max="2057" width="14" style="248" customWidth="1"/>
    <col min="2058" max="2058" width="18" style="248" customWidth="1"/>
    <col min="2059" max="2059" width="18.5703125" style="248" customWidth="1"/>
    <col min="2060" max="2060" width="20" style="248" customWidth="1"/>
    <col min="2061" max="2061" width="18.28515625" style="248" customWidth="1"/>
    <col min="2062" max="2063" width="18" style="248" customWidth="1"/>
    <col min="2064" max="2064" width="26.28515625" style="248" customWidth="1"/>
    <col min="2065" max="2065" width="24.85546875" style="248" customWidth="1"/>
    <col min="2066" max="2066" width="19.42578125" style="248" customWidth="1"/>
    <col min="2067" max="2067" width="28.140625" style="248" customWidth="1"/>
    <col min="2068" max="2068" width="97.7109375" style="248" customWidth="1"/>
    <col min="2069" max="2069" width="40.140625" style="248" customWidth="1"/>
    <col min="2070" max="2070" width="18.42578125" style="248" customWidth="1"/>
    <col min="2071" max="2071" width="19.42578125" style="248" customWidth="1"/>
    <col min="2072" max="2072" width="80.28515625" style="248" customWidth="1"/>
    <col min="2073" max="2073" width="31.140625" style="248" customWidth="1"/>
    <col min="2074" max="2074" width="14.42578125" style="248" customWidth="1"/>
    <col min="2075" max="2076" width="11" style="248" customWidth="1"/>
    <col min="2077" max="2304" width="14.42578125" style="248"/>
    <col min="2305" max="2305" width="6.5703125" style="248" customWidth="1"/>
    <col min="2306" max="2306" width="10.7109375" style="248" customWidth="1"/>
    <col min="2307" max="2307" width="17.5703125" style="248" customWidth="1"/>
    <col min="2308" max="2308" width="21.5703125" style="248" customWidth="1"/>
    <col min="2309" max="2309" width="52.28515625" style="248" customWidth="1"/>
    <col min="2310" max="2310" width="24.140625" style="248" customWidth="1"/>
    <col min="2311" max="2311" width="26.5703125" style="248" customWidth="1"/>
    <col min="2312" max="2312" width="25.85546875" style="248" customWidth="1"/>
    <col min="2313" max="2313" width="14" style="248" customWidth="1"/>
    <col min="2314" max="2314" width="18" style="248" customWidth="1"/>
    <col min="2315" max="2315" width="18.5703125" style="248" customWidth="1"/>
    <col min="2316" max="2316" width="20" style="248" customWidth="1"/>
    <col min="2317" max="2317" width="18.28515625" style="248" customWidth="1"/>
    <col min="2318" max="2319" width="18" style="248" customWidth="1"/>
    <col min="2320" max="2320" width="26.28515625" style="248" customWidth="1"/>
    <col min="2321" max="2321" width="24.85546875" style="248" customWidth="1"/>
    <col min="2322" max="2322" width="19.42578125" style="248" customWidth="1"/>
    <col min="2323" max="2323" width="28.140625" style="248" customWidth="1"/>
    <col min="2324" max="2324" width="97.7109375" style="248" customWidth="1"/>
    <col min="2325" max="2325" width="40.140625" style="248" customWidth="1"/>
    <col min="2326" max="2326" width="18.42578125" style="248" customWidth="1"/>
    <col min="2327" max="2327" width="19.42578125" style="248" customWidth="1"/>
    <col min="2328" max="2328" width="80.28515625" style="248" customWidth="1"/>
    <col min="2329" max="2329" width="31.140625" style="248" customWidth="1"/>
    <col min="2330" max="2330" width="14.42578125" style="248" customWidth="1"/>
    <col min="2331" max="2332" width="11" style="248" customWidth="1"/>
    <col min="2333" max="2560" width="14.42578125" style="248"/>
    <col min="2561" max="2561" width="6.5703125" style="248" customWidth="1"/>
    <col min="2562" max="2562" width="10.7109375" style="248" customWidth="1"/>
    <col min="2563" max="2563" width="17.5703125" style="248" customWidth="1"/>
    <col min="2564" max="2564" width="21.5703125" style="248" customWidth="1"/>
    <col min="2565" max="2565" width="52.28515625" style="248" customWidth="1"/>
    <col min="2566" max="2566" width="24.140625" style="248" customWidth="1"/>
    <col min="2567" max="2567" width="26.5703125" style="248" customWidth="1"/>
    <col min="2568" max="2568" width="25.85546875" style="248" customWidth="1"/>
    <col min="2569" max="2569" width="14" style="248" customWidth="1"/>
    <col min="2570" max="2570" width="18" style="248" customWidth="1"/>
    <col min="2571" max="2571" width="18.5703125" style="248" customWidth="1"/>
    <col min="2572" max="2572" width="20" style="248" customWidth="1"/>
    <col min="2573" max="2573" width="18.28515625" style="248" customWidth="1"/>
    <col min="2574" max="2575" width="18" style="248" customWidth="1"/>
    <col min="2576" max="2576" width="26.28515625" style="248" customWidth="1"/>
    <col min="2577" max="2577" width="24.85546875" style="248" customWidth="1"/>
    <col min="2578" max="2578" width="19.42578125" style="248" customWidth="1"/>
    <col min="2579" max="2579" width="28.140625" style="248" customWidth="1"/>
    <col min="2580" max="2580" width="97.7109375" style="248" customWidth="1"/>
    <col min="2581" max="2581" width="40.140625" style="248" customWidth="1"/>
    <col min="2582" max="2582" width="18.42578125" style="248" customWidth="1"/>
    <col min="2583" max="2583" width="19.42578125" style="248" customWidth="1"/>
    <col min="2584" max="2584" width="80.28515625" style="248" customWidth="1"/>
    <col min="2585" max="2585" width="31.140625" style="248" customWidth="1"/>
    <col min="2586" max="2586" width="14.42578125" style="248" customWidth="1"/>
    <col min="2587" max="2588" width="11" style="248" customWidth="1"/>
    <col min="2589" max="2816" width="14.42578125" style="248"/>
    <col min="2817" max="2817" width="6.5703125" style="248" customWidth="1"/>
    <col min="2818" max="2818" width="10.7109375" style="248" customWidth="1"/>
    <col min="2819" max="2819" width="17.5703125" style="248" customWidth="1"/>
    <col min="2820" max="2820" width="21.5703125" style="248" customWidth="1"/>
    <col min="2821" max="2821" width="52.28515625" style="248" customWidth="1"/>
    <col min="2822" max="2822" width="24.140625" style="248" customWidth="1"/>
    <col min="2823" max="2823" width="26.5703125" style="248" customWidth="1"/>
    <col min="2824" max="2824" width="25.85546875" style="248" customWidth="1"/>
    <col min="2825" max="2825" width="14" style="248" customWidth="1"/>
    <col min="2826" max="2826" width="18" style="248" customWidth="1"/>
    <col min="2827" max="2827" width="18.5703125" style="248" customWidth="1"/>
    <col min="2828" max="2828" width="20" style="248" customWidth="1"/>
    <col min="2829" max="2829" width="18.28515625" style="248" customWidth="1"/>
    <col min="2830" max="2831" width="18" style="248" customWidth="1"/>
    <col min="2832" max="2832" width="26.28515625" style="248" customWidth="1"/>
    <col min="2833" max="2833" width="24.85546875" style="248" customWidth="1"/>
    <col min="2834" max="2834" width="19.42578125" style="248" customWidth="1"/>
    <col min="2835" max="2835" width="28.140625" style="248" customWidth="1"/>
    <col min="2836" max="2836" width="97.7109375" style="248" customWidth="1"/>
    <col min="2837" max="2837" width="40.140625" style="248" customWidth="1"/>
    <col min="2838" max="2838" width="18.42578125" style="248" customWidth="1"/>
    <col min="2839" max="2839" width="19.42578125" style="248" customWidth="1"/>
    <col min="2840" max="2840" width="80.28515625" style="248" customWidth="1"/>
    <col min="2841" max="2841" width="31.140625" style="248" customWidth="1"/>
    <col min="2842" max="2842" width="14.42578125" style="248" customWidth="1"/>
    <col min="2843" max="2844" width="11" style="248" customWidth="1"/>
    <col min="2845" max="3072" width="14.42578125" style="248"/>
    <col min="3073" max="3073" width="6.5703125" style="248" customWidth="1"/>
    <col min="3074" max="3074" width="10.7109375" style="248" customWidth="1"/>
    <col min="3075" max="3075" width="17.5703125" style="248" customWidth="1"/>
    <col min="3076" max="3076" width="21.5703125" style="248" customWidth="1"/>
    <col min="3077" max="3077" width="52.28515625" style="248" customWidth="1"/>
    <col min="3078" max="3078" width="24.140625" style="248" customWidth="1"/>
    <col min="3079" max="3079" width="26.5703125" style="248" customWidth="1"/>
    <col min="3080" max="3080" width="25.85546875" style="248" customWidth="1"/>
    <col min="3081" max="3081" width="14" style="248" customWidth="1"/>
    <col min="3082" max="3082" width="18" style="248" customWidth="1"/>
    <col min="3083" max="3083" width="18.5703125" style="248" customWidth="1"/>
    <col min="3084" max="3084" width="20" style="248" customWidth="1"/>
    <col min="3085" max="3085" width="18.28515625" style="248" customWidth="1"/>
    <col min="3086" max="3087" width="18" style="248" customWidth="1"/>
    <col min="3088" max="3088" width="26.28515625" style="248" customWidth="1"/>
    <col min="3089" max="3089" width="24.85546875" style="248" customWidth="1"/>
    <col min="3090" max="3090" width="19.42578125" style="248" customWidth="1"/>
    <col min="3091" max="3091" width="28.140625" style="248" customWidth="1"/>
    <col min="3092" max="3092" width="97.7109375" style="248" customWidth="1"/>
    <col min="3093" max="3093" width="40.140625" style="248" customWidth="1"/>
    <col min="3094" max="3094" width="18.42578125" style="248" customWidth="1"/>
    <col min="3095" max="3095" width="19.42578125" style="248" customWidth="1"/>
    <col min="3096" max="3096" width="80.28515625" style="248" customWidth="1"/>
    <col min="3097" max="3097" width="31.140625" style="248" customWidth="1"/>
    <col min="3098" max="3098" width="14.42578125" style="248" customWidth="1"/>
    <col min="3099" max="3100" width="11" style="248" customWidth="1"/>
    <col min="3101" max="3328" width="14.42578125" style="248"/>
    <col min="3329" max="3329" width="6.5703125" style="248" customWidth="1"/>
    <col min="3330" max="3330" width="10.7109375" style="248" customWidth="1"/>
    <col min="3331" max="3331" width="17.5703125" style="248" customWidth="1"/>
    <col min="3332" max="3332" width="21.5703125" style="248" customWidth="1"/>
    <col min="3333" max="3333" width="52.28515625" style="248" customWidth="1"/>
    <col min="3334" max="3334" width="24.140625" style="248" customWidth="1"/>
    <col min="3335" max="3335" width="26.5703125" style="248" customWidth="1"/>
    <col min="3336" max="3336" width="25.85546875" style="248" customWidth="1"/>
    <col min="3337" max="3337" width="14" style="248" customWidth="1"/>
    <col min="3338" max="3338" width="18" style="248" customWidth="1"/>
    <col min="3339" max="3339" width="18.5703125" style="248" customWidth="1"/>
    <col min="3340" max="3340" width="20" style="248" customWidth="1"/>
    <col min="3341" max="3341" width="18.28515625" style="248" customWidth="1"/>
    <col min="3342" max="3343" width="18" style="248" customWidth="1"/>
    <col min="3344" max="3344" width="26.28515625" style="248" customWidth="1"/>
    <col min="3345" max="3345" width="24.85546875" style="248" customWidth="1"/>
    <col min="3346" max="3346" width="19.42578125" style="248" customWidth="1"/>
    <col min="3347" max="3347" width="28.140625" style="248" customWidth="1"/>
    <col min="3348" max="3348" width="97.7109375" style="248" customWidth="1"/>
    <col min="3349" max="3349" width="40.140625" style="248" customWidth="1"/>
    <col min="3350" max="3350" width="18.42578125" style="248" customWidth="1"/>
    <col min="3351" max="3351" width="19.42578125" style="248" customWidth="1"/>
    <col min="3352" max="3352" width="80.28515625" style="248" customWidth="1"/>
    <col min="3353" max="3353" width="31.140625" style="248" customWidth="1"/>
    <col min="3354" max="3354" width="14.42578125" style="248" customWidth="1"/>
    <col min="3355" max="3356" width="11" style="248" customWidth="1"/>
    <col min="3357" max="3584" width="14.42578125" style="248"/>
    <col min="3585" max="3585" width="6.5703125" style="248" customWidth="1"/>
    <col min="3586" max="3586" width="10.7109375" style="248" customWidth="1"/>
    <col min="3587" max="3587" width="17.5703125" style="248" customWidth="1"/>
    <col min="3588" max="3588" width="21.5703125" style="248" customWidth="1"/>
    <col min="3589" max="3589" width="52.28515625" style="248" customWidth="1"/>
    <col min="3590" max="3590" width="24.140625" style="248" customWidth="1"/>
    <col min="3591" max="3591" width="26.5703125" style="248" customWidth="1"/>
    <col min="3592" max="3592" width="25.85546875" style="248" customWidth="1"/>
    <col min="3593" max="3593" width="14" style="248" customWidth="1"/>
    <col min="3594" max="3594" width="18" style="248" customWidth="1"/>
    <col min="3595" max="3595" width="18.5703125" style="248" customWidth="1"/>
    <col min="3596" max="3596" width="20" style="248" customWidth="1"/>
    <col min="3597" max="3597" width="18.28515625" style="248" customWidth="1"/>
    <col min="3598" max="3599" width="18" style="248" customWidth="1"/>
    <col min="3600" max="3600" width="26.28515625" style="248" customWidth="1"/>
    <col min="3601" max="3601" width="24.85546875" style="248" customWidth="1"/>
    <col min="3602" max="3602" width="19.42578125" style="248" customWidth="1"/>
    <col min="3603" max="3603" width="28.140625" style="248" customWidth="1"/>
    <col min="3604" max="3604" width="97.7109375" style="248" customWidth="1"/>
    <col min="3605" max="3605" width="40.140625" style="248" customWidth="1"/>
    <col min="3606" max="3606" width="18.42578125" style="248" customWidth="1"/>
    <col min="3607" max="3607" width="19.42578125" style="248" customWidth="1"/>
    <col min="3608" max="3608" width="80.28515625" style="248" customWidth="1"/>
    <col min="3609" max="3609" width="31.140625" style="248" customWidth="1"/>
    <col min="3610" max="3610" width="14.42578125" style="248" customWidth="1"/>
    <col min="3611" max="3612" width="11" style="248" customWidth="1"/>
    <col min="3613" max="3840" width="14.42578125" style="248"/>
    <col min="3841" max="3841" width="6.5703125" style="248" customWidth="1"/>
    <col min="3842" max="3842" width="10.7109375" style="248" customWidth="1"/>
    <col min="3843" max="3843" width="17.5703125" style="248" customWidth="1"/>
    <col min="3844" max="3844" width="21.5703125" style="248" customWidth="1"/>
    <col min="3845" max="3845" width="52.28515625" style="248" customWidth="1"/>
    <col min="3846" max="3846" width="24.140625" style="248" customWidth="1"/>
    <col min="3847" max="3847" width="26.5703125" style="248" customWidth="1"/>
    <col min="3848" max="3848" width="25.85546875" style="248" customWidth="1"/>
    <col min="3849" max="3849" width="14" style="248" customWidth="1"/>
    <col min="3850" max="3850" width="18" style="248" customWidth="1"/>
    <col min="3851" max="3851" width="18.5703125" style="248" customWidth="1"/>
    <col min="3852" max="3852" width="20" style="248" customWidth="1"/>
    <col min="3853" max="3853" width="18.28515625" style="248" customWidth="1"/>
    <col min="3854" max="3855" width="18" style="248" customWidth="1"/>
    <col min="3856" max="3856" width="26.28515625" style="248" customWidth="1"/>
    <col min="3857" max="3857" width="24.85546875" style="248" customWidth="1"/>
    <col min="3858" max="3858" width="19.42578125" style="248" customWidth="1"/>
    <col min="3859" max="3859" width="28.140625" style="248" customWidth="1"/>
    <col min="3860" max="3860" width="97.7109375" style="248" customWidth="1"/>
    <col min="3861" max="3861" width="40.140625" style="248" customWidth="1"/>
    <col min="3862" max="3862" width="18.42578125" style="248" customWidth="1"/>
    <col min="3863" max="3863" width="19.42578125" style="248" customWidth="1"/>
    <col min="3864" max="3864" width="80.28515625" style="248" customWidth="1"/>
    <col min="3865" max="3865" width="31.140625" style="248" customWidth="1"/>
    <col min="3866" max="3866" width="14.42578125" style="248" customWidth="1"/>
    <col min="3867" max="3868" width="11" style="248" customWidth="1"/>
    <col min="3869" max="4096" width="14.42578125" style="248"/>
    <col min="4097" max="4097" width="6.5703125" style="248" customWidth="1"/>
    <col min="4098" max="4098" width="10.7109375" style="248" customWidth="1"/>
    <col min="4099" max="4099" width="17.5703125" style="248" customWidth="1"/>
    <col min="4100" max="4100" width="21.5703125" style="248" customWidth="1"/>
    <col min="4101" max="4101" width="52.28515625" style="248" customWidth="1"/>
    <col min="4102" max="4102" width="24.140625" style="248" customWidth="1"/>
    <col min="4103" max="4103" width="26.5703125" style="248" customWidth="1"/>
    <col min="4104" max="4104" width="25.85546875" style="248" customWidth="1"/>
    <col min="4105" max="4105" width="14" style="248" customWidth="1"/>
    <col min="4106" max="4106" width="18" style="248" customWidth="1"/>
    <col min="4107" max="4107" width="18.5703125" style="248" customWidth="1"/>
    <col min="4108" max="4108" width="20" style="248" customWidth="1"/>
    <col min="4109" max="4109" width="18.28515625" style="248" customWidth="1"/>
    <col min="4110" max="4111" width="18" style="248" customWidth="1"/>
    <col min="4112" max="4112" width="26.28515625" style="248" customWidth="1"/>
    <col min="4113" max="4113" width="24.85546875" style="248" customWidth="1"/>
    <col min="4114" max="4114" width="19.42578125" style="248" customWidth="1"/>
    <col min="4115" max="4115" width="28.140625" style="248" customWidth="1"/>
    <col min="4116" max="4116" width="97.7109375" style="248" customWidth="1"/>
    <col min="4117" max="4117" width="40.140625" style="248" customWidth="1"/>
    <col min="4118" max="4118" width="18.42578125" style="248" customWidth="1"/>
    <col min="4119" max="4119" width="19.42578125" style="248" customWidth="1"/>
    <col min="4120" max="4120" width="80.28515625" style="248" customWidth="1"/>
    <col min="4121" max="4121" width="31.140625" style="248" customWidth="1"/>
    <col min="4122" max="4122" width="14.42578125" style="248" customWidth="1"/>
    <col min="4123" max="4124" width="11" style="248" customWidth="1"/>
    <col min="4125" max="4352" width="14.42578125" style="248"/>
    <col min="4353" max="4353" width="6.5703125" style="248" customWidth="1"/>
    <col min="4354" max="4354" width="10.7109375" style="248" customWidth="1"/>
    <col min="4355" max="4355" width="17.5703125" style="248" customWidth="1"/>
    <col min="4356" max="4356" width="21.5703125" style="248" customWidth="1"/>
    <col min="4357" max="4357" width="52.28515625" style="248" customWidth="1"/>
    <col min="4358" max="4358" width="24.140625" style="248" customWidth="1"/>
    <col min="4359" max="4359" width="26.5703125" style="248" customWidth="1"/>
    <col min="4360" max="4360" width="25.85546875" style="248" customWidth="1"/>
    <col min="4361" max="4361" width="14" style="248" customWidth="1"/>
    <col min="4362" max="4362" width="18" style="248" customWidth="1"/>
    <col min="4363" max="4363" width="18.5703125" style="248" customWidth="1"/>
    <col min="4364" max="4364" width="20" style="248" customWidth="1"/>
    <col min="4365" max="4365" width="18.28515625" style="248" customWidth="1"/>
    <col min="4366" max="4367" width="18" style="248" customWidth="1"/>
    <col min="4368" max="4368" width="26.28515625" style="248" customWidth="1"/>
    <col min="4369" max="4369" width="24.85546875" style="248" customWidth="1"/>
    <col min="4370" max="4370" width="19.42578125" style="248" customWidth="1"/>
    <col min="4371" max="4371" width="28.140625" style="248" customWidth="1"/>
    <col min="4372" max="4372" width="97.7109375" style="248" customWidth="1"/>
    <col min="4373" max="4373" width="40.140625" style="248" customWidth="1"/>
    <col min="4374" max="4374" width="18.42578125" style="248" customWidth="1"/>
    <col min="4375" max="4375" width="19.42578125" style="248" customWidth="1"/>
    <col min="4376" max="4376" width="80.28515625" style="248" customWidth="1"/>
    <col min="4377" max="4377" width="31.140625" style="248" customWidth="1"/>
    <col min="4378" max="4378" width="14.42578125" style="248" customWidth="1"/>
    <col min="4379" max="4380" width="11" style="248" customWidth="1"/>
    <col min="4381" max="4608" width="14.42578125" style="248"/>
    <col min="4609" max="4609" width="6.5703125" style="248" customWidth="1"/>
    <col min="4610" max="4610" width="10.7109375" style="248" customWidth="1"/>
    <col min="4611" max="4611" width="17.5703125" style="248" customWidth="1"/>
    <col min="4612" max="4612" width="21.5703125" style="248" customWidth="1"/>
    <col min="4613" max="4613" width="52.28515625" style="248" customWidth="1"/>
    <col min="4614" max="4614" width="24.140625" style="248" customWidth="1"/>
    <col min="4615" max="4615" width="26.5703125" style="248" customWidth="1"/>
    <col min="4616" max="4616" width="25.85546875" style="248" customWidth="1"/>
    <col min="4617" max="4617" width="14" style="248" customWidth="1"/>
    <col min="4618" max="4618" width="18" style="248" customWidth="1"/>
    <col min="4619" max="4619" width="18.5703125" style="248" customWidth="1"/>
    <col min="4620" max="4620" width="20" style="248" customWidth="1"/>
    <col min="4621" max="4621" width="18.28515625" style="248" customWidth="1"/>
    <col min="4622" max="4623" width="18" style="248" customWidth="1"/>
    <col min="4624" max="4624" width="26.28515625" style="248" customWidth="1"/>
    <col min="4625" max="4625" width="24.85546875" style="248" customWidth="1"/>
    <col min="4626" max="4626" width="19.42578125" style="248" customWidth="1"/>
    <col min="4627" max="4627" width="28.140625" style="248" customWidth="1"/>
    <col min="4628" max="4628" width="97.7109375" style="248" customWidth="1"/>
    <col min="4629" max="4629" width="40.140625" style="248" customWidth="1"/>
    <col min="4630" max="4630" width="18.42578125" style="248" customWidth="1"/>
    <col min="4631" max="4631" width="19.42578125" style="248" customWidth="1"/>
    <col min="4632" max="4632" width="80.28515625" style="248" customWidth="1"/>
    <col min="4633" max="4633" width="31.140625" style="248" customWidth="1"/>
    <col min="4634" max="4634" width="14.42578125" style="248" customWidth="1"/>
    <col min="4635" max="4636" width="11" style="248" customWidth="1"/>
    <col min="4637" max="4864" width="14.42578125" style="248"/>
    <col min="4865" max="4865" width="6.5703125" style="248" customWidth="1"/>
    <col min="4866" max="4866" width="10.7109375" style="248" customWidth="1"/>
    <col min="4867" max="4867" width="17.5703125" style="248" customWidth="1"/>
    <col min="4868" max="4868" width="21.5703125" style="248" customWidth="1"/>
    <col min="4869" max="4869" width="52.28515625" style="248" customWidth="1"/>
    <col min="4870" max="4870" width="24.140625" style="248" customWidth="1"/>
    <col min="4871" max="4871" width="26.5703125" style="248" customWidth="1"/>
    <col min="4872" max="4872" width="25.85546875" style="248" customWidth="1"/>
    <col min="4873" max="4873" width="14" style="248" customWidth="1"/>
    <col min="4874" max="4874" width="18" style="248" customWidth="1"/>
    <col min="4875" max="4875" width="18.5703125" style="248" customWidth="1"/>
    <col min="4876" max="4876" width="20" style="248" customWidth="1"/>
    <col min="4877" max="4877" width="18.28515625" style="248" customWidth="1"/>
    <col min="4878" max="4879" width="18" style="248" customWidth="1"/>
    <col min="4880" max="4880" width="26.28515625" style="248" customWidth="1"/>
    <col min="4881" max="4881" width="24.85546875" style="248" customWidth="1"/>
    <col min="4882" max="4882" width="19.42578125" style="248" customWidth="1"/>
    <col min="4883" max="4883" width="28.140625" style="248" customWidth="1"/>
    <col min="4884" max="4884" width="97.7109375" style="248" customWidth="1"/>
    <col min="4885" max="4885" width="40.140625" style="248" customWidth="1"/>
    <col min="4886" max="4886" width="18.42578125" style="248" customWidth="1"/>
    <col min="4887" max="4887" width="19.42578125" style="248" customWidth="1"/>
    <col min="4888" max="4888" width="80.28515625" style="248" customWidth="1"/>
    <col min="4889" max="4889" width="31.140625" style="248" customWidth="1"/>
    <col min="4890" max="4890" width="14.42578125" style="248" customWidth="1"/>
    <col min="4891" max="4892" width="11" style="248" customWidth="1"/>
    <col min="4893" max="5120" width="14.42578125" style="248"/>
    <col min="5121" max="5121" width="6.5703125" style="248" customWidth="1"/>
    <col min="5122" max="5122" width="10.7109375" style="248" customWidth="1"/>
    <col min="5123" max="5123" width="17.5703125" style="248" customWidth="1"/>
    <col min="5124" max="5124" width="21.5703125" style="248" customWidth="1"/>
    <col min="5125" max="5125" width="52.28515625" style="248" customWidth="1"/>
    <col min="5126" max="5126" width="24.140625" style="248" customWidth="1"/>
    <col min="5127" max="5127" width="26.5703125" style="248" customWidth="1"/>
    <col min="5128" max="5128" width="25.85546875" style="248" customWidth="1"/>
    <col min="5129" max="5129" width="14" style="248" customWidth="1"/>
    <col min="5130" max="5130" width="18" style="248" customWidth="1"/>
    <col min="5131" max="5131" width="18.5703125" style="248" customWidth="1"/>
    <col min="5132" max="5132" width="20" style="248" customWidth="1"/>
    <col min="5133" max="5133" width="18.28515625" style="248" customWidth="1"/>
    <col min="5134" max="5135" width="18" style="248" customWidth="1"/>
    <col min="5136" max="5136" width="26.28515625" style="248" customWidth="1"/>
    <col min="5137" max="5137" width="24.85546875" style="248" customWidth="1"/>
    <col min="5138" max="5138" width="19.42578125" style="248" customWidth="1"/>
    <col min="5139" max="5139" width="28.140625" style="248" customWidth="1"/>
    <col min="5140" max="5140" width="97.7109375" style="248" customWidth="1"/>
    <col min="5141" max="5141" width="40.140625" style="248" customWidth="1"/>
    <col min="5142" max="5142" width="18.42578125" style="248" customWidth="1"/>
    <col min="5143" max="5143" width="19.42578125" style="248" customWidth="1"/>
    <col min="5144" max="5144" width="80.28515625" style="248" customWidth="1"/>
    <col min="5145" max="5145" width="31.140625" style="248" customWidth="1"/>
    <col min="5146" max="5146" width="14.42578125" style="248" customWidth="1"/>
    <col min="5147" max="5148" width="11" style="248" customWidth="1"/>
    <col min="5149" max="5376" width="14.42578125" style="248"/>
    <col min="5377" max="5377" width="6.5703125" style="248" customWidth="1"/>
    <col min="5378" max="5378" width="10.7109375" style="248" customWidth="1"/>
    <col min="5379" max="5379" width="17.5703125" style="248" customWidth="1"/>
    <col min="5380" max="5380" width="21.5703125" style="248" customWidth="1"/>
    <col min="5381" max="5381" width="52.28515625" style="248" customWidth="1"/>
    <col min="5382" max="5382" width="24.140625" style="248" customWidth="1"/>
    <col min="5383" max="5383" width="26.5703125" style="248" customWidth="1"/>
    <col min="5384" max="5384" width="25.85546875" style="248" customWidth="1"/>
    <col min="5385" max="5385" width="14" style="248" customWidth="1"/>
    <col min="5386" max="5386" width="18" style="248" customWidth="1"/>
    <col min="5387" max="5387" width="18.5703125" style="248" customWidth="1"/>
    <col min="5388" max="5388" width="20" style="248" customWidth="1"/>
    <col min="5389" max="5389" width="18.28515625" style="248" customWidth="1"/>
    <col min="5390" max="5391" width="18" style="248" customWidth="1"/>
    <col min="5392" max="5392" width="26.28515625" style="248" customWidth="1"/>
    <col min="5393" max="5393" width="24.85546875" style="248" customWidth="1"/>
    <col min="5394" max="5394" width="19.42578125" style="248" customWidth="1"/>
    <col min="5395" max="5395" width="28.140625" style="248" customWidth="1"/>
    <col min="5396" max="5396" width="97.7109375" style="248" customWidth="1"/>
    <col min="5397" max="5397" width="40.140625" style="248" customWidth="1"/>
    <col min="5398" max="5398" width="18.42578125" style="248" customWidth="1"/>
    <col min="5399" max="5399" width="19.42578125" style="248" customWidth="1"/>
    <col min="5400" max="5400" width="80.28515625" style="248" customWidth="1"/>
    <col min="5401" max="5401" width="31.140625" style="248" customWidth="1"/>
    <col min="5402" max="5402" width="14.42578125" style="248" customWidth="1"/>
    <col min="5403" max="5404" width="11" style="248" customWidth="1"/>
    <col min="5405" max="5632" width="14.42578125" style="248"/>
    <col min="5633" max="5633" width="6.5703125" style="248" customWidth="1"/>
    <col min="5634" max="5634" width="10.7109375" style="248" customWidth="1"/>
    <col min="5635" max="5635" width="17.5703125" style="248" customWidth="1"/>
    <col min="5636" max="5636" width="21.5703125" style="248" customWidth="1"/>
    <col min="5637" max="5637" width="52.28515625" style="248" customWidth="1"/>
    <col min="5638" max="5638" width="24.140625" style="248" customWidth="1"/>
    <col min="5639" max="5639" width="26.5703125" style="248" customWidth="1"/>
    <col min="5640" max="5640" width="25.85546875" style="248" customWidth="1"/>
    <col min="5641" max="5641" width="14" style="248" customWidth="1"/>
    <col min="5642" max="5642" width="18" style="248" customWidth="1"/>
    <col min="5643" max="5643" width="18.5703125" style="248" customWidth="1"/>
    <col min="5644" max="5644" width="20" style="248" customWidth="1"/>
    <col min="5645" max="5645" width="18.28515625" style="248" customWidth="1"/>
    <col min="5646" max="5647" width="18" style="248" customWidth="1"/>
    <col min="5648" max="5648" width="26.28515625" style="248" customWidth="1"/>
    <col min="5649" max="5649" width="24.85546875" style="248" customWidth="1"/>
    <col min="5650" max="5650" width="19.42578125" style="248" customWidth="1"/>
    <col min="5651" max="5651" width="28.140625" style="248" customWidth="1"/>
    <col min="5652" max="5652" width="97.7109375" style="248" customWidth="1"/>
    <col min="5653" max="5653" width="40.140625" style="248" customWidth="1"/>
    <col min="5654" max="5654" width="18.42578125" style="248" customWidth="1"/>
    <col min="5655" max="5655" width="19.42578125" style="248" customWidth="1"/>
    <col min="5656" max="5656" width="80.28515625" style="248" customWidth="1"/>
    <col min="5657" max="5657" width="31.140625" style="248" customWidth="1"/>
    <col min="5658" max="5658" width="14.42578125" style="248" customWidth="1"/>
    <col min="5659" max="5660" width="11" style="248" customWidth="1"/>
    <col min="5661" max="5888" width="14.42578125" style="248"/>
    <col min="5889" max="5889" width="6.5703125" style="248" customWidth="1"/>
    <col min="5890" max="5890" width="10.7109375" style="248" customWidth="1"/>
    <col min="5891" max="5891" width="17.5703125" style="248" customWidth="1"/>
    <col min="5892" max="5892" width="21.5703125" style="248" customWidth="1"/>
    <col min="5893" max="5893" width="52.28515625" style="248" customWidth="1"/>
    <col min="5894" max="5894" width="24.140625" style="248" customWidth="1"/>
    <col min="5895" max="5895" width="26.5703125" style="248" customWidth="1"/>
    <col min="5896" max="5896" width="25.85546875" style="248" customWidth="1"/>
    <col min="5897" max="5897" width="14" style="248" customWidth="1"/>
    <col min="5898" max="5898" width="18" style="248" customWidth="1"/>
    <col min="5899" max="5899" width="18.5703125" style="248" customWidth="1"/>
    <col min="5900" max="5900" width="20" style="248" customWidth="1"/>
    <col min="5901" max="5901" width="18.28515625" style="248" customWidth="1"/>
    <col min="5902" max="5903" width="18" style="248" customWidth="1"/>
    <col min="5904" max="5904" width="26.28515625" style="248" customWidth="1"/>
    <col min="5905" max="5905" width="24.85546875" style="248" customWidth="1"/>
    <col min="5906" max="5906" width="19.42578125" style="248" customWidth="1"/>
    <col min="5907" max="5907" width="28.140625" style="248" customWidth="1"/>
    <col min="5908" max="5908" width="97.7109375" style="248" customWidth="1"/>
    <col min="5909" max="5909" width="40.140625" style="248" customWidth="1"/>
    <col min="5910" max="5910" width="18.42578125" style="248" customWidth="1"/>
    <col min="5911" max="5911" width="19.42578125" style="248" customWidth="1"/>
    <col min="5912" max="5912" width="80.28515625" style="248" customWidth="1"/>
    <col min="5913" max="5913" width="31.140625" style="248" customWidth="1"/>
    <col min="5914" max="5914" width="14.42578125" style="248" customWidth="1"/>
    <col min="5915" max="5916" width="11" style="248" customWidth="1"/>
    <col min="5917" max="6144" width="14.42578125" style="248"/>
    <col min="6145" max="6145" width="6.5703125" style="248" customWidth="1"/>
    <col min="6146" max="6146" width="10.7109375" style="248" customWidth="1"/>
    <col min="6147" max="6147" width="17.5703125" style="248" customWidth="1"/>
    <col min="6148" max="6148" width="21.5703125" style="248" customWidth="1"/>
    <col min="6149" max="6149" width="52.28515625" style="248" customWidth="1"/>
    <col min="6150" max="6150" width="24.140625" style="248" customWidth="1"/>
    <col min="6151" max="6151" width="26.5703125" style="248" customWidth="1"/>
    <col min="6152" max="6152" width="25.85546875" style="248" customWidth="1"/>
    <col min="6153" max="6153" width="14" style="248" customWidth="1"/>
    <col min="6154" max="6154" width="18" style="248" customWidth="1"/>
    <col min="6155" max="6155" width="18.5703125" style="248" customWidth="1"/>
    <col min="6156" max="6156" width="20" style="248" customWidth="1"/>
    <col min="6157" max="6157" width="18.28515625" style="248" customWidth="1"/>
    <col min="6158" max="6159" width="18" style="248" customWidth="1"/>
    <col min="6160" max="6160" width="26.28515625" style="248" customWidth="1"/>
    <col min="6161" max="6161" width="24.85546875" style="248" customWidth="1"/>
    <col min="6162" max="6162" width="19.42578125" style="248" customWidth="1"/>
    <col min="6163" max="6163" width="28.140625" style="248" customWidth="1"/>
    <col min="6164" max="6164" width="97.7109375" style="248" customWidth="1"/>
    <col min="6165" max="6165" width="40.140625" style="248" customWidth="1"/>
    <col min="6166" max="6166" width="18.42578125" style="248" customWidth="1"/>
    <col min="6167" max="6167" width="19.42578125" style="248" customWidth="1"/>
    <col min="6168" max="6168" width="80.28515625" style="248" customWidth="1"/>
    <col min="6169" max="6169" width="31.140625" style="248" customWidth="1"/>
    <col min="6170" max="6170" width="14.42578125" style="248" customWidth="1"/>
    <col min="6171" max="6172" width="11" style="248" customWidth="1"/>
    <col min="6173" max="6400" width="14.42578125" style="248"/>
    <col min="6401" max="6401" width="6.5703125" style="248" customWidth="1"/>
    <col min="6402" max="6402" width="10.7109375" style="248" customWidth="1"/>
    <col min="6403" max="6403" width="17.5703125" style="248" customWidth="1"/>
    <col min="6404" max="6404" width="21.5703125" style="248" customWidth="1"/>
    <col min="6405" max="6405" width="52.28515625" style="248" customWidth="1"/>
    <col min="6406" max="6406" width="24.140625" style="248" customWidth="1"/>
    <col min="6407" max="6407" width="26.5703125" style="248" customWidth="1"/>
    <col min="6408" max="6408" width="25.85546875" style="248" customWidth="1"/>
    <col min="6409" max="6409" width="14" style="248" customWidth="1"/>
    <col min="6410" max="6410" width="18" style="248" customWidth="1"/>
    <col min="6411" max="6411" width="18.5703125" style="248" customWidth="1"/>
    <col min="6412" max="6412" width="20" style="248" customWidth="1"/>
    <col min="6413" max="6413" width="18.28515625" style="248" customWidth="1"/>
    <col min="6414" max="6415" width="18" style="248" customWidth="1"/>
    <col min="6416" max="6416" width="26.28515625" style="248" customWidth="1"/>
    <col min="6417" max="6417" width="24.85546875" style="248" customWidth="1"/>
    <col min="6418" max="6418" width="19.42578125" style="248" customWidth="1"/>
    <col min="6419" max="6419" width="28.140625" style="248" customWidth="1"/>
    <col min="6420" max="6420" width="97.7109375" style="248" customWidth="1"/>
    <col min="6421" max="6421" width="40.140625" style="248" customWidth="1"/>
    <col min="6422" max="6422" width="18.42578125" style="248" customWidth="1"/>
    <col min="6423" max="6423" width="19.42578125" style="248" customWidth="1"/>
    <col min="6424" max="6424" width="80.28515625" style="248" customWidth="1"/>
    <col min="6425" max="6425" width="31.140625" style="248" customWidth="1"/>
    <col min="6426" max="6426" width="14.42578125" style="248" customWidth="1"/>
    <col min="6427" max="6428" width="11" style="248" customWidth="1"/>
    <col min="6429" max="6656" width="14.42578125" style="248"/>
    <col min="6657" max="6657" width="6.5703125" style="248" customWidth="1"/>
    <col min="6658" max="6658" width="10.7109375" style="248" customWidth="1"/>
    <col min="6659" max="6659" width="17.5703125" style="248" customWidth="1"/>
    <col min="6660" max="6660" width="21.5703125" style="248" customWidth="1"/>
    <col min="6661" max="6661" width="52.28515625" style="248" customWidth="1"/>
    <col min="6662" max="6662" width="24.140625" style="248" customWidth="1"/>
    <col min="6663" max="6663" width="26.5703125" style="248" customWidth="1"/>
    <col min="6664" max="6664" width="25.85546875" style="248" customWidth="1"/>
    <col min="6665" max="6665" width="14" style="248" customWidth="1"/>
    <col min="6666" max="6666" width="18" style="248" customWidth="1"/>
    <col min="6667" max="6667" width="18.5703125" style="248" customWidth="1"/>
    <col min="6668" max="6668" width="20" style="248" customWidth="1"/>
    <col min="6669" max="6669" width="18.28515625" style="248" customWidth="1"/>
    <col min="6670" max="6671" width="18" style="248" customWidth="1"/>
    <col min="6672" max="6672" width="26.28515625" style="248" customWidth="1"/>
    <col min="6673" max="6673" width="24.85546875" style="248" customWidth="1"/>
    <col min="6674" max="6674" width="19.42578125" style="248" customWidth="1"/>
    <col min="6675" max="6675" width="28.140625" style="248" customWidth="1"/>
    <col min="6676" max="6676" width="97.7109375" style="248" customWidth="1"/>
    <col min="6677" max="6677" width="40.140625" style="248" customWidth="1"/>
    <col min="6678" max="6678" width="18.42578125" style="248" customWidth="1"/>
    <col min="6679" max="6679" width="19.42578125" style="248" customWidth="1"/>
    <col min="6680" max="6680" width="80.28515625" style="248" customWidth="1"/>
    <col min="6681" max="6681" width="31.140625" style="248" customWidth="1"/>
    <col min="6682" max="6682" width="14.42578125" style="248" customWidth="1"/>
    <col min="6683" max="6684" width="11" style="248" customWidth="1"/>
    <col min="6685" max="6912" width="14.42578125" style="248"/>
    <col min="6913" max="6913" width="6.5703125" style="248" customWidth="1"/>
    <col min="6914" max="6914" width="10.7109375" style="248" customWidth="1"/>
    <col min="6915" max="6915" width="17.5703125" style="248" customWidth="1"/>
    <col min="6916" max="6916" width="21.5703125" style="248" customWidth="1"/>
    <col min="6917" max="6917" width="52.28515625" style="248" customWidth="1"/>
    <col min="6918" max="6918" width="24.140625" style="248" customWidth="1"/>
    <col min="6919" max="6919" width="26.5703125" style="248" customWidth="1"/>
    <col min="6920" max="6920" width="25.85546875" style="248" customWidth="1"/>
    <col min="6921" max="6921" width="14" style="248" customWidth="1"/>
    <col min="6922" max="6922" width="18" style="248" customWidth="1"/>
    <col min="6923" max="6923" width="18.5703125" style="248" customWidth="1"/>
    <col min="6924" max="6924" width="20" style="248" customWidth="1"/>
    <col min="6925" max="6925" width="18.28515625" style="248" customWidth="1"/>
    <col min="6926" max="6927" width="18" style="248" customWidth="1"/>
    <col min="6928" max="6928" width="26.28515625" style="248" customWidth="1"/>
    <col min="6929" max="6929" width="24.85546875" style="248" customWidth="1"/>
    <col min="6930" max="6930" width="19.42578125" style="248" customWidth="1"/>
    <col min="6931" max="6931" width="28.140625" style="248" customWidth="1"/>
    <col min="6932" max="6932" width="97.7109375" style="248" customWidth="1"/>
    <col min="6933" max="6933" width="40.140625" style="248" customWidth="1"/>
    <col min="6934" max="6934" width="18.42578125" style="248" customWidth="1"/>
    <col min="6935" max="6935" width="19.42578125" style="248" customWidth="1"/>
    <col min="6936" max="6936" width="80.28515625" style="248" customWidth="1"/>
    <col min="6937" max="6937" width="31.140625" style="248" customWidth="1"/>
    <col min="6938" max="6938" width="14.42578125" style="248" customWidth="1"/>
    <col min="6939" max="6940" width="11" style="248" customWidth="1"/>
    <col min="6941" max="7168" width="14.42578125" style="248"/>
    <col min="7169" max="7169" width="6.5703125" style="248" customWidth="1"/>
    <col min="7170" max="7170" width="10.7109375" style="248" customWidth="1"/>
    <col min="7171" max="7171" width="17.5703125" style="248" customWidth="1"/>
    <col min="7172" max="7172" width="21.5703125" style="248" customWidth="1"/>
    <col min="7173" max="7173" width="52.28515625" style="248" customWidth="1"/>
    <col min="7174" max="7174" width="24.140625" style="248" customWidth="1"/>
    <col min="7175" max="7175" width="26.5703125" style="248" customWidth="1"/>
    <col min="7176" max="7176" width="25.85546875" style="248" customWidth="1"/>
    <col min="7177" max="7177" width="14" style="248" customWidth="1"/>
    <col min="7178" max="7178" width="18" style="248" customWidth="1"/>
    <col min="7179" max="7179" width="18.5703125" style="248" customWidth="1"/>
    <col min="7180" max="7180" width="20" style="248" customWidth="1"/>
    <col min="7181" max="7181" width="18.28515625" style="248" customWidth="1"/>
    <col min="7182" max="7183" width="18" style="248" customWidth="1"/>
    <col min="7184" max="7184" width="26.28515625" style="248" customWidth="1"/>
    <col min="7185" max="7185" width="24.85546875" style="248" customWidth="1"/>
    <col min="7186" max="7186" width="19.42578125" style="248" customWidth="1"/>
    <col min="7187" max="7187" width="28.140625" style="248" customWidth="1"/>
    <col min="7188" max="7188" width="97.7109375" style="248" customWidth="1"/>
    <col min="7189" max="7189" width="40.140625" style="248" customWidth="1"/>
    <col min="7190" max="7190" width="18.42578125" style="248" customWidth="1"/>
    <col min="7191" max="7191" width="19.42578125" style="248" customWidth="1"/>
    <col min="7192" max="7192" width="80.28515625" style="248" customWidth="1"/>
    <col min="7193" max="7193" width="31.140625" style="248" customWidth="1"/>
    <col min="7194" max="7194" width="14.42578125" style="248" customWidth="1"/>
    <col min="7195" max="7196" width="11" style="248" customWidth="1"/>
    <col min="7197" max="7424" width="14.42578125" style="248"/>
    <col min="7425" max="7425" width="6.5703125" style="248" customWidth="1"/>
    <col min="7426" max="7426" width="10.7109375" style="248" customWidth="1"/>
    <col min="7427" max="7427" width="17.5703125" style="248" customWidth="1"/>
    <col min="7428" max="7428" width="21.5703125" style="248" customWidth="1"/>
    <col min="7429" max="7429" width="52.28515625" style="248" customWidth="1"/>
    <col min="7430" max="7430" width="24.140625" style="248" customWidth="1"/>
    <col min="7431" max="7431" width="26.5703125" style="248" customWidth="1"/>
    <col min="7432" max="7432" width="25.85546875" style="248" customWidth="1"/>
    <col min="7433" max="7433" width="14" style="248" customWidth="1"/>
    <col min="7434" max="7434" width="18" style="248" customWidth="1"/>
    <col min="7435" max="7435" width="18.5703125" style="248" customWidth="1"/>
    <col min="7436" max="7436" width="20" style="248" customWidth="1"/>
    <col min="7437" max="7437" width="18.28515625" style="248" customWidth="1"/>
    <col min="7438" max="7439" width="18" style="248" customWidth="1"/>
    <col min="7440" max="7440" width="26.28515625" style="248" customWidth="1"/>
    <col min="7441" max="7441" width="24.85546875" style="248" customWidth="1"/>
    <col min="7442" max="7442" width="19.42578125" style="248" customWidth="1"/>
    <col min="7443" max="7443" width="28.140625" style="248" customWidth="1"/>
    <col min="7444" max="7444" width="97.7109375" style="248" customWidth="1"/>
    <col min="7445" max="7445" width="40.140625" style="248" customWidth="1"/>
    <col min="7446" max="7446" width="18.42578125" style="248" customWidth="1"/>
    <col min="7447" max="7447" width="19.42578125" style="248" customWidth="1"/>
    <col min="7448" max="7448" width="80.28515625" style="248" customWidth="1"/>
    <col min="7449" max="7449" width="31.140625" style="248" customWidth="1"/>
    <col min="7450" max="7450" width="14.42578125" style="248" customWidth="1"/>
    <col min="7451" max="7452" width="11" style="248" customWidth="1"/>
    <col min="7453" max="7680" width="14.42578125" style="248"/>
    <col min="7681" max="7681" width="6.5703125" style="248" customWidth="1"/>
    <col min="7682" max="7682" width="10.7109375" style="248" customWidth="1"/>
    <col min="7683" max="7683" width="17.5703125" style="248" customWidth="1"/>
    <col min="7684" max="7684" width="21.5703125" style="248" customWidth="1"/>
    <col min="7685" max="7685" width="52.28515625" style="248" customWidth="1"/>
    <col min="7686" max="7686" width="24.140625" style="248" customWidth="1"/>
    <col min="7687" max="7687" width="26.5703125" style="248" customWidth="1"/>
    <col min="7688" max="7688" width="25.85546875" style="248" customWidth="1"/>
    <col min="7689" max="7689" width="14" style="248" customWidth="1"/>
    <col min="7690" max="7690" width="18" style="248" customWidth="1"/>
    <col min="7691" max="7691" width="18.5703125" style="248" customWidth="1"/>
    <col min="7692" max="7692" width="20" style="248" customWidth="1"/>
    <col min="7693" max="7693" width="18.28515625" style="248" customWidth="1"/>
    <col min="7694" max="7695" width="18" style="248" customWidth="1"/>
    <col min="7696" max="7696" width="26.28515625" style="248" customWidth="1"/>
    <col min="7697" max="7697" width="24.85546875" style="248" customWidth="1"/>
    <col min="7698" max="7698" width="19.42578125" style="248" customWidth="1"/>
    <col min="7699" max="7699" width="28.140625" style="248" customWidth="1"/>
    <col min="7700" max="7700" width="97.7109375" style="248" customWidth="1"/>
    <col min="7701" max="7701" width="40.140625" style="248" customWidth="1"/>
    <col min="7702" max="7702" width="18.42578125" style="248" customWidth="1"/>
    <col min="7703" max="7703" width="19.42578125" style="248" customWidth="1"/>
    <col min="7704" max="7704" width="80.28515625" style="248" customWidth="1"/>
    <col min="7705" max="7705" width="31.140625" style="248" customWidth="1"/>
    <col min="7706" max="7706" width="14.42578125" style="248" customWidth="1"/>
    <col min="7707" max="7708" width="11" style="248" customWidth="1"/>
    <col min="7709" max="7936" width="14.42578125" style="248"/>
    <col min="7937" max="7937" width="6.5703125" style="248" customWidth="1"/>
    <col min="7938" max="7938" width="10.7109375" style="248" customWidth="1"/>
    <col min="7939" max="7939" width="17.5703125" style="248" customWidth="1"/>
    <col min="7940" max="7940" width="21.5703125" style="248" customWidth="1"/>
    <col min="7941" max="7941" width="52.28515625" style="248" customWidth="1"/>
    <col min="7942" max="7942" width="24.140625" style="248" customWidth="1"/>
    <col min="7943" max="7943" width="26.5703125" style="248" customWidth="1"/>
    <col min="7944" max="7944" width="25.85546875" style="248" customWidth="1"/>
    <col min="7945" max="7945" width="14" style="248" customWidth="1"/>
    <col min="7946" max="7946" width="18" style="248" customWidth="1"/>
    <col min="7947" max="7947" width="18.5703125" style="248" customWidth="1"/>
    <col min="7948" max="7948" width="20" style="248" customWidth="1"/>
    <col min="7949" max="7949" width="18.28515625" style="248" customWidth="1"/>
    <col min="7950" max="7951" width="18" style="248" customWidth="1"/>
    <col min="7952" max="7952" width="26.28515625" style="248" customWidth="1"/>
    <col min="7953" max="7953" width="24.85546875" style="248" customWidth="1"/>
    <col min="7954" max="7954" width="19.42578125" style="248" customWidth="1"/>
    <col min="7955" max="7955" width="28.140625" style="248" customWidth="1"/>
    <col min="7956" max="7956" width="97.7109375" style="248" customWidth="1"/>
    <col min="7957" max="7957" width="40.140625" style="248" customWidth="1"/>
    <col min="7958" max="7958" width="18.42578125" style="248" customWidth="1"/>
    <col min="7959" max="7959" width="19.42578125" style="248" customWidth="1"/>
    <col min="7960" max="7960" width="80.28515625" style="248" customWidth="1"/>
    <col min="7961" max="7961" width="31.140625" style="248" customWidth="1"/>
    <col min="7962" max="7962" width="14.42578125" style="248" customWidth="1"/>
    <col min="7963" max="7964" width="11" style="248" customWidth="1"/>
    <col min="7965" max="8192" width="14.42578125" style="248"/>
    <col min="8193" max="8193" width="6.5703125" style="248" customWidth="1"/>
    <col min="8194" max="8194" width="10.7109375" style="248" customWidth="1"/>
    <col min="8195" max="8195" width="17.5703125" style="248" customWidth="1"/>
    <col min="8196" max="8196" width="21.5703125" style="248" customWidth="1"/>
    <col min="8197" max="8197" width="52.28515625" style="248" customWidth="1"/>
    <col min="8198" max="8198" width="24.140625" style="248" customWidth="1"/>
    <col min="8199" max="8199" width="26.5703125" style="248" customWidth="1"/>
    <col min="8200" max="8200" width="25.85546875" style="248" customWidth="1"/>
    <col min="8201" max="8201" width="14" style="248" customWidth="1"/>
    <col min="8202" max="8202" width="18" style="248" customWidth="1"/>
    <col min="8203" max="8203" width="18.5703125" style="248" customWidth="1"/>
    <col min="8204" max="8204" width="20" style="248" customWidth="1"/>
    <col min="8205" max="8205" width="18.28515625" style="248" customWidth="1"/>
    <col min="8206" max="8207" width="18" style="248" customWidth="1"/>
    <col min="8208" max="8208" width="26.28515625" style="248" customWidth="1"/>
    <col min="8209" max="8209" width="24.85546875" style="248" customWidth="1"/>
    <col min="8210" max="8210" width="19.42578125" style="248" customWidth="1"/>
    <col min="8211" max="8211" width="28.140625" style="248" customWidth="1"/>
    <col min="8212" max="8212" width="97.7109375" style="248" customWidth="1"/>
    <col min="8213" max="8213" width="40.140625" style="248" customWidth="1"/>
    <col min="8214" max="8214" width="18.42578125" style="248" customWidth="1"/>
    <col min="8215" max="8215" width="19.42578125" style="248" customWidth="1"/>
    <col min="8216" max="8216" width="80.28515625" style="248" customWidth="1"/>
    <col min="8217" max="8217" width="31.140625" style="248" customWidth="1"/>
    <col min="8218" max="8218" width="14.42578125" style="248" customWidth="1"/>
    <col min="8219" max="8220" width="11" style="248" customWidth="1"/>
    <col min="8221" max="8448" width="14.42578125" style="248"/>
    <col min="8449" max="8449" width="6.5703125" style="248" customWidth="1"/>
    <col min="8450" max="8450" width="10.7109375" style="248" customWidth="1"/>
    <col min="8451" max="8451" width="17.5703125" style="248" customWidth="1"/>
    <col min="8452" max="8452" width="21.5703125" style="248" customWidth="1"/>
    <col min="8453" max="8453" width="52.28515625" style="248" customWidth="1"/>
    <col min="8454" max="8454" width="24.140625" style="248" customWidth="1"/>
    <col min="8455" max="8455" width="26.5703125" style="248" customWidth="1"/>
    <col min="8456" max="8456" width="25.85546875" style="248" customWidth="1"/>
    <col min="8457" max="8457" width="14" style="248" customWidth="1"/>
    <col min="8458" max="8458" width="18" style="248" customWidth="1"/>
    <col min="8459" max="8459" width="18.5703125" style="248" customWidth="1"/>
    <col min="8460" max="8460" width="20" style="248" customWidth="1"/>
    <col min="8461" max="8461" width="18.28515625" style="248" customWidth="1"/>
    <col min="8462" max="8463" width="18" style="248" customWidth="1"/>
    <col min="8464" max="8464" width="26.28515625" style="248" customWidth="1"/>
    <col min="8465" max="8465" width="24.85546875" style="248" customWidth="1"/>
    <col min="8466" max="8466" width="19.42578125" style="248" customWidth="1"/>
    <col min="8467" max="8467" width="28.140625" style="248" customWidth="1"/>
    <col min="8468" max="8468" width="97.7109375" style="248" customWidth="1"/>
    <col min="8469" max="8469" width="40.140625" style="248" customWidth="1"/>
    <col min="8470" max="8470" width="18.42578125" style="248" customWidth="1"/>
    <col min="8471" max="8471" width="19.42578125" style="248" customWidth="1"/>
    <col min="8472" max="8472" width="80.28515625" style="248" customWidth="1"/>
    <col min="8473" max="8473" width="31.140625" style="248" customWidth="1"/>
    <col min="8474" max="8474" width="14.42578125" style="248" customWidth="1"/>
    <col min="8475" max="8476" width="11" style="248" customWidth="1"/>
    <col min="8477" max="8704" width="14.42578125" style="248"/>
    <col min="8705" max="8705" width="6.5703125" style="248" customWidth="1"/>
    <col min="8706" max="8706" width="10.7109375" style="248" customWidth="1"/>
    <col min="8707" max="8707" width="17.5703125" style="248" customWidth="1"/>
    <col min="8708" max="8708" width="21.5703125" style="248" customWidth="1"/>
    <col min="8709" max="8709" width="52.28515625" style="248" customWidth="1"/>
    <col min="8710" max="8710" width="24.140625" style="248" customWidth="1"/>
    <col min="8711" max="8711" width="26.5703125" style="248" customWidth="1"/>
    <col min="8712" max="8712" width="25.85546875" style="248" customWidth="1"/>
    <col min="8713" max="8713" width="14" style="248" customWidth="1"/>
    <col min="8714" max="8714" width="18" style="248" customWidth="1"/>
    <col min="8715" max="8715" width="18.5703125" style="248" customWidth="1"/>
    <col min="8716" max="8716" width="20" style="248" customWidth="1"/>
    <col min="8717" max="8717" width="18.28515625" style="248" customWidth="1"/>
    <col min="8718" max="8719" width="18" style="248" customWidth="1"/>
    <col min="8720" max="8720" width="26.28515625" style="248" customWidth="1"/>
    <col min="8721" max="8721" width="24.85546875" style="248" customWidth="1"/>
    <col min="8722" max="8722" width="19.42578125" style="248" customWidth="1"/>
    <col min="8723" max="8723" width="28.140625" style="248" customWidth="1"/>
    <col min="8724" max="8724" width="97.7109375" style="248" customWidth="1"/>
    <col min="8725" max="8725" width="40.140625" style="248" customWidth="1"/>
    <col min="8726" max="8726" width="18.42578125" style="248" customWidth="1"/>
    <col min="8727" max="8727" width="19.42578125" style="248" customWidth="1"/>
    <col min="8728" max="8728" width="80.28515625" style="248" customWidth="1"/>
    <col min="8729" max="8729" width="31.140625" style="248" customWidth="1"/>
    <col min="8730" max="8730" width="14.42578125" style="248" customWidth="1"/>
    <col min="8731" max="8732" width="11" style="248" customWidth="1"/>
    <col min="8733" max="8960" width="14.42578125" style="248"/>
    <col min="8961" max="8961" width="6.5703125" style="248" customWidth="1"/>
    <col min="8962" max="8962" width="10.7109375" style="248" customWidth="1"/>
    <col min="8963" max="8963" width="17.5703125" style="248" customWidth="1"/>
    <col min="8964" max="8964" width="21.5703125" style="248" customWidth="1"/>
    <col min="8965" max="8965" width="52.28515625" style="248" customWidth="1"/>
    <col min="8966" max="8966" width="24.140625" style="248" customWidth="1"/>
    <col min="8967" max="8967" width="26.5703125" style="248" customWidth="1"/>
    <col min="8968" max="8968" width="25.85546875" style="248" customWidth="1"/>
    <col min="8969" max="8969" width="14" style="248" customWidth="1"/>
    <col min="8970" max="8970" width="18" style="248" customWidth="1"/>
    <col min="8971" max="8971" width="18.5703125" style="248" customWidth="1"/>
    <col min="8972" max="8972" width="20" style="248" customWidth="1"/>
    <col min="8973" max="8973" width="18.28515625" style="248" customWidth="1"/>
    <col min="8974" max="8975" width="18" style="248" customWidth="1"/>
    <col min="8976" max="8976" width="26.28515625" style="248" customWidth="1"/>
    <col min="8977" max="8977" width="24.85546875" style="248" customWidth="1"/>
    <col min="8978" max="8978" width="19.42578125" style="248" customWidth="1"/>
    <col min="8979" max="8979" width="28.140625" style="248" customWidth="1"/>
    <col min="8980" max="8980" width="97.7109375" style="248" customWidth="1"/>
    <col min="8981" max="8981" width="40.140625" style="248" customWidth="1"/>
    <col min="8982" max="8982" width="18.42578125" style="248" customWidth="1"/>
    <col min="8983" max="8983" width="19.42578125" style="248" customWidth="1"/>
    <col min="8984" max="8984" width="80.28515625" style="248" customWidth="1"/>
    <col min="8985" max="8985" width="31.140625" style="248" customWidth="1"/>
    <col min="8986" max="8986" width="14.42578125" style="248" customWidth="1"/>
    <col min="8987" max="8988" width="11" style="248" customWidth="1"/>
    <col min="8989" max="9216" width="14.42578125" style="248"/>
    <col min="9217" max="9217" width="6.5703125" style="248" customWidth="1"/>
    <col min="9218" max="9218" width="10.7109375" style="248" customWidth="1"/>
    <col min="9219" max="9219" width="17.5703125" style="248" customWidth="1"/>
    <col min="9220" max="9220" width="21.5703125" style="248" customWidth="1"/>
    <col min="9221" max="9221" width="52.28515625" style="248" customWidth="1"/>
    <col min="9222" max="9222" width="24.140625" style="248" customWidth="1"/>
    <col min="9223" max="9223" width="26.5703125" style="248" customWidth="1"/>
    <col min="9224" max="9224" width="25.85546875" style="248" customWidth="1"/>
    <col min="9225" max="9225" width="14" style="248" customWidth="1"/>
    <col min="9226" max="9226" width="18" style="248" customWidth="1"/>
    <col min="9227" max="9227" width="18.5703125" style="248" customWidth="1"/>
    <col min="9228" max="9228" width="20" style="248" customWidth="1"/>
    <col min="9229" max="9229" width="18.28515625" style="248" customWidth="1"/>
    <col min="9230" max="9231" width="18" style="248" customWidth="1"/>
    <col min="9232" max="9232" width="26.28515625" style="248" customWidth="1"/>
    <col min="9233" max="9233" width="24.85546875" style="248" customWidth="1"/>
    <col min="9234" max="9234" width="19.42578125" style="248" customWidth="1"/>
    <col min="9235" max="9235" width="28.140625" style="248" customWidth="1"/>
    <col min="9236" max="9236" width="97.7109375" style="248" customWidth="1"/>
    <col min="9237" max="9237" width="40.140625" style="248" customWidth="1"/>
    <col min="9238" max="9238" width="18.42578125" style="248" customWidth="1"/>
    <col min="9239" max="9239" width="19.42578125" style="248" customWidth="1"/>
    <col min="9240" max="9240" width="80.28515625" style="248" customWidth="1"/>
    <col min="9241" max="9241" width="31.140625" style="248" customWidth="1"/>
    <col min="9242" max="9242" width="14.42578125" style="248" customWidth="1"/>
    <col min="9243" max="9244" width="11" style="248" customWidth="1"/>
    <col min="9245" max="9472" width="14.42578125" style="248"/>
    <col min="9473" max="9473" width="6.5703125" style="248" customWidth="1"/>
    <col min="9474" max="9474" width="10.7109375" style="248" customWidth="1"/>
    <col min="9475" max="9475" width="17.5703125" style="248" customWidth="1"/>
    <col min="9476" max="9476" width="21.5703125" style="248" customWidth="1"/>
    <col min="9477" max="9477" width="52.28515625" style="248" customWidth="1"/>
    <col min="9478" max="9478" width="24.140625" style="248" customWidth="1"/>
    <col min="9479" max="9479" width="26.5703125" style="248" customWidth="1"/>
    <col min="9480" max="9480" width="25.85546875" style="248" customWidth="1"/>
    <col min="9481" max="9481" width="14" style="248" customWidth="1"/>
    <col min="9482" max="9482" width="18" style="248" customWidth="1"/>
    <col min="9483" max="9483" width="18.5703125" style="248" customWidth="1"/>
    <col min="9484" max="9484" width="20" style="248" customWidth="1"/>
    <col min="9485" max="9485" width="18.28515625" style="248" customWidth="1"/>
    <col min="9486" max="9487" width="18" style="248" customWidth="1"/>
    <col min="9488" max="9488" width="26.28515625" style="248" customWidth="1"/>
    <col min="9489" max="9489" width="24.85546875" style="248" customWidth="1"/>
    <col min="9490" max="9490" width="19.42578125" style="248" customWidth="1"/>
    <col min="9491" max="9491" width="28.140625" style="248" customWidth="1"/>
    <col min="9492" max="9492" width="97.7109375" style="248" customWidth="1"/>
    <col min="9493" max="9493" width="40.140625" style="248" customWidth="1"/>
    <col min="9494" max="9494" width="18.42578125" style="248" customWidth="1"/>
    <col min="9495" max="9495" width="19.42578125" style="248" customWidth="1"/>
    <col min="9496" max="9496" width="80.28515625" style="248" customWidth="1"/>
    <col min="9497" max="9497" width="31.140625" style="248" customWidth="1"/>
    <col min="9498" max="9498" width="14.42578125" style="248" customWidth="1"/>
    <col min="9499" max="9500" width="11" style="248" customWidth="1"/>
    <col min="9501" max="9728" width="14.42578125" style="248"/>
    <col min="9729" max="9729" width="6.5703125" style="248" customWidth="1"/>
    <col min="9730" max="9730" width="10.7109375" style="248" customWidth="1"/>
    <col min="9731" max="9731" width="17.5703125" style="248" customWidth="1"/>
    <col min="9732" max="9732" width="21.5703125" style="248" customWidth="1"/>
    <col min="9733" max="9733" width="52.28515625" style="248" customWidth="1"/>
    <col min="9734" max="9734" width="24.140625" style="248" customWidth="1"/>
    <col min="9735" max="9735" width="26.5703125" style="248" customWidth="1"/>
    <col min="9736" max="9736" width="25.85546875" style="248" customWidth="1"/>
    <col min="9737" max="9737" width="14" style="248" customWidth="1"/>
    <col min="9738" max="9738" width="18" style="248" customWidth="1"/>
    <col min="9739" max="9739" width="18.5703125" style="248" customWidth="1"/>
    <col min="9740" max="9740" width="20" style="248" customWidth="1"/>
    <col min="9741" max="9741" width="18.28515625" style="248" customWidth="1"/>
    <col min="9742" max="9743" width="18" style="248" customWidth="1"/>
    <col min="9744" max="9744" width="26.28515625" style="248" customWidth="1"/>
    <col min="9745" max="9745" width="24.85546875" style="248" customWidth="1"/>
    <col min="9746" max="9746" width="19.42578125" style="248" customWidth="1"/>
    <col min="9747" max="9747" width="28.140625" style="248" customWidth="1"/>
    <col min="9748" max="9748" width="97.7109375" style="248" customWidth="1"/>
    <col min="9749" max="9749" width="40.140625" style="248" customWidth="1"/>
    <col min="9750" max="9750" width="18.42578125" style="248" customWidth="1"/>
    <col min="9751" max="9751" width="19.42578125" style="248" customWidth="1"/>
    <col min="9752" max="9752" width="80.28515625" style="248" customWidth="1"/>
    <col min="9753" max="9753" width="31.140625" style="248" customWidth="1"/>
    <col min="9754" max="9754" width="14.42578125" style="248" customWidth="1"/>
    <col min="9755" max="9756" width="11" style="248" customWidth="1"/>
    <col min="9757" max="9984" width="14.42578125" style="248"/>
    <col min="9985" max="9985" width="6.5703125" style="248" customWidth="1"/>
    <col min="9986" max="9986" width="10.7109375" style="248" customWidth="1"/>
    <col min="9987" max="9987" width="17.5703125" style="248" customWidth="1"/>
    <col min="9988" max="9988" width="21.5703125" style="248" customWidth="1"/>
    <col min="9989" max="9989" width="52.28515625" style="248" customWidth="1"/>
    <col min="9990" max="9990" width="24.140625" style="248" customWidth="1"/>
    <col min="9991" max="9991" width="26.5703125" style="248" customWidth="1"/>
    <col min="9992" max="9992" width="25.85546875" style="248" customWidth="1"/>
    <col min="9993" max="9993" width="14" style="248" customWidth="1"/>
    <col min="9994" max="9994" width="18" style="248" customWidth="1"/>
    <col min="9995" max="9995" width="18.5703125" style="248" customWidth="1"/>
    <col min="9996" max="9996" width="20" style="248" customWidth="1"/>
    <col min="9997" max="9997" width="18.28515625" style="248" customWidth="1"/>
    <col min="9998" max="9999" width="18" style="248" customWidth="1"/>
    <col min="10000" max="10000" width="26.28515625" style="248" customWidth="1"/>
    <col min="10001" max="10001" width="24.85546875" style="248" customWidth="1"/>
    <col min="10002" max="10002" width="19.42578125" style="248" customWidth="1"/>
    <col min="10003" max="10003" width="28.140625" style="248" customWidth="1"/>
    <col min="10004" max="10004" width="97.7109375" style="248" customWidth="1"/>
    <col min="10005" max="10005" width="40.140625" style="248" customWidth="1"/>
    <col min="10006" max="10006" width="18.42578125" style="248" customWidth="1"/>
    <col min="10007" max="10007" width="19.42578125" style="248" customWidth="1"/>
    <col min="10008" max="10008" width="80.28515625" style="248" customWidth="1"/>
    <col min="10009" max="10009" width="31.140625" style="248" customWidth="1"/>
    <col min="10010" max="10010" width="14.42578125" style="248" customWidth="1"/>
    <col min="10011" max="10012" width="11" style="248" customWidth="1"/>
    <col min="10013" max="10240" width="14.42578125" style="248"/>
    <col min="10241" max="10241" width="6.5703125" style="248" customWidth="1"/>
    <col min="10242" max="10242" width="10.7109375" style="248" customWidth="1"/>
    <col min="10243" max="10243" width="17.5703125" style="248" customWidth="1"/>
    <col min="10244" max="10244" width="21.5703125" style="248" customWidth="1"/>
    <col min="10245" max="10245" width="52.28515625" style="248" customWidth="1"/>
    <col min="10246" max="10246" width="24.140625" style="248" customWidth="1"/>
    <col min="10247" max="10247" width="26.5703125" style="248" customWidth="1"/>
    <col min="10248" max="10248" width="25.85546875" style="248" customWidth="1"/>
    <col min="10249" max="10249" width="14" style="248" customWidth="1"/>
    <col min="10250" max="10250" width="18" style="248" customWidth="1"/>
    <col min="10251" max="10251" width="18.5703125" style="248" customWidth="1"/>
    <col min="10252" max="10252" width="20" style="248" customWidth="1"/>
    <col min="10253" max="10253" width="18.28515625" style="248" customWidth="1"/>
    <col min="10254" max="10255" width="18" style="248" customWidth="1"/>
    <col min="10256" max="10256" width="26.28515625" style="248" customWidth="1"/>
    <col min="10257" max="10257" width="24.85546875" style="248" customWidth="1"/>
    <col min="10258" max="10258" width="19.42578125" style="248" customWidth="1"/>
    <col min="10259" max="10259" width="28.140625" style="248" customWidth="1"/>
    <col min="10260" max="10260" width="97.7109375" style="248" customWidth="1"/>
    <col min="10261" max="10261" width="40.140625" style="248" customWidth="1"/>
    <col min="10262" max="10262" width="18.42578125" style="248" customWidth="1"/>
    <col min="10263" max="10263" width="19.42578125" style="248" customWidth="1"/>
    <col min="10264" max="10264" width="80.28515625" style="248" customWidth="1"/>
    <col min="10265" max="10265" width="31.140625" style="248" customWidth="1"/>
    <col min="10266" max="10266" width="14.42578125" style="248" customWidth="1"/>
    <col min="10267" max="10268" width="11" style="248" customWidth="1"/>
    <col min="10269" max="10496" width="14.42578125" style="248"/>
    <col min="10497" max="10497" width="6.5703125" style="248" customWidth="1"/>
    <col min="10498" max="10498" width="10.7109375" style="248" customWidth="1"/>
    <col min="10499" max="10499" width="17.5703125" style="248" customWidth="1"/>
    <col min="10500" max="10500" width="21.5703125" style="248" customWidth="1"/>
    <col min="10501" max="10501" width="52.28515625" style="248" customWidth="1"/>
    <col min="10502" max="10502" width="24.140625" style="248" customWidth="1"/>
    <col min="10503" max="10503" width="26.5703125" style="248" customWidth="1"/>
    <col min="10504" max="10504" width="25.85546875" style="248" customWidth="1"/>
    <col min="10505" max="10505" width="14" style="248" customWidth="1"/>
    <col min="10506" max="10506" width="18" style="248" customWidth="1"/>
    <col min="10507" max="10507" width="18.5703125" style="248" customWidth="1"/>
    <col min="10508" max="10508" width="20" style="248" customWidth="1"/>
    <col min="10509" max="10509" width="18.28515625" style="248" customWidth="1"/>
    <col min="10510" max="10511" width="18" style="248" customWidth="1"/>
    <col min="10512" max="10512" width="26.28515625" style="248" customWidth="1"/>
    <col min="10513" max="10513" width="24.85546875" style="248" customWidth="1"/>
    <col min="10514" max="10514" width="19.42578125" style="248" customWidth="1"/>
    <col min="10515" max="10515" width="28.140625" style="248" customWidth="1"/>
    <col min="10516" max="10516" width="97.7109375" style="248" customWidth="1"/>
    <col min="10517" max="10517" width="40.140625" style="248" customWidth="1"/>
    <col min="10518" max="10518" width="18.42578125" style="248" customWidth="1"/>
    <col min="10519" max="10519" width="19.42578125" style="248" customWidth="1"/>
    <col min="10520" max="10520" width="80.28515625" style="248" customWidth="1"/>
    <col min="10521" max="10521" width="31.140625" style="248" customWidth="1"/>
    <col min="10522" max="10522" width="14.42578125" style="248" customWidth="1"/>
    <col min="10523" max="10524" width="11" style="248" customWidth="1"/>
    <col min="10525" max="10752" width="14.42578125" style="248"/>
    <col min="10753" max="10753" width="6.5703125" style="248" customWidth="1"/>
    <col min="10754" max="10754" width="10.7109375" style="248" customWidth="1"/>
    <col min="10755" max="10755" width="17.5703125" style="248" customWidth="1"/>
    <col min="10756" max="10756" width="21.5703125" style="248" customWidth="1"/>
    <col min="10757" max="10757" width="52.28515625" style="248" customWidth="1"/>
    <col min="10758" max="10758" width="24.140625" style="248" customWidth="1"/>
    <col min="10759" max="10759" width="26.5703125" style="248" customWidth="1"/>
    <col min="10760" max="10760" width="25.85546875" style="248" customWidth="1"/>
    <col min="10761" max="10761" width="14" style="248" customWidth="1"/>
    <col min="10762" max="10762" width="18" style="248" customWidth="1"/>
    <col min="10763" max="10763" width="18.5703125" style="248" customWidth="1"/>
    <col min="10764" max="10764" width="20" style="248" customWidth="1"/>
    <col min="10765" max="10765" width="18.28515625" style="248" customWidth="1"/>
    <col min="10766" max="10767" width="18" style="248" customWidth="1"/>
    <col min="10768" max="10768" width="26.28515625" style="248" customWidth="1"/>
    <col min="10769" max="10769" width="24.85546875" style="248" customWidth="1"/>
    <col min="10770" max="10770" width="19.42578125" style="248" customWidth="1"/>
    <col min="10771" max="10771" width="28.140625" style="248" customWidth="1"/>
    <col min="10772" max="10772" width="97.7109375" style="248" customWidth="1"/>
    <col min="10773" max="10773" width="40.140625" style="248" customWidth="1"/>
    <col min="10774" max="10774" width="18.42578125" style="248" customWidth="1"/>
    <col min="10775" max="10775" width="19.42578125" style="248" customWidth="1"/>
    <col min="10776" max="10776" width="80.28515625" style="248" customWidth="1"/>
    <col min="10777" max="10777" width="31.140625" style="248" customWidth="1"/>
    <col min="10778" max="10778" width="14.42578125" style="248" customWidth="1"/>
    <col min="10779" max="10780" width="11" style="248" customWidth="1"/>
    <col min="10781" max="11008" width="14.42578125" style="248"/>
    <col min="11009" max="11009" width="6.5703125" style="248" customWidth="1"/>
    <col min="11010" max="11010" width="10.7109375" style="248" customWidth="1"/>
    <col min="11011" max="11011" width="17.5703125" style="248" customWidth="1"/>
    <col min="11012" max="11012" width="21.5703125" style="248" customWidth="1"/>
    <col min="11013" max="11013" width="52.28515625" style="248" customWidth="1"/>
    <col min="11014" max="11014" width="24.140625" style="248" customWidth="1"/>
    <col min="11015" max="11015" width="26.5703125" style="248" customWidth="1"/>
    <col min="11016" max="11016" width="25.85546875" style="248" customWidth="1"/>
    <col min="11017" max="11017" width="14" style="248" customWidth="1"/>
    <col min="11018" max="11018" width="18" style="248" customWidth="1"/>
    <col min="11019" max="11019" width="18.5703125" style="248" customWidth="1"/>
    <col min="11020" max="11020" width="20" style="248" customWidth="1"/>
    <col min="11021" max="11021" width="18.28515625" style="248" customWidth="1"/>
    <col min="11022" max="11023" width="18" style="248" customWidth="1"/>
    <col min="11024" max="11024" width="26.28515625" style="248" customWidth="1"/>
    <col min="11025" max="11025" width="24.85546875" style="248" customWidth="1"/>
    <col min="11026" max="11026" width="19.42578125" style="248" customWidth="1"/>
    <col min="11027" max="11027" width="28.140625" style="248" customWidth="1"/>
    <col min="11028" max="11028" width="97.7109375" style="248" customWidth="1"/>
    <col min="11029" max="11029" width="40.140625" style="248" customWidth="1"/>
    <col min="11030" max="11030" width="18.42578125" style="248" customWidth="1"/>
    <col min="11031" max="11031" width="19.42578125" style="248" customWidth="1"/>
    <col min="11032" max="11032" width="80.28515625" style="248" customWidth="1"/>
    <col min="11033" max="11033" width="31.140625" style="248" customWidth="1"/>
    <col min="11034" max="11034" width="14.42578125" style="248" customWidth="1"/>
    <col min="11035" max="11036" width="11" style="248" customWidth="1"/>
    <col min="11037" max="11264" width="14.42578125" style="248"/>
    <col min="11265" max="11265" width="6.5703125" style="248" customWidth="1"/>
    <col min="11266" max="11266" width="10.7109375" style="248" customWidth="1"/>
    <col min="11267" max="11267" width="17.5703125" style="248" customWidth="1"/>
    <col min="11268" max="11268" width="21.5703125" style="248" customWidth="1"/>
    <col min="11269" max="11269" width="52.28515625" style="248" customWidth="1"/>
    <col min="11270" max="11270" width="24.140625" style="248" customWidth="1"/>
    <col min="11271" max="11271" width="26.5703125" style="248" customWidth="1"/>
    <col min="11272" max="11272" width="25.85546875" style="248" customWidth="1"/>
    <col min="11273" max="11273" width="14" style="248" customWidth="1"/>
    <col min="11274" max="11274" width="18" style="248" customWidth="1"/>
    <col min="11275" max="11275" width="18.5703125" style="248" customWidth="1"/>
    <col min="11276" max="11276" width="20" style="248" customWidth="1"/>
    <col min="11277" max="11277" width="18.28515625" style="248" customWidth="1"/>
    <col min="11278" max="11279" width="18" style="248" customWidth="1"/>
    <col min="11280" max="11280" width="26.28515625" style="248" customWidth="1"/>
    <col min="11281" max="11281" width="24.85546875" style="248" customWidth="1"/>
    <col min="11282" max="11282" width="19.42578125" style="248" customWidth="1"/>
    <col min="11283" max="11283" width="28.140625" style="248" customWidth="1"/>
    <col min="11284" max="11284" width="97.7109375" style="248" customWidth="1"/>
    <col min="11285" max="11285" width="40.140625" style="248" customWidth="1"/>
    <col min="11286" max="11286" width="18.42578125" style="248" customWidth="1"/>
    <col min="11287" max="11287" width="19.42578125" style="248" customWidth="1"/>
    <col min="11288" max="11288" width="80.28515625" style="248" customWidth="1"/>
    <col min="11289" max="11289" width="31.140625" style="248" customWidth="1"/>
    <col min="11290" max="11290" width="14.42578125" style="248" customWidth="1"/>
    <col min="11291" max="11292" width="11" style="248" customWidth="1"/>
    <col min="11293" max="11520" width="14.42578125" style="248"/>
    <col min="11521" max="11521" width="6.5703125" style="248" customWidth="1"/>
    <col min="11522" max="11522" width="10.7109375" style="248" customWidth="1"/>
    <col min="11523" max="11523" width="17.5703125" style="248" customWidth="1"/>
    <col min="11524" max="11524" width="21.5703125" style="248" customWidth="1"/>
    <col min="11525" max="11525" width="52.28515625" style="248" customWidth="1"/>
    <col min="11526" max="11526" width="24.140625" style="248" customWidth="1"/>
    <col min="11527" max="11527" width="26.5703125" style="248" customWidth="1"/>
    <col min="11528" max="11528" width="25.85546875" style="248" customWidth="1"/>
    <col min="11529" max="11529" width="14" style="248" customWidth="1"/>
    <col min="11530" max="11530" width="18" style="248" customWidth="1"/>
    <col min="11531" max="11531" width="18.5703125" style="248" customWidth="1"/>
    <col min="11532" max="11532" width="20" style="248" customWidth="1"/>
    <col min="11533" max="11533" width="18.28515625" style="248" customWidth="1"/>
    <col min="11534" max="11535" width="18" style="248" customWidth="1"/>
    <col min="11536" max="11536" width="26.28515625" style="248" customWidth="1"/>
    <col min="11537" max="11537" width="24.85546875" style="248" customWidth="1"/>
    <col min="11538" max="11538" width="19.42578125" style="248" customWidth="1"/>
    <col min="11539" max="11539" width="28.140625" style="248" customWidth="1"/>
    <col min="11540" max="11540" width="97.7109375" style="248" customWidth="1"/>
    <col min="11541" max="11541" width="40.140625" style="248" customWidth="1"/>
    <col min="11542" max="11542" width="18.42578125" style="248" customWidth="1"/>
    <col min="11543" max="11543" width="19.42578125" style="248" customWidth="1"/>
    <col min="11544" max="11544" width="80.28515625" style="248" customWidth="1"/>
    <col min="11545" max="11545" width="31.140625" style="248" customWidth="1"/>
    <col min="11546" max="11546" width="14.42578125" style="248" customWidth="1"/>
    <col min="11547" max="11548" width="11" style="248" customWidth="1"/>
    <col min="11549" max="11776" width="14.42578125" style="248"/>
    <col min="11777" max="11777" width="6.5703125" style="248" customWidth="1"/>
    <col min="11778" max="11778" width="10.7109375" style="248" customWidth="1"/>
    <col min="11779" max="11779" width="17.5703125" style="248" customWidth="1"/>
    <col min="11780" max="11780" width="21.5703125" style="248" customWidth="1"/>
    <col min="11781" max="11781" width="52.28515625" style="248" customWidth="1"/>
    <col min="11782" max="11782" width="24.140625" style="248" customWidth="1"/>
    <col min="11783" max="11783" width="26.5703125" style="248" customWidth="1"/>
    <col min="11784" max="11784" width="25.85546875" style="248" customWidth="1"/>
    <col min="11785" max="11785" width="14" style="248" customWidth="1"/>
    <col min="11786" max="11786" width="18" style="248" customWidth="1"/>
    <col min="11787" max="11787" width="18.5703125" style="248" customWidth="1"/>
    <col min="11788" max="11788" width="20" style="248" customWidth="1"/>
    <col min="11789" max="11789" width="18.28515625" style="248" customWidth="1"/>
    <col min="11790" max="11791" width="18" style="248" customWidth="1"/>
    <col min="11792" max="11792" width="26.28515625" style="248" customWidth="1"/>
    <col min="11793" max="11793" width="24.85546875" style="248" customWidth="1"/>
    <col min="11794" max="11794" width="19.42578125" style="248" customWidth="1"/>
    <col min="11795" max="11795" width="28.140625" style="248" customWidth="1"/>
    <col min="11796" max="11796" width="97.7109375" style="248" customWidth="1"/>
    <col min="11797" max="11797" width="40.140625" style="248" customWidth="1"/>
    <col min="11798" max="11798" width="18.42578125" style="248" customWidth="1"/>
    <col min="11799" max="11799" width="19.42578125" style="248" customWidth="1"/>
    <col min="11800" max="11800" width="80.28515625" style="248" customWidth="1"/>
    <col min="11801" max="11801" width="31.140625" style="248" customWidth="1"/>
    <col min="11802" max="11802" width="14.42578125" style="248" customWidth="1"/>
    <col min="11803" max="11804" width="11" style="248" customWidth="1"/>
    <col min="11805" max="12032" width="14.42578125" style="248"/>
    <col min="12033" max="12033" width="6.5703125" style="248" customWidth="1"/>
    <col min="12034" max="12034" width="10.7109375" style="248" customWidth="1"/>
    <col min="12035" max="12035" width="17.5703125" style="248" customWidth="1"/>
    <col min="12036" max="12036" width="21.5703125" style="248" customWidth="1"/>
    <col min="12037" max="12037" width="52.28515625" style="248" customWidth="1"/>
    <col min="12038" max="12038" width="24.140625" style="248" customWidth="1"/>
    <col min="12039" max="12039" width="26.5703125" style="248" customWidth="1"/>
    <col min="12040" max="12040" width="25.85546875" style="248" customWidth="1"/>
    <col min="12041" max="12041" width="14" style="248" customWidth="1"/>
    <col min="12042" max="12042" width="18" style="248" customWidth="1"/>
    <col min="12043" max="12043" width="18.5703125" style="248" customWidth="1"/>
    <col min="12044" max="12044" width="20" style="248" customWidth="1"/>
    <col min="12045" max="12045" width="18.28515625" style="248" customWidth="1"/>
    <col min="12046" max="12047" width="18" style="248" customWidth="1"/>
    <col min="12048" max="12048" width="26.28515625" style="248" customWidth="1"/>
    <col min="12049" max="12049" width="24.85546875" style="248" customWidth="1"/>
    <col min="12050" max="12050" width="19.42578125" style="248" customWidth="1"/>
    <col min="12051" max="12051" width="28.140625" style="248" customWidth="1"/>
    <col min="12052" max="12052" width="97.7109375" style="248" customWidth="1"/>
    <col min="12053" max="12053" width="40.140625" style="248" customWidth="1"/>
    <col min="12054" max="12054" width="18.42578125" style="248" customWidth="1"/>
    <col min="12055" max="12055" width="19.42578125" style="248" customWidth="1"/>
    <col min="12056" max="12056" width="80.28515625" style="248" customWidth="1"/>
    <col min="12057" max="12057" width="31.140625" style="248" customWidth="1"/>
    <col min="12058" max="12058" width="14.42578125" style="248" customWidth="1"/>
    <col min="12059" max="12060" width="11" style="248" customWidth="1"/>
    <col min="12061" max="12288" width="14.42578125" style="248"/>
    <col min="12289" max="12289" width="6.5703125" style="248" customWidth="1"/>
    <col min="12290" max="12290" width="10.7109375" style="248" customWidth="1"/>
    <col min="12291" max="12291" width="17.5703125" style="248" customWidth="1"/>
    <col min="12292" max="12292" width="21.5703125" style="248" customWidth="1"/>
    <col min="12293" max="12293" width="52.28515625" style="248" customWidth="1"/>
    <col min="12294" max="12294" width="24.140625" style="248" customWidth="1"/>
    <col min="12295" max="12295" width="26.5703125" style="248" customWidth="1"/>
    <col min="12296" max="12296" width="25.85546875" style="248" customWidth="1"/>
    <col min="12297" max="12297" width="14" style="248" customWidth="1"/>
    <col min="12298" max="12298" width="18" style="248" customWidth="1"/>
    <col min="12299" max="12299" width="18.5703125" style="248" customWidth="1"/>
    <col min="12300" max="12300" width="20" style="248" customWidth="1"/>
    <col min="12301" max="12301" width="18.28515625" style="248" customWidth="1"/>
    <col min="12302" max="12303" width="18" style="248" customWidth="1"/>
    <col min="12304" max="12304" width="26.28515625" style="248" customWidth="1"/>
    <col min="12305" max="12305" width="24.85546875" style="248" customWidth="1"/>
    <col min="12306" max="12306" width="19.42578125" style="248" customWidth="1"/>
    <col min="12307" max="12307" width="28.140625" style="248" customWidth="1"/>
    <col min="12308" max="12308" width="97.7109375" style="248" customWidth="1"/>
    <col min="12309" max="12309" width="40.140625" style="248" customWidth="1"/>
    <col min="12310" max="12310" width="18.42578125" style="248" customWidth="1"/>
    <col min="12311" max="12311" width="19.42578125" style="248" customWidth="1"/>
    <col min="12312" max="12312" width="80.28515625" style="248" customWidth="1"/>
    <col min="12313" max="12313" width="31.140625" style="248" customWidth="1"/>
    <col min="12314" max="12314" width="14.42578125" style="248" customWidth="1"/>
    <col min="12315" max="12316" width="11" style="248" customWidth="1"/>
    <col min="12317" max="12544" width="14.42578125" style="248"/>
    <col min="12545" max="12545" width="6.5703125" style="248" customWidth="1"/>
    <col min="12546" max="12546" width="10.7109375" style="248" customWidth="1"/>
    <col min="12547" max="12547" width="17.5703125" style="248" customWidth="1"/>
    <col min="12548" max="12548" width="21.5703125" style="248" customWidth="1"/>
    <col min="12549" max="12549" width="52.28515625" style="248" customWidth="1"/>
    <col min="12550" max="12550" width="24.140625" style="248" customWidth="1"/>
    <col min="12551" max="12551" width="26.5703125" style="248" customWidth="1"/>
    <col min="12552" max="12552" width="25.85546875" style="248" customWidth="1"/>
    <col min="12553" max="12553" width="14" style="248" customWidth="1"/>
    <col min="12554" max="12554" width="18" style="248" customWidth="1"/>
    <col min="12555" max="12555" width="18.5703125" style="248" customWidth="1"/>
    <col min="12556" max="12556" width="20" style="248" customWidth="1"/>
    <col min="12557" max="12557" width="18.28515625" style="248" customWidth="1"/>
    <col min="12558" max="12559" width="18" style="248" customWidth="1"/>
    <col min="12560" max="12560" width="26.28515625" style="248" customWidth="1"/>
    <col min="12561" max="12561" width="24.85546875" style="248" customWidth="1"/>
    <col min="12562" max="12562" width="19.42578125" style="248" customWidth="1"/>
    <col min="12563" max="12563" width="28.140625" style="248" customWidth="1"/>
    <col min="12564" max="12564" width="97.7109375" style="248" customWidth="1"/>
    <col min="12565" max="12565" width="40.140625" style="248" customWidth="1"/>
    <col min="12566" max="12566" width="18.42578125" style="248" customWidth="1"/>
    <col min="12567" max="12567" width="19.42578125" style="248" customWidth="1"/>
    <col min="12568" max="12568" width="80.28515625" style="248" customWidth="1"/>
    <col min="12569" max="12569" width="31.140625" style="248" customWidth="1"/>
    <col min="12570" max="12570" width="14.42578125" style="248" customWidth="1"/>
    <col min="12571" max="12572" width="11" style="248" customWidth="1"/>
    <col min="12573" max="12800" width="14.42578125" style="248"/>
    <col min="12801" max="12801" width="6.5703125" style="248" customWidth="1"/>
    <col min="12802" max="12802" width="10.7109375" style="248" customWidth="1"/>
    <col min="12803" max="12803" width="17.5703125" style="248" customWidth="1"/>
    <col min="12804" max="12804" width="21.5703125" style="248" customWidth="1"/>
    <col min="12805" max="12805" width="52.28515625" style="248" customWidth="1"/>
    <col min="12806" max="12806" width="24.140625" style="248" customWidth="1"/>
    <col min="12807" max="12807" width="26.5703125" style="248" customWidth="1"/>
    <col min="12808" max="12808" width="25.85546875" style="248" customWidth="1"/>
    <col min="12809" max="12809" width="14" style="248" customWidth="1"/>
    <col min="12810" max="12810" width="18" style="248" customWidth="1"/>
    <col min="12811" max="12811" width="18.5703125" style="248" customWidth="1"/>
    <col min="12812" max="12812" width="20" style="248" customWidth="1"/>
    <col min="12813" max="12813" width="18.28515625" style="248" customWidth="1"/>
    <col min="12814" max="12815" width="18" style="248" customWidth="1"/>
    <col min="12816" max="12816" width="26.28515625" style="248" customWidth="1"/>
    <col min="12817" max="12817" width="24.85546875" style="248" customWidth="1"/>
    <col min="12818" max="12818" width="19.42578125" style="248" customWidth="1"/>
    <col min="12819" max="12819" width="28.140625" style="248" customWidth="1"/>
    <col min="12820" max="12820" width="97.7109375" style="248" customWidth="1"/>
    <col min="12821" max="12821" width="40.140625" style="248" customWidth="1"/>
    <col min="12822" max="12822" width="18.42578125" style="248" customWidth="1"/>
    <col min="12823" max="12823" width="19.42578125" style="248" customWidth="1"/>
    <col min="12824" max="12824" width="80.28515625" style="248" customWidth="1"/>
    <col min="12825" max="12825" width="31.140625" style="248" customWidth="1"/>
    <col min="12826" max="12826" width="14.42578125" style="248" customWidth="1"/>
    <col min="12827" max="12828" width="11" style="248" customWidth="1"/>
    <col min="12829" max="13056" width="14.42578125" style="248"/>
    <col min="13057" max="13057" width="6.5703125" style="248" customWidth="1"/>
    <col min="13058" max="13058" width="10.7109375" style="248" customWidth="1"/>
    <col min="13059" max="13059" width="17.5703125" style="248" customWidth="1"/>
    <col min="13060" max="13060" width="21.5703125" style="248" customWidth="1"/>
    <col min="13061" max="13061" width="52.28515625" style="248" customWidth="1"/>
    <col min="13062" max="13062" width="24.140625" style="248" customWidth="1"/>
    <col min="13063" max="13063" width="26.5703125" style="248" customWidth="1"/>
    <col min="13064" max="13064" width="25.85546875" style="248" customWidth="1"/>
    <col min="13065" max="13065" width="14" style="248" customWidth="1"/>
    <col min="13066" max="13066" width="18" style="248" customWidth="1"/>
    <col min="13067" max="13067" width="18.5703125" style="248" customWidth="1"/>
    <col min="13068" max="13068" width="20" style="248" customWidth="1"/>
    <col min="13069" max="13069" width="18.28515625" style="248" customWidth="1"/>
    <col min="13070" max="13071" width="18" style="248" customWidth="1"/>
    <col min="13072" max="13072" width="26.28515625" style="248" customWidth="1"/>
    <col min="13073" max="13073" width="24.85546875" style="248" customWidth="1"/>
    <col min="13074" max="13074" width="19.42578125" style="248" customWidth="1"/>
    <col min="13075" max="13075" width="28.140625" style="248" customWidth="1"/>
    <col min="13076" max="13076" width="97.7109375" style="248" customWidth="1"/>
    <col min="13077" max="13077" width="40.140625" style="248" customWidth="1"/>
    <col min="13078" max="13078" width="18.42578125" style="248" customWidth="1"/>
    <col min="13079" max="13079" width="19.42578125" style="248" customWidth="1"/>
    <col min="13080" max="13080" width="80.28515625" style="248" customWidth="1"/>
    <col min="13081" max="13081" width="31.140625" style="248" customWidth="1"/>
    <col min="13082" max="13082" width="14.42578125" style="248" customWidth="1"/>
    <col min="13083" max="13084" width="11" style="248" customWidth="1"/>
    <col min="13085" max="13312" width="14.42578125" style="248"/>
    <col min="13313" max="13313" width="6.5703125" style="248" customWidth="1"/>
    <col min="13314" max="13314" width="10.7109375" style="248" customWidth="1"/>
    <col min="13315" max="13315" width="17.5703125" style="248" customWidth="1"/>
    <col min="13316" max="13316" width="21.5703125" style="248" customWidth="1"/>
    <col min="13317" max="13317" width="52.28515625" style="248" customWidth="1"/>
    <col min="13318" max="13318" width="24.140625" style="248" customWidth="1"/>
    <col min="13319" max="13319" width="26.5703125" style="248" customWidth="1"/>
    <col min="13320" max="13320" width="25.85546875" style="248" customWidth="1"/>
    <col min="13321" max="13321" width="14" style="248" customWidth="1"/>
    <col min="13322" max="13322" width="18" style="248" customWidth="1"/>
    <col min="13323" max="13323" width="18.5703125" style="248" customWidth="1"/>
    <col min="13324" max="13324" width="20" style="248" customWidth="1"/>
    <col min="13325" max="13325" width="18.28515625" style="248" customWidth="1"/>
    <col min="13326" max="13327" width="18" style="248" customWidth="1"/>
    <col min="13328" max="13328" width="26.28515625" style="248" customWidth="1"/>
    <col min="13329" max="13329" width="24.85546875" style="248" customWidth="1"/>
    <col min="13330" max="13330" width="19.42578125" style="248" customWidth="1"/>
    <col min="13331" max="13331" width="28.140625" style="248" customWidth="1"/>
    <col min="13332" max="13332" width="97.7109375" style="248" customWidth="1"/>
    <col min="13333" max="13333" width="40.140625" style="248" customWidth="1"/>
    <col min="13334" max="13334" width="18.42578125" style="248" customWidth="1"/>
    <col min="13335" max="13335" width="19.42578125" style="248" customWidth="1"/>
    <col min="13336" max="13336" width="80.28515625" style="248" customWidth="1"/>
    <col min="13337" max="13337" width="31.140625" style="248" customWidth="1"/>
    <col min="13338" max="13338" width="14.42578125" style="248" customWidth="1"/>
    <col min="13339" max="13340" width="11" style="248" customWidth="1"/>
    <col min="13341" max="13568" width="14.42578125" style="248"/>
    <col min="13569" max="13569" width="6.5703125" style="248" customWidth="1"/>
    <col min="13570" max="13570" width="10.7109375" style="248" customWidth="1"/>
    <col min="13571" max="13571" width="17.5703125" style="248" customWidth="1"/>
    <col min="13572" max="13572" width="21.5703125" style="248" customWidth="1"/>
    <col min="13573" max="13573" width="52.28515625" style="248" customWidth="1"/>
    <col min="13574" max="13574" width="24.140625" style="248" customWidth="1"/>
    <col min="13575" max="13575" width="26.5703125" style="248" customWidth="1"/>
    <col min="13576" max="13576" width="25.85546875" style="248" customWidth="1"/>
    <col min="13577" max="13577" width="14" style="248" customWidth="1"/>
    <col min="13578" max="13578" width="18" style="248" customWidth="1"/>
    <col min="13579" max="13579" width="18.5703125" style="248" customWidth="1"/>
    <col min="13580" max="13580" width="20" style="248" customWidth="1"/>
    <col min="13581" max="13581" width="18.28515625" style="248" customWidth="1"/>
    <col min="13582" max="13583" width="18" style="248" customWidth="1"/>
    <col min="13584" max="13584" width="26.28515625" style="248" customWidth="1"/>
    <col min="13585" max="13585" width="24.85546875" style="248" customWidth="1"/>
    <col min="13586" max="13586" width="19.42578125" style="248" customWidth="1"/>
    <col min="13587" max="13587" width="28.140625" style="248" customWidth="1"/>
    <col min="13588" max="13588" width="97.7109375" style="248" customWidth="1"/>
    <col min="13589" max="13589" width="40.140625" style="248" customWidth="1"/>
    <col min="13590" max="13590" width="18.42578125" style="248" customWidth="1"/>
    <col min="13591" max="13591" width="19.42578125" style="248" customWidth="1"/>
    <col min="13592" max="13592" width="80.28515625" style="248" customWidth="1"/>
    <col min="13593" max="13593" width="31.140625" style="248" customWidth="1"/>
    <col min="13594" max="13594" width="14.42578125" style="248" customWidth="1"/>
    <col min="13595" max="13596" width="11" style="248" customWidth="1"/>
    <col min="13597" max="13824" width="14.42578125" style="248"/>
    <col min="13825" max="13825" width="6.5703125" style="248" customWidth="1"/>
    <col min="13826" max="13826" width="10.7109375" style="248" customWidth="1"/>
    <col min="13827" max="13827" width="17.5703125" style="248" customWidth="1"/>
    <col min="13828" max="13828" width="21.5703125" style="248" customWidth="1"/>
    <col min="13829" max="13829" width="52.28515625" style="248" customWidth="1"/>
    <col min="13830" max="13830" width="24.140625" style="248" customWidth="1"/>
    <col min="13831" max="13831" width="26.5703125" style="248" customWidth="1"/>
    <col min="13832" max="13832" width="25.85546875" style="248" customWidth="1"/>
    <col min="13833" max="13833" width="14" style="248" customWidth="1"/>
    <col min="13834" max="13834" width="18" style="248" customWidth="1"/>
    <col min="13835" max="13835" width="18.5703125" style="248" customWidth="1"/>
    <col min="13836" max="13836" width="20" style="248" customWidth="1"/>
    <col min="13837" max="13837" width="18.28515625" style="248" customWidth="1"/>
    <col min="13838" max="13839" width="18" style="248" customWidth="1"/>
    <col min="13840" max="13840" width="26.28515625" style="248" customWidth="1"/>
    <col min="13841" max="13841" width="24.85546875" style="248" customWidth="1"/>
    <col min="13842" max="13842" width="19.42578125" style="248" customWidth="1"/>
    <col min="13843" max="13843" width="28.140625" style="248" customWidth="1"/>
    <col min="13844" max="13844" width="97.7109375" style="248" customWidth="1"/>
    <col min="13845" max="13845" width="40.140625" style="248" customWidth="1"/>
    <col min="13846" max="13846" width="18.42578125" style="248" customWidth="1"/>
    <col min="13847" max="13847" width="19.42578125" style="248" customWidth="1"/>
    <col min="13848" max="13848" width="80.28515625" style="248" customWidth="1"/>
    <col min="13849" max="13849" width="31.140625" style="248" customWidth="1"/>
    <col min="13850" max="13850" width="14.42578125" style="248" customWidth="1"/>
    <col min="13851" max="13852" width="11" style="248" customWidth="1"/>
    <col min="13853" max="14080" width="14.42578125" style="248"/>
    <col min="14081" max="14081" width="6.5703125" style="248" customWidth="1"/>
    <col min="14082" max="14082" width="10.7109375" style="248" customWidth="1"/>
    <col min="14083" max="14083" width="17.5703125" style="248" customWidth="1"/>
    <col min="14084" max="14084" width="21.5703125" style="248" customWidth="1"/>
    <col min="14085" max="14085" width="52.28515625" style="248" customWidth="1"/>
    <col min="14086" max="14086" width="24.140625" style="248" customWidth="1"/>
    <col min="14087" max="14087" width="26.5703125" style="248" customWidth="1"/>
    <col min="14088" max="14088" width="25.85546875" style="248" customWidth="1"/>
    <col min="14089" max="14089" width="14" style="248" customWidth="1"/>
    <col min="14090" max="14090" width="18" style="248" customWidth="1"/>
    <col min="14091" max="14091" width="18.5703125" style="248" customWidth="1"/>
    <col min="14092" max="14092" width="20" style="248" customWidth="1"/>
    <col min="14093" max="14093" width="18.28515625" style="248" customWidth="1"/>
    <col min="14094" max="14095" width="18" style="248" customWidth="1"/>
    <col min="14096" max="14096" width="26.28515625" style="248" customWidth="1"/>
    <col min="14097" max="14097" width="24.85546875" style="248" customWidth="1"/>
    <col min="14098" max="14098" width="19.42578125" style="248" customWidth="1"/>
    <col min="14099" max="14099" width="28.140625" style="248" customWidth="1"/>
    <col min="14100" max="14100" width="97.7109375" style="248" customWidth="1"/>
    <col min="14101" max="14101" width="40.140625" style="248" customWidth="1"/>
    <col min="14102" max="14102" width="18.42578125" style="248" customWidth="1"/>
    <col min="14103" max="14103" width="19.42578125" style="248" customWidth="1"/>
    <col min="14104" max="14104" width="80.28515625" style="248" customWidth="1"/>
    <col min="14105" max="14105" width="31.140625" style="248" customWidth="1"/>
    <col min="14106" max="14106" width="14.42578125" style="248" customWidth="1"/>
    <col min="14107" max="14108" width="11" style="248" customWidth="1"/>
    <col min="14109" max="14336" width="14.42578125" style="248"/>
    <col min="14337" max="14337" width="6.5703125" style="248" customWidth="1"/>
    <col min="14338" max="14338" width="10.7109375" style="248" customWidth="1"/>
    <col min="14339" max="14339" width="17.5703125" style="248" customWidth="1"/>
    <col min="14340" max="14340" width="21.5703125" style="248" customWidth="1"/>
    <col min="14341" max="14341" width="52.28515625" style="248" customWidth="1"/>
    <col min="14342" max="14342" width="24.140625" style="248" customWidth="1"/>
    <col min="14343" max="14343" width="26.5703125" style="248" customWidth="1"/>
    <col min="14344" max="14344" width="25.85546875" style="248" customWidth="1"/>
    <col min="14345" max="14345" width="14" style="248" customWidth="1"/>
    <col min="14346" max="14346" width="18" style="248" customWidth="1"/>
    <col min="14347" max="14347" width="18.5703125" style="248" customWidth="1"/>
    <col min="14348" max="14348" width="20" style="248" customWidth="1"/>
    <col min="14349" max="14349" width="18.28515625" style="248" customWidth="1"/>
    <col min="14350" max="14351" width="18" style="248" customWidth="1"/>
    <col min="14352" max="14352" width="26.28515625" style="248" customWidth="1"/>
    <col min="14353" max="14353" width="24.85546875" style="248" customWidth="1"/>
    <col min="14354" max="14354" width="19.42578125" style="248" customWidth="1"/>
    <col min="14355" max="14355" width="28.140625" style="248" customWidth="1"/>
    <col min="14356" max="14356" width="97.7109375" style="248" customWidth="1"/>
    <col min="14357" max="14357" width="40.140625" style="248" customWidth="1"/>
    <col min="14358" max="14358" width="18.42578125" style="248" customWidth="1"/>
    <col min="14359" max="14359" width="19.42578125" style="248" customWidth="1"/>
    <col min="14360" max="14360" width="80.28515625" style="248" customWidth="1"/>
    <col min="14361" max="14361" width="31.140625" style="248" customWidth="1"/>
    <col min="14362" max="14362" width="14.42578125" style="248" customWidth="1"/>
    <col min="14363" max="14364" width="11" style="248" customWidth="1"/>
    <col min="14365" max="14592" width="14.42578125" style="248"/>
    <col min="14593" max="14593" width="6.5703125" style="248" customWidth="1"/>
    <col min="14594" max="14594" width="10.7109375" style="248" customWidth="1"/>
    <col min="14595" max="14595" width="17.5703125" style="248" customWidth="1"/>
    <col min="14596" max="14596" width="21.5703125" style="248" customWidth="1"/>
    <col min="14597" max="14597" width="52.28515625" style="248" customWidth="1"/>
    <col min="14598" max="14598" width="24.140625" style="248" customWidth="1"/>
    <col min="14599" max="14599" width="26.5703125" style="248" customWidth="1"/>
    <col min="14600" max="14600" width="25.85546875" style="248" customWidth="1"/>
    <col min="14601" max="14601" width="14" style="248" customWidth="1"/>
    <col min="14602" max="14602" width="18" style="248" customWidth="1"/>
    <col min="14603" max="14603" width="18.5703125" style="248" customWidth="1"/>
    <col min="14604" max="14604" width="20" style="248" customWidth="1"/>
    <col min="14605" max="14605" width="18.28515625" style="248" customWidth="1"/>
    <col min="14606" max="14607" width="18" style="248" customWidth="1"/>
    <col min="14608" max="14608" width="26.28515625" style="248" customWidth="1"/>
    <col min="14609" max="14609" width="24.85546875" style="248" customWidth="1"/>
    <col min="14610" max="14610" width="19.42578125" style="248" customWidth="1"/>
    <col min="14611" max="14611" width="28.140625" style="248" customWidth="1"/>
    <col min="14612" max="14612" width="97.7109375" style="248" customWidth="1"/>
    <col min="14613" max="14613" width="40.140625" style="248" customWidth="1"/>
    <col min="14614" max="14614" width="18.42578125" style="248" customWidth="1"/>
    <col min="14615" max="14615" width="19.42578125" style="248" customWidth="1"/>
    <col min="14616" max="14616" width="80.28515625" style="248" customWidth="1"/>
    <col min="14617" max="14617" width="31.140625" style="248" customWidth="1"/>
    <col min="14618" max="14618" width="14.42578125" style="248" customWidth="1"/>
    <col min="14619" max="14620" width="11" style="248" customWidth="1"/>
    <col min="14621" max="14848" width="14.42578125" style="248"/>
    <col min="14849" max="14849" width="6.5703125" style="248" customWidth="1"/>
    <col min="14850" max="14850" width="10.7109375" style="248" customWidth="1"/>
    <col min="14851" max="14851" width="17.5703125" style="248" customWidth="1"/>
    <col min="14852" max="14852" width="21.5703125" style="248" customWidth="1"/>
    <col min="14853" max="14853" width="52.28515625" style="248" customWidth="1"/>
    <col min="14854" max="14854" width="24.140625" style="248" customWidth="1"/>
    <col min="14855" max="14855" width="26.5703125" style="248" customWidth="1"/>
    <col min="14856" max="14856" width="25.85546875" style="248" customWidth="1"/>
    <col min="14857" max="14857" width="14" style="248" customWidth="1"/>
    <col min="14858" max="14858" width="18" style="248" customWidth="1"/>
    <col min="14859" max="14859" width="18.5703125" style="248" customWidth="1"/>
    <col min="14860" max="14860" width="20" style="248" customWidth="1"/>
    <col min="14861" max="14861" width="18.28515625" style="248" customWidth="1"/>
    <col min="14862" max="14863" width="18" style="248" customWidth="1"/>
    <col min="14864" max="14864" width="26.28515625" style="248" customWidth="1"/>
    <col min="14865" max="14865" width="24.85546875" style="248" customWidth="1"/>
    <col min="14866" max="14866" width="19.42578125" style="248" customWidth="1"/>
    <col min="14867" max="14867" width="28.140625" style="248" customWidth="1"/>
    <col min="14868" max="14868" width="97.7109375" style="248" customWidth="1"/>
    <col min="14869" max="14869" width="40.140625" style="248" customWidth="1"/>
    <col min="14870" max="14870" width="18.42578125" style="248" customWidth="1"/>
    <col min="14871" max="14871" width="19.42578125" style="248" customWidth="1"/>
    <col min="14872" max="14872" width="80.28515625" style="248" customWidth="1"/>
    <col min="14873" max="14873" width="31.140625" style="248" customWidth="1"/>
    <col min="14874" max="14874" width="14.42578125" style="248" customWidth="1"/>
    <col min="14875" max="14876" width="11" style="248" customWidth="1"/>
    <col min="14877" max="15104" width="14.42578125" style="248"/>
    <col min="15105" max="15105" width="6.5703125" style="248" customWidth="1"/>
    <col min="15106" max="15106" width="10.7109375" style="248" customWidth="1"/>
    <col min="15107" max="15107" width="17.5703125" style="248" customWidth="1"/>
    <col min="15108" max="15108" width="21.5703125" style="248" customWidth="1"/>
    <col min="15109" max="15109" width="52.28515625" style="248" customWidth="1"/>
    <col min="15110" max="15110" width="24.140625" style="248" customWidth="1"/>
    <col min="15111" max="15111" width="26.5703125" style="248" customWidth="1"/>
    <col min="15112" max="15112" width="25.85546875" style="248" customWidth="1"/>
    <col min="15113" max="15113" width="14" style="248" customWidth="1"/>
    <col min="15114" max="15114" width="18" style="248" customWidth="1"/>
    <col min="15115" max="15115" width="18.5703125" style="248" customWidth="1"/>
    <col min="15116" max="15116" width="20" style="248" customWidth="1"/>
    <col min="15117" max="15117" width="18.28515625" style="248" customWidth="1"/>
    <col min="15118" max="15119" width="18" style="248" customWidth="1"/>
    <col min="15120" max="15120" width="26.28515625" style="248" customWidth="1"/>
    <col min="15121" max="15121" width="24.85546875" style="248" customWidth="1"/>
    <col min="15122" max="15122" width="19.42578125" style="248" customWidth="1"/>
    <col min="15123" max="15123" width="28.140625" style="248" customWidth="1"/>
    <col min="15124" max="15124" width="97.7109375" style="248" customWidth="1"/>
    <col min="15125" max="15125" width="40.140625" style="248" customWidth="1"/>
    <col min="15126" max="15126" width="18.42578125" style="248" customWidth="1"/>
    <col min="15127" max="15127" width="19.42578125" style="248" customWidth="1"/>
    <col min="15128" max="15128" width="80.28515625" style="248" customWidth="1"/>
    <col min="15129" max="15129" width="31.140625" style="248" customWidth="1"/>
    <col min="15130" max="15130" width="14.42578125" style="248" customWidth="1"/>
    <col min="15131" max="15132" width="11" style="248" customWidth="1"/>
    <col min="15133" max="15360" width="14.42578125" style="248"/>
    <col min="15361" max="15361" width="6.5703125" style="248" customWidth="1"/>
    <col min="15362" max="15362" width="10.7109375" style="248" customWidth="1"/>
    <col min="15363" max="15363" width="17.5703125" style="248" customWidth="1"/>
    <col min="15364" max="15364" width="21.5703125" style="248" customWidth="1"/>
    <col min="15365" max="15365" width="52.28515625" style="248" customWidth="1"/>
    <col min="15366" max="15366" width="24.140625" style="248" customWidth="1"/>
    <col min="15367" max="15367" width="26.5703125" style="248" customWidth="1"/>
    <col min="15368" max="15368" width="25.85546875" style="248" customWidth="1"/>
    <col min="15369" max="15369" width="14" style="248" customWidth="1"/>
    <col min="15370" max="15370" width="18" style="248" customWidth="1"/>
    <col min="15371" max="15371" width="18.5703125" style="248" customWidth="1"/>
    <col min="15372" max="15372" width="20" style="248" customWidth="1"/>
    <col min="15373" max="15373" width="18.28515625" style="248" customWidth="1"/>
    <col min="15374" max="15375" width="18" style="248" customWidth="1"/>
    <col min="15376" max="15376" width="26.28515625" style="248" customWidth="1"/>
    <col min="15377" max="15377" width="24.85546875" style="248" customWidth="1"/>
    <col min="15378" max="15378" width="19.42578125" style="248" customWidth="1"/>
    <col min="15379" max="15379" width="28.140625" style="248" customWidth="1"/>
    <col min="15380" max="15380" width="97.7109375" style="248" customWidth="1"/>
    <col min="15381" max="15381" width="40.140625" style="248" customWidth="1"/>
    <col min="15382" max="15382" width="18.42578125" style="248" customWidth="1"/>
    <col min="15383" max="15383" width="19.42578125" style="248" customWidth="1"/>
    <col min="15384" max="15384" width="80.28515625" style="248" customWidth="1"/>
    <col min="15385" max="15385" width="31.140625" style="248" customWidth="1"/>
    <col min="15386" max="15386" width="14.42578125" style="248" customWidth="1"/>
    <col min="15387" max="15388" width="11" style="248" customWidth="1"/>
    <col min="15389" max="15616" width="14.42578125" style="248"/>
    <col min="15617" max="15617" width="6.5703125" style="248" customWidth="1"/>
    <col min="15618" max="15618" width="10.7109375" style="248" customWidth="1"/>
    <col min="15619" max="15619" width="17.5703125" style="248" customWidth="1"/>
    <col min="15620" max="15620" width="21.5703125" style="248" customWidth="1"/>
    <col min="15621" max="15621" width="52.28515625" style="248" customWidth="1"/>
    <col min="15622" max="15622" width="24.140625" style="248" customWidth="1"/>
    <col min="15623" max="15623" width="26.5703125" style="248" customWidth="1"/>
    <col min="15624" max="15624" width="25.85546875" style="248" customWidth="1"/>
    <col min="15625" max="15625" width="14" style="248" customWidth="1"/>
    <col min="15626" max="15626" width="18" style="248" customWidth="1"/>
    <col min="15627" max="15627" width="18.5703125" style="248" customWidth="1"/>
    <col min="15628" max="15628" width="20" style="248" customWidth="1"/>
    <col min="15629" max="15629" width="18.28515625" style="248" customWidth="1"/>
    <col min="15630" max="15631" width="18" style="248" customWidth="1"/>
    <col min="15632" max="15632" width="26.28515625" style="248" customWidth="1"/>
    <col min="15633" max="15633" width="24.85546875" style="248" customWidth="1"/>
    <col min="15634" max="15634" width="19.42578125" style="248" customWidth="1"/>
    <col min="15635" max="15635" width="28.140625" style="248" customWidth="1"/>
    <col min="15636" max="15636" width="97.7109375" style="248" customWidth="1"/>
    <col min="15637" max="15637" width="40.140625" style="248" customWidth="1"/>
    <col min="15638" max="15638" width="18.42578125" style="248" customWidth="1"/>
    <col min="15639" max="15639" width="19.42578125" style="248" customWidth="1"/>
    <col min="15640" max="15640" width="80.28515625" style="248" customWidth="1"/>
    <col min="15641" max="15641" width="31.140625" style="248" customWidth="1"/>
    <col min="15642" max="15642" width="14.42578125" style="248" customWidth="1"/>
    <col min="15643" max="15644" width="11" style="248" customWidth="1"/>
    <col min="15645" max="15872" width="14.42578125" style="248"/>
    <col min="15873" max="15873" width="6.5703125" style="248" customWidth="1"/>
    <col min="15874" max="15874" width="10.7109375" style="248" customWidth="1"/>
    <col min="15875" max="15875" width="17.5703125" style="248" customWidth="1"/>
    <col min="15876" max="15876" width="21.5703125" style="248" customWidth="1"/>
    <col min="15877" max="15877" width="52.28515625" style="248" customWidth="1"/>
    <col min="15878" max="15878" width="24.140625" style="248" customWidth="1"/>
    <col min="15879" max="15879" width="26.5703125" style="248" customWidth="1"/>
    <col min="15880" max="15880" width="25.85546875" style="248" customWidth="1"/>
    <col min="15881" max="15881" width="14" style="248" customWidth="1"/>
    <col min="15882" max="15882" width="18" style="248" customWidth="1"/>
    <col min="15883" max="15883" width="18.5703125" style="248" customWidth="1"/>
    <col min="15884" max="15884" width="20" style="248" customWidth="1"/>
    <col min="15885" max="15885" width="18.28515625" style="248" customWidth="1"/>
    <col min="15886" max="15887" width="18" style="248" customWidth="1"/>
    <col min="15888" max="15888" width="26.28515625" style="248" customWidth="1"/>
    <col min="15889" max="15889" width="24.85546875" style="248" customWidth="1"/>
    <col min="15890" max="15890" width="19.42578125" style="248" customWidth="1"/>
    <col min="15891" max="15891" width="28.140625" style="248" customWidth="1"/>
    <col min="15892" max="15892" width="97.7109375" style="248" customWidth="1"/>
    <col min="15893" max="15893" width="40.140625" style="248" customWidth="1"/>
    <col min="15894" max="15894" width="18.42578125" style="248" customWidth="1"/>
    <col min="15895" max="15895" width="19.42578125" style="248" customWidth="1"/>
    <col min="15896" max="15896" width="80.28515625" style="248" customWidth="1"/>
    <col min="15897" max="15897" width="31.140625" style="248" customWidth="1"/>
    <col min="15898" max="15898" width="14.42578125" style="248" customWidth="1"/>
    <col min="15899" max="15900" width="11" style="248" customWidth="1"/>
    <col min="15901" max="16128" width="14.42578125" style="248"/>
    <col min="16129" max="16129" width="6.5703125" style="248" customWidth="1"/>
    <col min="16130" max="16130" width="10.7109375" style="248" customWidth="1"/>
    <col min="16131" max="16131" width="17.5703125" style="248" customWidth="1"/>
    <col min="16132" max="16132" width="21.5703125" style="248" customWidth="1"/>
    <col min="16133" max="16133" width="52.28515625" style="248" customWidth="1"/>
    <col min="16134" max="16134" width="24.140625" style="248" customWidth="1"/>
    <col min="16135" max="16135" width="26.5703125" style="248" customWidth="1"/>
    <col min="16136" max="16136" width="25.85546875" style="248" customWidth="1"/>
    <col min="16137" max="16137" width="14" style="248" customWidth="1"/>
    <col min="16138" max="16138" width="18" style="248" customWidth="1"/>
    <col min="16139" max="16139" width="18.5703125" style="248" customWidth="1"/>
    <col min="16140" max="16140" width="20" style="248" customWidth="1"/>
    <col min="16141" max="16141" width="18.28515625" style="248" customWidth="1"/>
    <col min="16142" max="16143" width="18" style="248" customWidth="1"/>
    <col min="16144" max="16144" width="26.28515625" style="248" customWidth="1"/>
    <col min="16145" max="16145" width="24.85546875" style="248" customWidth="1"/>
    <col min="16146" max="16146" width="19.42578125" style="248" customWidth="1"/>
    <col min="16147" max="16147" width="28.140625" style="248" customWidth="1"/>
    <col min="16148" max="16148" width="97.7109375" style="248" customWidth="1"/>
    <col min="16149" max="16149" width="40.140625" style="248" customWidth="1"/>
    <col min="16150" max="16150" width="18.42578125" style="248" customWidth="1"/>
    <col min="16151" max="16151" width="19.42578125" style="248" customWidth="1"/>
    <col min="16152" max="16152" width="80.28515625" style="248" customWidth="1"/>
    <col min="16153" max="16153" width="31.140625" style="248" customWidth="1"/>
    <col min="16154" max="16154" width="14.42578125" style="248" customWidth="1"/>
    <col min="16155" max="16156" width="11" style="248" customWidth="1"/>
    <col min="16157" max="16384" width="14.42578125" style="248"/>
  </cols>
  <sheetData>
    <row r="1" spans="1:26" ht="26.25" hidden="1" thickBot="1" x14ac:dyDescent="0.4">
      <c r="A1" s="2"/>
      <c r="B1" s="64"/>
      <c r="C1" s="65" t="s">
        <v>1</v>
      </c>
      <c r="D1" s="65" t="s">
        <v>2</v>
      </c>
      <c r="E1" s="5"/>
      <c r="F1" s="6" t="s">
        <v>3</v>
      </c>
      <c r="G1" s="6" t="s">
        <v>137</v>
      </c>
      <c r="H1" s="671" t="s">
        <v>5</v>
      </c>
      <c r="I1" s="6" t="s">
        <v>7</v>
      </c>
      <c r="J1" s="6" t="s">
        <v>158</v>
      </c>
      <c r="K1" s="1"/>
      <c r="L1" s="8"/>
      <c r="M1" s="7"/>
      <c r="N1" s="7"/>
      <c r="O1" s="523"/>
      <c r="P1" s="523"/>
      <c r="Q1" s="523"/>
      <c r="R1" s="523"/>
      <c r="S1" s="1"/>
      <c r="T1" s="1"/>
      <c r="U1" s="1"/>
      <c r="V1" s="1"/>
      <c r="W1" s="1"/>
      <c r="X1" s="1"/>
      <c r="Y1" s="1"/>
    </row>
    <row r="2" spans="1:26" s="55" customFormat="1" ht="26.25" hidden="1" thickBot="1" x14ac:dyDescent="0.25">
      <c r="A2" s="51"/>
      <c r="B2" s="63"/>
      <c r="C2" s="66" t="s">
        <v>8</v>
      </c>
      <c r="D2" s="67" t="s">
        <v>9</v>
      </c>
      <c r="E2" s="58"/>
      <c r="F2" s="70" t="s">
        <v>10</v>
      </c>
      <c r="G2" s="71" t="s">
        <v>154</v>
      </c>
      <c r="H2" s="71" t="s">
        <v>24</v>
      </c>
      <c r="I2" s="125" t="s">
        <v>142</v>
      </c>
      <c r="J2" s="56" t="s">
        <v>156</v>
      </c>
      <c r="K2" s="51"/>
      <c r="L2" s="52"/>
      <c r="M2" s="54"/>
      <c r="N2" s="54"/>
      <c r="O2" s="524"/>
      <c r="P2" s="524"/>
      <c r="Q2" s="524"/>
      <c r="R2" s="52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24"/>
      <c r="P3" s="524"/>
      <c r="Q3" s="524"/>
      <c r="R3" s="524"/>
      <c r="S3" s="51"/>
      <c r="T3" s="51"/>
      <c r="U3" s="51"/>
      <c r="V3" s="51"/>
      <c r="W3" s="51"/>
      <c r="X3" s="51"/>
      <c r="Y3" s="51"/>
    </row>
    <row r="4" spans="1:26" s="55" customFormat="1" ht="26.25" hidden="1" thickBot="1" x14ac:dyDescent="0.25">
      <c r="A4" s="51"/>
      <c r="B4" s="63"/>
      <c r="C4" s="66" t="s">
        <v>119</v>
      </c>
      <c r="D4" s="67" t="s">
        <v>123</v>
      </c>
      <c r="E4" s="58"/>
      <c r="F4" s="70" t="s">
        <v>129</v>
      </c>
      <c r="G4" s="71" t="s">
        <v>138</v>
      </c>
      <c r="H4" s="672"/>
      <c r="I4" s="126" t="s">
        <v>30</v>
      </c>
      <c r="J4" s="56" t="s">
        <v>157</v>
      </c>
      <c r="K4" s="51"/>
      <c r="L4" s="52"/>
      <c r="M4" s="54"/>
      <c r="N4" s="54"/>
      <c r="O4" s="524"/>
      <c r="P4" s="524"/>
      <c r="Q4" s="524"/>
      <c r="R4" s="524"/>
      <c r="S4" s="51"/>
      <c r="T4" s="51"/>
      <c r="U4" s="51"/>
      <c r="V4" s="51"/>
      <c r="W4" s="51"/>
      <c r="X4" s="51"/>
      <c r="Y4" s="51"/>
    </row>
    <row r="5" spans="1:26" s="55" customFormat="1" ht="39" hidden="1" thickBot="1" x14ac:dyDescent="0.25">
      <c r="A5" s="51"/>
      <c r="B5" s="63"/>
      <c r="C5" s="67" t="s">
        <v>117</v>
      </c>
      <c r="D5" s="67" t="s">
        <v>125</v>
      </c>
      <c r="E5" s="58"/>
      <c r="F5" s="71" t="s">
        <v>130</v>
      </c>
      <c r="G5" s="71" t="s">
        <v>17</v>
      </c>
      <c r="H5" s="672"/>
      <c r="I5" s="56"/>
      <c r="J5" s="56"/>
      <c r="K5" s="51"/>
      <c r="L5" s="52"/>
      <c r="M5" s="54"/>
      <c r="N5" s="54"/>
      <c r="O5" s="524"/>
      <c r="P5" s="524"/>
      <c r="Q5" s="524"/>
      <c r="R5" s="524"/>
      <c r="S5" s="51"/>
      <c r="T5" s="51"/>
      <c r="U5" s="51"/>
      <c r="V5" s="51"/>
      <c r="W5" s="51"/>
      <c r="X5" s="51"/>
      <c r="Y5" s="51"/>
    </row>
    <row r="6" spans="1:26" s="55" customFormat="1" ht="39" hidden="1" thickBot="1" x14ac:dyDescent="0.25">
      <c r="A6" s="51"/>
      <c r="B6" s="63"/>
      <c r="C6" s="66" t="s">
        <v>38</v>
      </c>
      <c r="D6" s="67" t="s">
        <v>124</v>
      </c>
      <c r="F6" s="71" t="s">
        <v>131</v>
      </c>
      <c r="G6" s="57"/>
      <c r="H6" s="672"/>
      <c r="I6" s="56"/>
      <c r="J6" s="56"/>
      <c r="K6" s="51"/>
      <c r="L6" s="52"/>
      <c r="M6" s="54"/>
      <c r="N6" s="54"/>
      <c r="O6" s="524"/>
      <c r="P6" s="524"/>
      <c r="Q6" s="524"/>
      <c r="R6" s="524"/>
      <c r="S6" s="51"/>
      <c r="T6" s="51"/>
      <c r="U6" s="51"/>
      <c r="V6" s="51"/>
      <c r="W6" s="51"/>
      <c r="X6" s="51"/>
      <c r="Y6" s="51"/>
    </row>
    <row r="7" spans="1:26" s="55" customFormat="1" ht="26.25" hidden="1" thickBot="1" x14ac:dyDescent="0.25">
      <c r="A7" s="51"/>
      <c r="B7" s="63"/>
      <c r="C7" s="66" t="s">
        <v>42</v>
      </c>
      <c r="D7" s="67" t="s">
        <v>126</v>
      </c>
      <c r="E7" s="58"/>
      <c r="F7" s="59"/>
      <c r="G7" s="57"/>
      <c r="H7" s="672"/>
      <c r="I7" s="60"/>
      <c r="J7" s="60"/>
      <c r="K7" s="51"/>
      <c r="L7" s="52"/>
      <c r="M7" s="54"/>
      <c r="N7" s="54"/>
      <c r="O7" s="524"/>
      <c r="P7" s="524"/>
      <c r="Q7" s="524"/>
      <c r="R7" s="524"/>
      <c r="S7" s="51"/>
      <c r="T7" s="51"/>
      <c r="U7" s="51"/>
      <c r="V7" s="51"/>
      <c r="W7" s="51"/>
      <c r="X7" s="51"/>
      <c r="Y7" s="51"/>
    </row>
    <row r="8" spans="1:26" s="55" customFormat="1" ht="26.25" hidden="1" thickBot="1" x14ac:dyDescent="0.25">
      <c r="A8" s="51"/>
      <c r="B8" s="63"/>
      <c r="C8" s="66" t="s">
        <v>45</v>
      </c>
      <c r="D8" s="67" t="s">
        <v>35</v>
      </c>
      <c r="E8" s="58"/>
      <c r="F8" s="59"/>
      <c r="G8" s="57"/>
      <c r="H8" s="672"/>
      <c r="I8" s="56"/>
      <c r="J8" s="56"/>
      <c r="K8" s="51"/>
      <c r="L8" s="52"/>
      <c r="M8" s="54"/>
      <c r="N8" s="54"/>
      <c r="O8" s="524"/>
      <c r="P8" s="524"/>
      <c r="Q8" s="524"/>
      <c r="R8" s="524"/>
      <c r="S8" s="51"/>
      <c r="T8" s="51"/>
      <c r="U8" s="51"/>
      <c r="V8" s="51"/>
      <c r="W8" s="51"/>
      <c r="X8" s="51"/>
      <c r="Y8" s="51"/>
    </row>
    <row r="9" spans="1:26" s="55" customFormat="1" ht="51.75" hidden="1" thickBot="1" x14ac:dyDescent="0.25">
      <c r="A9" s="51"/>
      <c r="B9" s="63"/>
      <c r="C9" s="66" t="s">
        <v>120</v>
      </c>
      <c r="D9" s="67" t="s">
        <v>39</v>
      </c>
      <c r="E9" s="58"/>
      <c r="F9" s="57"/>
      <c r="G9" s="57"/>
      <c r="H9" s="672"/>
      <c r="I9" s="56"/>
      <c r="J9" s="56"/>
      <c r="K9" s="51"/>
      <c r="L9" s="52"/>
      <c r="M9" s="54"/>
      <c r="N9" s="54"/>
      <c r="O9" s="524"/>
      <c r="P9" s="524"/>
      <c r="Q9" s="524"/>
      <c r="R9" s="524"/>
      <c r="S9" s="51"/>
      <c r="T9" s="51"/>
      <c r="U9" s="51"/>
      <c r="V9" s="51"/>
      <c r="W9" s="51"/>
      <c r="X9" s="51"/>
      <c r="Y9" s="51"/>
    </row>
    <row r="10" spans="1:26" s="55" customFormat="1" ht="26.25" hidden="1" thickBot="1" x14ac:dyDescent="0.25">
      <c r="A10" s="51"/>
      <c r="B10" s="63"/>
      <c r="C10" s="66" t="s">
        <v>50</v>
      </c>
      <c r="D10" s="67" t="s">
        <v>43</v>
      </c>
      <c r="E10" s="58"/>
      <c r="F10" s="57"/>
      <c r="G10" s="57"/>
      <c r="H10" s="672"/>
      <c r="I10" s="56"/>
      <c r="J10" s="56"/>
      <c r="K10" s="51"/>
      <c r="L10" s="52"/>
      <c r="M10" s="54"/>
      <c r="N10" s="54"/>
      <c r="O10" s="524"/>
      <c r="P10" s="524"/>
      <c r="Q10" s="524"/>
      <c r="R10" s="524"/>
      <c r="S10" s="51"/>
      <c r="T10" s="51"/>
      <c r="U10" s="51"/>
      <c r="V10" s="51"/>
      <c r="W10" s="51"/>
      <c r="X10" s="51"/>
      <c r="Y10" s="51"/>
    </row>
    <row r="11" spans="1:26" s="55" customFormat="1" ht="39" hidden="1" thickBot="1" x14ac:dyDescent="0.25">
      <c r="A11" s="51"/>
      <c r="B11" s="63"/>
      <c r="C11" s="66" t="s">
        <v>52</v>
      </c>
      <c r="D11" s="67" t="s">
        <v>132</v>
      </c>
      <c r="E11" s="58"/>
      <c r="F11" s="57"/>
      <c r="G11" s="57"/>
      <c r="H11" s="672"/>
      <c r="I11" s="56"/>
      <c r="J11" s="56"/>
      <c r="K11" s="51"/>
      <c r="L11" s="52"/>
      <c r="M11" s="54"/>
      <c r="N11" s="54"/>
      <c r="O11" s="524"/>
      <c r="P11" s="524"/>
      <c r="Q11" s="524"/>
      <c r="R11" s="524"/>
      <c r="S11" s="51"/>
      <c r="T11" s="51"/>
      <c r="U11" s="51"/>
      <c r="V11" s="51"/>
      <c r="W11" s="51"/>
      <c r="X11" s="51"/>
      <c r="Y11" s="51"/>
    </row>
    <row r="12" spans="1:26" s="55" customFormat="1" ht="26.25" hidden="1" thickBot="1" x14ac:dyDescent="0.25">
      <c r="A12" s="51"/>
      <c r="B12" s="63"/>
      <c r="C12" s="66" t="s">
        <v>54</v>
      </c>
      <c r="D12" s="67" t="s">
        <v>127</v>
      </c>
      <c r="E12" s="58"/>
      <c r="F12" s="61"/>
      <c r="G12" s="61"/>
      <c r="H12" s="673"/>
      <c r="I12" s="62"/>
      <c r="J12" s="54"/>
      <c r="K12" s="54"/>
      <c r="L12" s="51"/>
      <c r="M12" s="52"/>
      <c r="N12" s="54"/>
      <c r="O12" s="524"/>
      <c r="P12" s="524"/>
      <c r="Q12" s="524"/>
      <c r="R12" s="524"/>
      <c r="S12" s="54"/>
      <c r="T12" s="51"/>
      <c r="U12" s="51"/>
      <c r="V12" s="51"/>
      <c r="W12" s="51"/>
      <c r="X12" s="51"/>
      <c r="Y12" s="51"/>
      <c r="Z12" s="51"/>
    </row>
    <row r="13" spans="1:26" s="55" customFormat="1" ht="35.25" hidden="1" x14ac:dyDescent="0.2">
      <c r="A13" s="51"/>
      <c r="B13" s="63"/>
      <c r="C13" s="66" t="s">
        <v>55</v>
      </c>
      <c r="D13" s="67" t="s">
        <v>53</v>
      </c>
      <c r="E13" s="58"/>
      <c r="F13" s="61"/>
      <c r="G13" s="61"/>
      <c r="H13" s="673"/>
      <c r="I13" s="62"/>
      <c r="J13" s="54"/>
      <c r="K13" s="54"/>
      <c r="L13" s="51"/>
      <c r="M13" s="52"/>
      <c r="N13" s="54"/>
      <c r="O13" s="524"/>
      <c r="P13" s="524"/>
      <c r="Q13" s="524"/>
      <c r="R13" s="524"/>
      <c r="S13" s="54"/>
      <c r="T13" s="51"/>
      <c r="U13" s="51"/>
      <c r="V13" s="51"/>
      <c r="W13" s="51"/>
      <c r="X13" s="51"/>
      <c r="Y13" s="51"/>
      <c r="Z13" s="51"/>
    </row>
    <row r="14" spans="1:26" s="55" customFormat="1" ht="32.25" hidden="1" x14ac:dyDescent="0.2">
      <c r="A14" s="51"/>
      <c r="B14" s="63"/>
      <c r="C14" s="67" t="s">
        <v>121</v>
      </c>
      <c r="D14" s="68"/>
      <c r="E14" s="58"/>
      <c r="F14" s="61"/>
      <c r="G14" s="61"/>
      <c r="H14" s="673"/>
      <c r="I14" s="62"/>
      <c r="J14" s="54"/>
      <c r="K14" s="54"/>
      <c r="L14" s="51"/>
      <c r="M14" s="52"/>
      <c r="N14" s="54"/>
      <c r="O14" s="524"/>
      <c r="P14" s="524"/>
      <c r="Q14" s="524"/>
      <c r="R14" s="524"/>
      <c r="S14" s="54"/>
      <c r="T14" s="51"/>
      <c r="U14" s="51"/>
      <c r="V14" s="51"/>
      <c r="W14" s="51"/>
      <c r="X14" s="51"/>
      <c r="Y14" s="51"/>
      <c r="Z14" s="51"/>
    </row>
    <row r="15" spans="1:26" s="55" customFormat="1" ht="21.75" hidden="1" x14ac:dyDescent="0.2">
      <c r="A15" s="51"/>
      <c r="B15" s="63"/>
      <c r="C15" s="69" t="s">
        <v>21</v>
      </c>
      <c r="D15" s="67"/>
      <c r="E15" s="58"/>
      <c r="F15" s="61"/>
      <c r="G15" s="61"/>
      <c r="H15" s="673"/>
      <c r="I15" s="62"/>
      <c r="J15" s="54"/>
      <c r="K15" s="54"/>
      <c r="L15" s="51"/>
      <c r="M15" s="52"/>
      <c r="N15" s="54"/>
      <c r="O15" s="524"/>
      <c r="P15" s="524"/>
      <c r="Q15" s="524"/>
      <c r="R15" s="524"/>
      <c r="S15" s="54"/>
      <c r="T15" s="51"/>
      <c r="U15" s="51"/>
      <c r="V15" s="51"/>
      <c r="W15" s="51"/>
      <c r="X15" s="51"/>
      <c r="Y15" s="51"/>
      <c r="Z15" s="51"/>
    </row>
    <row r="16" spans="1:26" ht="35.25" hidden="1" thickBot="1" x14ac:dyDescent="0.4">
      <c r="A16" s="2"/>
      <c r="B16" s="1"/>
      <c r="C16" s="1"/>
      <c r="D16" s="1"/>
      <c r="E16" s="14"/>
      <c r="F16" s="1"/>
      <c r="G16" s="14"/>
      <c r="H16" s="674"/>
      <c r="I16" s="7"/>
      <c r="J16" s="7"/>
      <c r="K16" s="7"/>
      <c r="L16" s="7"/>
      <c r="M16" s="8"/>
      <c r="N16" s="7"/>
      <c r="O16" s="523"/>
      <c r="P16" s="523"/>
      <c r="Q16" s="523"/>
      <c r="R16" s="523"/>
      <c r="S16" s="7"/>
      <c r="T16" s="15"/>
      <c r="U16" s="15"/>
      <c r="V16" s="15"/>
      <c r="W16" s="1"/>
      <c r="X16" s="16"/>
      <c r="Y16" s="16"/>
      <c r="Z16" s="1"/>
    </row>
    <row r="17" spans="1:27" ht="20.25"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90" t="s">
        <v>57</v>
      </c>
      <c r="Z17" s="1"/>
    </row>
    <row r="18" spans="1:27" ht="20.25"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141" t="s">
        <v>980</v>
      </c>
      <c r="Z18" s="1"/>
    </row>
    <row r="19" spans="1:27" ht="20.25"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142" t="s">
        <v>981</v>
      </c>
      <c r="Z19" s="1"/>
    </row>
    <row r="20" spans="1:27" ht="2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91" t="s">
        <v>58</v>
      </c>
      <c r="Z20" s="1"/>
    </row>
    <row r="21" spans="1:27" ht="24" thickBot="1" x14ac:dyDescent="0.3">
      <c r="A21" s="17"/>
      <c r="B21" s="18"/>
      <c r="C21" s="18"/>
      <c r="D21" s="18"/>
      <c r="E21" s="19"/>
      <c r="F21" s="20"/>
      <c r="G21" s="21"/>
      <c r="H21" s="21"/>
      <c r="I21" s="20"/>
      <c r="J21" s="20"/>
      <c r="K21" s="20"/>
      <c r="L21" s="20"/>
      <c r="M21" s="20"/>
      <c r="N21" s="20"/>
      <c r="O21" s="525"/>
      <c r="P21" s="525"/>
      <c r="Q21" s="525"/>
      <c r="R21" s="525"/>
      <c r="S21" s="223"/>
      <c r="T21" s="22"/>
      <c r="U21" s="22"/>
      <c r="V21" s="20"/>
      <c r="W21" s="20"/>
      <c r="X21" s="21"/>
    </row>
    <row r="22" spans="1:27" ht="21" thickBot="1" x14ac:dyDescent="0.3">
      <c r="A22" s="1055" t="s">
        <v>59</v>
      </c>
      <c r="B22" s="1056"/>
      <c r="C22" s="1057"/>
      <c r="D22" s="23"/>
      <c r="E22" s="1069" t="str">
        <f>CONCATENATE("INFORME DE SEGUIMIENTO DEL PROCESO ",A23)</f>
        <v>INFORME DE SEGUIMIENTO DEL PROCESO GESTIÓN FINANCIERA</v>
      </c>
      <c r="F22" s="1070"/>
      <c r="G22" s="21"/>
      <c r="H22" s="1061" t="s">
        <v>60</v>
      </c>
      <c r="I22" s="1062"/>
      <c r="J22" s="1063"/>
      <c r="K22" s="83"/>
      <c r="L22" s="84"/>
      <c r="M22" s="84"/>
      <c r="N22" s="84"/>
      <c r="O22" s="84"/>
      <c r="P22" s="84"/>
      <c r="Q22" s="87"/>
      <c r="R22" s="87"/>
      <c r="S22" s="87"/>
      <c r="T22" s="87"/>
      <c r="U22" s="87"/>
      <c r="V22" s="174"/>
      <c r="W22" s="87"/>
      <c r="X22" s="86"/>
    </row>
    <row r="23" spans="1:27" ht="36.75" thickBot="1" x14ac:dyDescent="0.3">
      <c r="A23" s="1075" t="s">
        <v>54</v>
      </c>
      <c r="B23" s="1076"/>
      <c r="C23" s="1077"/>
      <c r="D23" s="23"/>
      <c r="E23" s="93" t="s">
        <v>144</v>
      </c>
      <c r="F23" s="94">
        <f>COUNTA(E31:E44)</f>
        <v>12</v>
      </c>
      <c r="G23" s="21"/>
      <c r="H23" s="1064" t="s">
        <v>66</v>
      </c>
      <c r="I23" s="1065"/>
      <c r="J23" s="94">
        <f>COUNTIF(I31:I50,"Acción correctiva")</f>
        <v>5</v>
      </c>
      <c r="K23" s="88"/>
      <c r="L23" s="84"/>
      <c r="M23" s="84"/>
      <c r="N23" s="84"/>
      <c r="O23" s="84"/>
      <c r="P23" s="84"/>
      <c r="Q23" s="87"/>
      <c r="R23" s="87"/>
      <c r="S23" s="87"/>
      <c r="T23" s="87"/>
      <c r="U23" s="86"/>
      <c r="V23" s="175"/>
      <c r="W23" s="23"/>
      <c r="X23" s="86"/>
    </row>
    <row r="24" spans="1:27" ht="39.75" customHeight="1" thickBot="1" x14ac:dyDescent="0.4">
      <c r="A24" s="27"/>
      <c r="B24" s="23"/>
      <c r="C24" s="23"/>
      <c r="D24" s="28"/>
      <c r="E24" s="95" t="s">
        <v>61</v>
      </c>
      <c r="F24" s="96">
        <f>COUNTA(H31:H44)</f>
        <v>11</v>
      </c>
      <c r="G24" s="24"/>
      <c r="H24" s="1066" t="s">
        <v>149</v>
      </c>
      <c r="I24" s="1067"/>
      <c r="J24" s="99">
        <f>COUNTIF(I31:I50,"Acción Preventiva y/o de mejora")</f>
        <v>6</v>
      </c>
      <c r="K24" s="88"/>
      <c r="L24" s="84"/>
      <c r="M24" s="84"/>
      <c r="N24" s="84"/>
      <c r="O24" s="84"/>
      <c r="P24" s="84"/>
      <c r="Q24" s="87"/>
      <c r="R24" s="88"/>
      <c r="S24" s="88"/>
      <c r="T24" s="88"/>
      <c r="U24" s="86"/>
      <c r="V24" s="175"/>
      <c r="W24" s="23"/>
      <c r="X24" s="86"/>
    </row>
    <row r="25" spans="1:27" ht="39.75" customHeight="1" x14ac:dyDescent="0.35">
      <c r="A25" s="27"/>
      <c r="B25" s="23"/>
      <c r="C25" s="23"/>
      <c r="D25" s="33"/>
      <c r="E25" s="97" t="s">
        <v>145</v>
      </c>
      <c r="F25" s="96">
        <f>COUNTIF(W31:W47, "Vencida")</f>
        <v>0</v>
      </c>
      <c r="G25" s="24"/>
      <c r="H25" s="1068"/>
      <c r="I25" s="1068"/>
      <c r="J25" s="89"/>
      <c r="K25" s="88"/>
      <c r="L25" s="84"/>
      <c r="M25" s="84"/>
      <c r="N25" s="84"/>
      <c r="O25" s="84"/>
      <c r="P25" s="84"/>
      <c r="Q25" s="87"/>
      <c r="R25" s="88"/>
      <c r="S25" s="88"/>
      <c r="T25" s="88"/>
      <c r="U25" s="86"/>
      <c r="V25" s="175"/>
      <c r="W25" s="23"/>
      <c r="X25" s="47"/>
    </row>
    <row r="26" spans="1:27" ht="39.75" customHeight="1" x14ac:dyDescent="0.35">
      <c r="A26" s="27"/>
      <c r="B26" s="23"/>
      <c r="C26" s="23"/>
      <c r="D26" s="28"/>
      <c r="E26" s="97" t="s">
        <v>146</v>
      </c>
      <c r="F26" s="268">
        <f>COUNTIF(W31:W47, "En ejecución")</f>
        <v>11</v>
      </c>
      <c r="G26" s="24"/>
      <c r="H26" s="1068"/>
      <c r="I26" s="1068"/>
      <c r="J26" s="249"/>
      <c r="K26" s="89"/>
      <c r="L26" s="84"/>
      <c r="M26" s="84"/>
      <c r="N26" s="84"/>
      <c r="O26" s="84"/>
      <c r="P26" s="84"/>
      <c r="Q26" s="87"/>
      <c r="R26" s="88"/>
      <c r="S26" s="88"/>
      <c r="T26" s="88"/>
      <c r="U26" s="86"/>
      <c r="V26" s="175"/>
      <c r="W26" s="23"/>
      <c r="X26" s="47"/>
    </row>
    <row r="27" spans="1:27" ht="30.75" customHeight="1" thickBot="1" x14ac:dyDescent="0.4">
      <c r="A27" s="27"/>
      <c r="B27" s="23"/>
      <c r="C27" s="23"/>
      <c r="D27" s="33"/>
      <c r="E27" s="98" t="s">
        <v>148</v>
      </c>
      <c r="F27" s="99">
        <f>COUNTIF(W31:W47, "Cerrada")</f>
        <v>0</v>
      </c>
      <c r="G27" s="24"/>
      <c r="H27" s="675"/>
      <c r="I27" s="85"/>
      <c r="J27" s="84"/>
      <c r="K27" s="84"/>
      <c r="L27" s="84"/>
      <c r="M27" s="84"/>
      <c r="N27" s="84"/>
      <c r="O27" s="84"/>
      <c r="P27" s="84"/>
      <c r="Q27" s="87"/>
      <c r="R27" s="88"/>
      <c r="S27" s="88"/>
      <c r="T27" s="88"/>
      <c r="U27" s="86"/>
      <c r="V27" s="175"/>
      <c r="W27" s="23"/>
      <c r="X27" s="47"/>
    </row>
    <row r="28" spans="1:27" ht="24.75" thickBot="1" x14ac:dyDescent="0.4">
      <c r="A28" s="27"/>
      <c r="B28" s="23"/>
      <c r="C28" s="23"/>
      <c r="D28" s="23"/>
      <c r="E28" s="79"/>
      <c r="F28" s="80"/>
      <c r="G28" s="24"/>
      <c r="H28" s="675"/>
      <c r="I28" s="81"/>
      <c r="J28" s="82"/>
      <c r="K28" s="81"/>
      <c r="L28" s="82"/>
      <c r="M28" s="92"/>
      <c r="N28" s="26"/>
      <c r="O28" s="526"/>
      <c r="P28" s="526"/>
      <c r="Q28" s="526"/>
      <c r="R28" s="525"/>
      <c r="S28" s="223"/>
      <c r="T28" s="20"/>
      <c r="U28" s="20"/>
      <c r="V28" s="20"/>
      <c r="W28" s="20"/>
      <c r="X28" s="20"/>
    </row>
    <row r="29" spans="1:27" s="73" customFormat="1" ht="24" thickBot="1" x14ac:dyDescent="0.25">
      <c r="A29" s="853" t="s">
        <v>73</v>
      </c>
      <c r="B29" s="854"/>
      <c r="C29" s="854"/>
      <c r="D29" s="854"/>
      <c r="E29" s="854"/>
      <c r="F29" s="854"/>
      <c r="G29" s="855"/>
      <c r="H29" s="860" t="s">
        <v>74</v>
      </c>
      <c r="I29" s="861"/>
      <c r="J29" s="861"/>
      <c r="K29" s="861"/>
      <c r="L29" s="861"/>
      <c r="M29" s="861"/>
      <c r="N29" s="862"/>
      <c r="O29" s="881" t="s">
        <v>75</v>
      </c>
      <c r="P29" s="1071"/>
      <c r="Q29" s="1071"/>
      <c r="R29" s="1071"/>
      <c r="S29" s="882"/>
      <c r="T29" s="883" t="s">
        <v>141</v>
      </c>
      <c r="U29" s="884"/>
      <c r="V29" s="884"/>
      <c r="W29" s="884"/>
      <c r="X29" s="885"/>
      <c r="Y29" s="75"/>
      <c r="Z29" s="76"/>
      <c r="AA29" s="77"/>
    </row>
    <row r="30" spans="1:27" ht="64.5" thickBot="1" x14ac:dyDescent="0.3">
      <c r="A30" s="153" t="s">
        <v>147</v>
      </c>
      <c r="B30" s="154" t="s">
        <v>3</v>
      </c>
      <c r="C30" s="154" t="s">
        <v>77</v>
      </c>
      <c r="D30" s="154" t="s">
        <v>133</v>
      </c>
      <c r="E30" s="154" t="s">
        <v>134</v>
      </c>
      <c r="F30" s="154" t="s">
        <v>135</v>
      </c>
      <c r="G30" s="155" t="s">
        <v>136</v>
      </c>
      <c r="H30" s="159" t="s">
        <v>139</v>
      </c>
      <c r="I30" s="154" t="s">
        <v>5</v>
      </c>
      <c r="J30" s="154" t="s">
        <v>78</v>
      </c>
      <c r="K30" s="157" t="s">
        <v>79</v>
      </c>
      <c r="L30" s="157" t="s">
        <v>81</v>
      </c>
      <c r="M30" s="578" t="s">
        <v>82</v>
      </c>
      <c r="N30" s="527" t="s">
        <v>83</v>
      </c>
      <c r="O30" s="1192" t="s">
        <v>84</v>
      </c>
      <c r="P30" s="864"/>
      <c r="Q30" s="864"/>
      <c r="R30" s="1193"/>
      <c r="S30" s="670" t="s">
        <v>85</v>
      </c>
      <c r="T30" s="159" t="s">
        <v>84</v>
      </c>
      <c r="U30" s="157" t="s">
        <v>85</v>
      </c>
      <c r="V30" s="157" t="s">
        <v>158</v>
      </c>
      <c r="W30" s="157" t="s">
        <v>86</v>
      </c>
      <c r="X30" s="158" t="s">
        <v>155</v>
      </c>
      <c r="Y30" s="74"/>
      <c r="Z30" s="78"/>
      <c r="AA30" s="78"/>
    </row>
    <row r="31" spans="1:27" ht="331.5" customHeight="1" x14ac:dyDescent="0.25">
      <c r="A31" s="791">
        <v>1</v>
      </c>
      <c r="B31" s="743" t="s">
        <v>130</v>
      </c>
      <c r="C31" s="743" t="s">
        <v>35</v>
      </c>
      <c r="D31" s="745">
        <v>44022</v>
      </c>
      <c r="E31" s="744" t="s">
        <v>1041</v>
      </c>
      <c r="F31" s="744" t="s">
        <v>11</v>
      </c>
      <c r="G31" s="744" t="s">
        <v>1042</v>
      </c>
      <c r="H31" s="200" t="s">
        <v>1044</v>
      </c>
      <c r="I31" s="689" t="s">
        <v>140</v>
      </c>
      <c r="J31" s="689" t="s">
        <v>1045</v>
      </c>
      <c r="K31" s="689" t="s">
        <v>1043</v>
      </c>
      <c r="L31" s="702">
        <v>44022</v>
      </c>
      <c r="M31" s="690">
        <v>44034</v>
      </c>
      <c r="N31" s="703">
        <v>44377</v>
      </c>
      <c r="O31" s="856" t="s">
        <v>1542</v>
      </c>
      <c r="P31" s="856"/>
      <c r="Q31" s="856"/>
      <c r="R31" s="856"/>
      <c r="S31" s="688" t="s">
        <v>1543</v>
      </c>
      <c r="T31" s="1223" t="s">
        <v>1533</v>
      </c>
      <c r="U31" s="1224"/>
      <c r="V31" s="616" t="s">
        <v>156</v>
      </c>
      <c r="W31" s="799" t="s">
        <v>143</v>
      </c>
      <c r="X31" s="600" t="s">
        <v>1507</v>
      </c>
      <c r="Y31" s="73"/>
    </row>
    <row r="32" spans="1:27" s="651" customFormat="1" ht="127.5" customHeight="1" x14ac:dyDescent="0.25">
      <c r="A32" s="1195">
        <v>2</v>
      </c>
      <c r="B32" s="1194" t="s">
        <v>10</v>
      </c>
      <c r="C32" s="1194" t="s">
        <v>35</v>
      </c>
      <c r="D32" s="1197">
        <v>44140</v>
      </c>
      <c r="E32" s="1196" t="s">
        <v>1141</v>
      </c>
      <c r="F32" s="1196" t="s">
        <v>11</v>
      </c>
      <c r="G32" s="1196" t="s">
        <v>1142</v>
      </c>
      <c r="H32" s="704" t="s">
        <v>1143</v>
      </c>
      <c r="I32" s="705" t="s">
        <v>140</v>
      </c>
      <c r="J32" s="706" t="s">
        <v>1144</v>
      </c>
      <c r="K32" s="707" t="s">
        <v>1145</v>
      </c>
      <c r="L32" s="708">
        <v>44140</v>
      </c>
      <c r="M32" s="703">
        <v>44211</v>
      </c>
      <c r="N32" s="703">
        <v>44377</v>
      </c>
      <c r="O32" s="1191" t="s">
        <v>1544</v>
      </c>
      <c r="P32" s="1191"/>
      <c r="Q32" s="1191"/>
      <c r="R32" s="1191"/>
      <c r="S32" s="709"/>
      <c r="T32" s="1223" t="s">
        <v>1534</v>
      </c>
      <c r="U32" s="1224"/>
      <c r="V32" s="616"/>
      <c r="W32" s="799" t="s">
        <v>143</v>
      </c>
      <c r="X32" s="600"/>
      <c r="Y32" s="73"/>
    </row>
    <row r="33" spans="1:26" ht="178.5" customHeight="1" x14ac:dyDescent="0.25">
      <c r="A33" s="1195"/>
      <c r="B33" s="1194"/>
      <c r="C33" s="1194"/>
      <c r="D33" s="1197"/>
      <c r="E33" s="1196"/>
      <c r="F33" s="1196"/>
      <c r="G33" s="1196"/>
      <c r="H33" s="200" t="s">
        <v>1140</v>
      </c>
      <c r="I33" s="710" t="s">
        <v>140</v>
      </c>
      <c r="J33" s="689" t="s">
        <v>1053</v>
      </c>
      <c r="K33" s="689" t="s">
        <v>1043</v>
      </c>
      <c r="L33" s="702">
        <v>44022</v>
      </c>
      <c r="M33" s="703">
        <v>44034</v>
      </c>
      <c r="N33" s="703">
        <v>44377</v>
      </c>
      <c r="O33" s="1191" t="s">
        <v>1481</v>
      </c>
      <c r="P33" s="1191"/>
      <c r="Q33" s="1191"/>
      <c r="R33" s="1191"/>
      <c r="S33" s="307"/>
      <c r="T33" s="1223" t="s">
        <v>1535</v>
      </c>
      <c r="U33" s="1224"/>
      <c r="V33" s="616" t="s">
        <v>156</v>
      </c>
      <c r="W33" s="799" t="s">
        <v>143</v>
      </c>
      <c r="X33" s="600" t="s">
        <v>1430</v>
      </c>
      <c r="Y33" s="73"/>
    </row>
    <row r="34" spans="1:26" ht="255" customHeight="1" thickBot="1" x14ac:dyDescent="0.3">
      <c r="A34" s="1195"/>
      <c r="B34" s="1194"/>
      <c r="C34" s="1194"/>
      <c r="D34" s="1197"/>
      <c r="E34" s="1196"/>
      <c r="F34" s="1196"/>
      <c r="G34" s="1196"/>
      <c r="H34" s="701" t="s">
        <v>1054</v>
      </c>
      <c r="I34" s="710" t="s">
        <v>140</v>
      </c>
      <c r="J34" s="689" t="s">
        <v>1055</v>
      </c>
      <c r="K34" s="689" t="s">
        <v>1043</v>
      </c>
      <c r="L34" s="702">
        <v>44022</v>
      </c>
      <c r="M34" s="703">
        <v>44399</v>
      </c>
      <c r="N34" s="703">
        <v>44377</v>
      </c>
      <c r="O34" s="1191" t="s">
        <v>1545</v>
      </c>
      <c r="P34" s="1191"/>
      <c r="Q34" s="1191"/>
      <c r="R34" s="1191"/>
      <c r="S34" s="307" t="s">
        <v>1546</v>
      </c>
      <c r="T34" s="1223"/>
      <c r="U34" s="1224"/>
      <c r="V34" s="587"/>
      <c r="W34" s="799" t="s">
        <v>143</v>
      </c>
      <c r="X34" s="600"/>
      <c r="Y34" s="73"/>
    </row>
    <row r="35" spans="1:26" ht="75" x14ac:dyDescent="0.25">
      <c r="A35" s="352">
        <v>3</v>
      </c>
      <c r="B35" s="352" t="s">
        <v>10</v>
      </c>
      <c r="C35" s="352" t="s">
        <v>35</v>
      </c>
      <c r="D35" s="711">
        <v>44140</v>
      </c>
      <c r="E35" s="712" t="s">
        <v>1146</v>
      </c>
      <c r="F35" s="713" t="s">
        <v>11</v>
      </c>
      <c r="G35" s="713" t="s">
        <v>1147</v>
      </c>
      <c r="H35" s="1199" t="s">
        <v>1148</v>
      </c>
      <c r="I35" s="1200" t="s">
        <v>24</v>
      </c>
      <c r="J35" s="1203" t="s">
        <v>1149</v>
      </c>
      <c r="K35" s="1203" t="s">
        <v>1150</v>
      </c>
      <c r="L35" s="1206">
        <v>44140</v>
      </c>
      <c r="M35" s="1198">
        <v>44150</v>
      </c>
      <c r="N35" s="1198">
        <v>44196</v>
      </c>
      <c r="O35" s="1191" t="s">
        <v>1547</v>
      </c>
      <c r="P35" s="1191"/>
      <c r="Q35" s="1191"/>
      <c r="R35" s="1191"/>
      <c r="S35" s="1237" t="s">
        <v>1537</v>
      </c>
      <c r="T35" s="1225" t="s">
        <v>1536</v>
      </c>
      <c r="U35" s="1226"/>
      <c r="V35" s="1227"/>
      <c r="W35" s="922" t="s">
        <v>143</v>
      </c>
      <c r="X35" s="1220" t="s">
        <v>1532</v>
      </c>
    </row>
    <row r="36" spans="1:26" ht="36" x14ac:dyDescent="0.25">
      <c r="A36" s="352">
        <v>4</v>
      </c>
      <c r="B36" s="352" t="s">
        <v>10</v>
      </c>
      <c r="C36" s="652" t="s">
        <v>35</v>
      </c>
      <c r="D36" s="714">
        <v>44140</v>
      </c>
      <c r="E36" s="712" t="s">
        <v>1151</v>
      </c>
      <c r="F36" s="713" t="s">
        <v>138</v>
      </c>
      <c r="G36" s="715" t="s">
        <v>1147</v>
      </c>
      <c r="H36" s="1199"/>
      <c r="I36" s="1201"/>
      <c r="J36" s="1204"/>
      <c r="K36" s="1204"/>
      <c r="L36" s="1207"/>
      <c r="M36" s="1198"/>
      <c r="N36" s="1198"/>
      <c r="O36" s="1191"/>
      <c r="P36" s="1191"/>
      <c r="Q36" s="1191"/>
      <c r="R36" s="1191"/>
      <c r="S36" s="1237"/>
      <c r="T36" s="1228"/>
      <c r="U36" s="1229"/>
      <c r="V36" s="1230"/>
      <c r="W36" s="923"/>
      <c r="X36" s="1221"/>
    </row>
    <row r="37" spans="1:26" ht="36" x14ac:dyDescent="0.25">
      <c r="A37" s="352">
        <v>5</v>
      </c>
      <c r="B37" s="352" t="s">
        <v>10</v>
      </c>
      <c r="C37" s="652" t="s">
        <v>35</v>
      </c>
      <c r="D37" s="714">
        <v>44140</v>
      </c>
      <c r="E37" s="712" t="s">
        <v>1152</v>
      </c>
      <c r="F37" s="713" t="s">
        <v>138</v>
      </c>
      <c r="G37" s="713" t="s">
        <v>1147</v>
      </c>
      <c r="H37" s="1199"/>
      <c r="I37" s="1201"/>
      <c r="J37" s="1204"/>
      <c r="K37" s="1204"/>
      <c r="L37" s="1207"/>
      <c r="M37" s="1198"/>
      <c r="N37" s="1198"/>
      <c r="O37" s="1191"/>
      <c r="P37" s="1191"/>
      <c r="Q37" s="1191"/>
      <c r="R37" s="1191"/>
      <c r="S37" s="1237"/>
      <c r="T37" s="1228"/>
      <c r="U37" s="1229"/>
      <c r="V37" s="1230"/>
      <c r="W37" s="923"/>
      <c r="X37" s="1221"/>
      <c r="Y37" s="1"/>
      <c r="Z37" s="1"/>
    </row>
    <row r="38" spans="1:26" ht="36" x14ac:dyDescent="0.25">
      <c r="A38" s="352">
        <v>6</v>
      </c>
      <c r="B38" s="352" t="s">
        <v>10</v>
      </c>
      <c r="C38" s="652" t="s">
        <v>35</v>
      </c>
      <c r="D38" s="714">
        <v>44140</v>
      </c>
      <c r="E38" s="712" t="s">
        <v>1153</v>
      </c>
      <c r="F38" s="713" t="s">
        <v>138</v>
      </c>
      <c r="G38" s="715" t="s">
        <v>1147</v>
      </c>
      <c r="H38" s="1199"/>
      <c r="I38" s="1202"/>
      <c r="J38" s="1205"/>
      <c r="K38" s="1205"/>
      <c r="L38" s="1208"/>
      <c r="M38" s="1198"/>
      <c r="N38" s="1198"/>
      <c r="O38" s="1191"/>
      <c r="P38" s="1191"/>
      <c r="Q38" s="1191"/>
      <c r="R38" s="1191"/>
      <c r="S38" s="1237"/>
      <c r="T38" s="1231"/>
      <c r="U38" s="1232"/>
      <c r="V38" s="1233"/>
      <c r="W38" s="928"/>
      <c r="X38" s="1222"/>
      <c r="Y38" s="1"/>
      <c r="Z38" s="1"/>
    </row>
    <row r="39" spans="1:26" ht="255" customHeight="1" x14ac:dyDescent="0.25">
      <c r="A39" s="352">
        <v>7</v>
      </c>
      <c r="B39" s="653" t="s">
        <v>10</v>
      </c>
      <c r="C39" s="653" t="s">
        <v>35</v>
      </c>
      <c r="D39" s="716">
        <v>44140</v>
      </c>
      <c r="E39" s="706" t="s">
        <v>1154</v>
      </c>
      <c r="F39" s="717" t="s">
        <v>11</v>
      </c>
      <c r="G39" s="706" t="s">
        <v>1155</v>
      </c>
      <c r="H39" s="718" t="s">
        <v>1156</v>
      </c>
      <c r="I39" s="706" t="s">
        <v>24</v>
      </c>
      <c r="J39" s="706" t="s">
        <v>1157</v>
      </c>
      <c r="K39" s="719" t="s">
        <v>1150</v>
      </c>
      <c r="L39" s="720">
        <v>44140</v>
      </c>
      <c r="M39" s="721">
        <v>44207</v>
      </c>
      <c r="N39" s="721">
        <v>44286</v>
      </c>
      <c r="O39" s="1191" t="s">
        <v>1548</v>
      </c>
      <c r="P39" s="1191"/>
      <c r="Q39" s="1191"/>
      <c r="R39" s="1191"/>
      <c r="S39" s="307" t="s">
        <v>1549</v>
      </c>
      <c r="T39" s="1234"/>
      <c r="U39" s="1234"/>
      <c r="V39" s="1235"/>
      <c r="W39" s="801" t="s">
        <v>143</v>
      </c>
      <c r="X39" s="1236"/>
      <c r="Y39" s="1"/>
      <c r="Z39" s="1"/>
    </row>
    <row r="40" spans="1:26" ht="132" customHeight="1" x14ac:dyDescent="0.25">
      <c r="A40" s="352">
        <v>8</v>
      </c>
      <c r="B40" s="653" t="s">
        <v>10</v>
      </c>
      <c r="C40" s="653" t="s">
        <v>35</v>
      </c>
      <c r="D40" s="716">
        <v>44140</v>
      </c>
      <c r="E40" s="722" t="s">
        <v>1158</v>
      </c>
      <c r="F40" s="717" t="s">
        <v>11</v>
      </c>
      <c r="G40" s="706" t="s">
        <v>1159</v>
      </c>
      <c r="H40" s="718" t="s">
        <v>1160</v>
      </c>
      <c r="I40" s="706" t="s">
        <v>24</v>
      </c>
      <c r="J40" s="706" t="s">
        <v>1161</v>
      </c>
      <c r="K40" s="719" t="s">
        <v>1162</v>
      </c>
      <c r="L40" s="720">
        <v>44140</v>
      </c>
      <c r="M40" s="721">
        <v>44207</v>
      </c>
      <c r="N40" s="721">
        <v>44377</v>
      </c>
      <c r="O40" s="1191" t="s">
        <v>1550</v>
      </c>
      <c r="P40" s="1191"/>
      <c r="Q40" s="1191"/>
      <c r="R40" s="1191"/>
      <c r="S40" s="307"/>
      <c r="T40" s="1234"/>
      <c r="U40" s="1234"/>
      <c r="V40" s="1235"/>
      <c r="W40" s="801" t="s">
        <v>143</v>
      </c>
      <c r="X40" s="1236"/>
      <c r="Y40" s="1"/>
      <c r="Z40" s="1"/>
    </row>
    <row r="41" spans="1:26" ht="156.75" customHeight="1" x14ac:dyDescent="0.25">
      <c r="A41" s="352">
        <v>9</v>
      </c>
      <c r="B41" s="653" t="s">
        <v>10</v>
      </c>
      <c r="C41" s="653" t="s">
        <v>43</v>
      </c>
      <c r="D41" s="716">
        <v>44140</v>
      </c>
      <c r="E41" s="706" t="s">
        <v>1163</v>
      </c>
      <c r="F41" s="717" t="s">
        <v>11</v>
      </c>
      <c r="G41" s="706" t="s">
        <v>1164</v>
      </c>
      <c r="H41" s="718" t="s">
        <v>1165</v>
      </c>
      <c r="I41" s="706" t="s">
        <v>24</v>
      </c>
      <c r="J41" s="706" t="s">
        <v>1166</v>
      </c>
      <c r="K41" s="719" t="s">
        <v>1167</v>
      </c>
      <c r="L41" s="720">
        <v>44146</v>
      </c>
      <c r="M41" s="721">
        <v>44207</v>
      </c>
      <c r="N41" s="721">
        <v>44377</v>
      </c>
      <c r="O41" s="1191" t="s">
        <v>1551</v>
      </c>
      <c r="P41" s="1191"/>
      <c r="Q41" s="1191"/>
      <c r="R41" s="1191"/>
      <c r="S41" s="307" t="s">
        <v>1538</v>
      </c>
      <c r="T41" s="1234"/>
      <c r="U41" s="1234"/>
      <c r="V41" s="1235"/>
      <c r="W41" s="801" t="s">
        <v>143</v>
      </c>
      <c r="X41" s="1236"/>
      <c r="Y41" s="1"/>
      <c r="Z41" s="1"/>
    </row>
    <row r="42" spans="1:26" ht="132" customHeight="1" x14ac:dyDescent="0.25">
      <c r="A42" s="352">
        <v>10</v>
      </c>
      <c r="B42" s="653" t="s">
        <v>10</v>
      </c>
      <c r="C42" s="653" t="s">
        <v>43</v>
      </c>
      <c r="D42" s="716">
        <v>44140</v>
      </c>
      <c r="E42" s="722" t="s">
        <v>1168</v>
      </c>
      <c r="F42" s="717" t="s">
        <v>11</v>
      </c>
      <c r="G42" s="706" t="s">
        <v>1169</v>
      </c>
      <c r="H42" s="718" t="s">
        <v>1429</v>
      </c>
      <c r="I42" s="706" t="s">
        <v>24</v>
      </c>
      <c r="J42" s="706" t="s">
        <v>1170</v>
      </c>
      <c r="K42" s="719" t="s">
        <v>1171</v>
      </c>
      <c r="L42" s="720">
        <v>44146</v>
      </c>
      <c r="M42" s="721">
        <v>44207</v>
      </c>
      <c r="N42" s="721">
        <v>44377</v>
      </c>
      <c r="O42" s="1191" t="s">
        <v>1552</v>
      </c>
      <c r="P42" s="1191"/>
      <c r="Q42" s="1191"/>
      <c r="R42" s="1191"/>
      <c r="S42" s="307" t="s">
        <v>1539</v>
      </c>
      <c r="T42" s="1234"/>
      <c r="U42" s="1234"/>
      <c r="V42" s="1235"/>
      <c r="W42" s="801" t="s">
        <v>143</v>
      </c>
      <c r="X42" s="1236"/>
      <c r="Y42" s="1"/>
      <c r="Z42" s="1"/>
    </row>
    <row r="43" spans="1:26" ht="96" x14ac:dyDescent="0.25">
      <c r="A43" s="352">
        <v>11</v>
      </c>
      <c r="B43" s="653" t="s">
        <v>10</v>
      </c>
      <c r="C43" s="653" t="s">
        <v>39</v>
      </c>
      <c r="D43" s="716">
        <v>44140</v>
      </c>
      <c r="E43" s="706" t="s">
        <v>1172</v>
      </c>
      <c r="F43" s="717" t="s">
        <v>138</v>
      </c>
      <c r="G43" s="706" t="s">
        <v>1173</v>
      </c>
      <c r="H43" s="718" t="s">
        <v>1174</v>
      </c>
      <c r="I43" s="706" t="s">
        <v>140</v>
      </c>
      <c r="J43" s="706" t="s">
        <v>1175</v>
      </c>
      <c r="K43" s="719" t="s">
        <v>1176</v>
      </c>
      <c r="L43" s="720">
        <v>44146</v>
      </c>
      <c r="M43" s="721">
        <v>44207</v>
      </c>
      <c r="N43" s="721">
        <v>44286</v>
      </c>
      <c r="O43" s="1191" t="s">
        <v>1553</v>
      </c>
      <c r="P43" s="1191"/>
      <c r="Q43" s="1191"/>
      <c r="R43" s="1191"/>
      <c r="S43" s="796" t="s">
        <v>1540</v>
      </c>
      <c r="T43" s="1234"/>
      <c r="U43" s="1234"/>
      <c r="V43" s="1235"/>
      <c r="W43" s="801" t="s">
        <v>143</v>
      </c>
      <c r="X43" s="1236"/>
      <c r="Y43" s="1"/>
      <c r="Z43" s="1"/>
    </row>
    <row r="44" spans="1:26" ht="72" x14ac:dyDescent="0.25">
      <c r="A44" s="352">
        <v>12</v>
      </c>
      <c r="B44" s="653" t="s">
        <v>10</v>
      </c>
      <c r="C44" s="653" t="s">
        <v>43</v>
      </c>
      <c r="D44" s="716">
        <v>44140</v>
      </c>
      <c r="E44" s="706" t="s">
        <v>1177</v>
      </c>
      <c r="F44" s="717" t="s">
        <v>138</v>
      </c>
      <c r="G44" s="706" t="s">
        <v>1178</v>
      </c>
      <c r="H44" s="718" t="s">
        <v>1179</v>
      </c>
      <c r="I44" s="706" t="s">
        <v>140</v>
      </c>
      <c r="J44" s="706" t="s">
        <v>1180</v>
      </c>
      <c r="K44" s="719" t="s">
        <v>1181</v>
      </c>
      <c r="L44" s="720">
        <v>44146</v>
      </c>
      <c r="M44" s="721">
        <v>44207</v>
      </c>
      <c r="N44" s="721">
        <v>44286</v>
      </c>
      <c r="O44" s="1191" t="s">
        <v>1554</v>
      </c>
      <c r="P44" s="1191"/>
      <c r="Q44" s="1191"/>
      <c r="R44" s="1191"/>
      <c r="S44" s="796" t="s">
        <v>1541</v>
      </c>
      <c r="T44" s="1234"/>
      <c r="U44" s="1234"/>
      <c r="V44" s="1235"/>
      <c r="W44" s="801" t="s">
        <v>143</v>
      </c>
      <c r="X44" s="1236"/>
      <c r="Y44" s="1"/>
      <c r="Z44" s="1"/>
    </row>
    <row r="45" spans="1:26" x14ac:dyDescent="0.25">
      <c r="A45" s="1"/>
      <c r="B45" s="1"/>
      <c r="C45" s="1"/>
      <c r="D45" s="196"/>
      <c r="E45" s="723"/>
      <c r="F45" s="196"/>
      <c r="G45" s="723"/>
      <c r="H45" s="209"/>
      <c r="I45" s="196"/>
      <c r="J45" s="196"/>
      <c r="K45" s="196"/>
      <c r="L45" s="196"/>
      <c r="M45" s="196"/>
      <c r="N45" s="196"/>
      <c r="O45" s="197"/>
      <c r="P45" s="197"/>
      <c r="Q45" s="197"/>
      <c r="R45" s="197"/>
      <c r="S45" s="196"/>
      <c r="T45" s="724"/>
      <c r="U45" s="724"/>
      <c r="V45" s="725"/>
      <c r="W45" s="13"/>
      <c r="X45" s="16"/>
      <c r="Y45" s="1"/>
      <c r="Z45" s="1"/>
    </row>
    <row r="46" spans="1:26" x14ac:dyDescent="0.25">
      <c r="A46" s="1"/>
      <c r="B46" s="1"/>
      <c r="C46" s="1"/>
      <c r="D46" s="196"/>
      <c r="E46" s="723"/>
      <c r="F46" s="196"/>
      <c r="G46" s="723"/>
      <c r="H46" s="209"/>
      <c r="I46" s="196"/>
      <c r="J46" s="196"/>
      <c r="K46" s="196"/>
      <c r="L46" s="196"/>
      <c r="M46" s="196"/>
      <c r="N46" s="196"/>
      <c r="O46" s="197"/>
      <c r="P46" s="197"/>
      <c r="Q46" s="197"/>
      <c r="R46" s="197"/>
      <c r="S46" s="196"/>
      <c r="T46" s="724"/>
      <c r="U46" s="724"/>
      <c r="V46" s="725"/>
      <c r="W46" s="13"/>
      <c r="X46" s="16"/>
      <c r="Y46" s="1"/>
      <c r="Z46" s="1"/>
    </row>
    <row r="47" spans="1:26" x14ac:dyDescent="0.25">
      <c r="A47" s="1"/>
      <c r="B47" s="1"/>
      <c r="C47" s="1"/>
      <c r="D47" s="196"/>
      <c r="E47" s="723"/>
      <c r="F47" s="196"/>
      <c r="G47" s="723"/>
      <c r="H47" s="209"/>
      <c r="I47" s="196"/>
      <c r="J47" s="196"/>
      <c r="K47" s="196"/>
      <c r="L47" s="196"/>
      <c r="M47" s="196"/>
      <c r="N47" s="196"/>
      <c r="O47" s="197"/>
      <c r="P47" s="197"/>
      <c r="Q47" s="197"/>
      <c r="R47" s="197"/>
      <c r="S47" s="196"/>
      <c r="T47" s="724"/>
      <c r="U47" s="724"/>
      <c r="V47" s="725"/>
      <c r="W47" s="13"/>
      <c r="X47" s="16"/>
      <c r="Y47" s="1"/>
      <c r="Z47" s="1"/>
    </row>
    <row r="48" spans="1:26" x14ac:dyDescent="0.25">
      <c r="A48" s="1"/>
      <c r="B48" s="1"/>
      <c r="C48" s="1"/>
      <c r="D48" s="196"/>
      <c r="E48" s="723"/>
      <c r="F48" s="196"/>
      <c r="G48" s="723"/>
      <c r="H48" s="209"/>
      <c r="I48" s="196"/>
      <c r="J48" s="196"/>
      <c r="K48" s="196"/>
      <c r="L48" s="196"/>
      <c r="M48" s="196"/>
      <c r="N48" s="196"/>
      <c r="O48" s="197"/>
      <c r="P48" s="197"/>
      <c r="Q48" s="197"/>
      <c r="R48" s="197"/>
      <c r="S48" s="196"/>
      <c r="T48" s="724"/>
      <c r="U48" s="724"/>
      <c r="V48" s="725"/>
      <c r="W48" s="13"/>
      <c r="X48" s="16"/>
      <c r="Y48" s="1"/>
      <c r="Z48" s="1"/>
    </row>
    <row r="49" spans="1:26" x14ac:dyDescent="0.25">
      <c r="A49" s="1"/>
      <c r="B49" s="1"/>
      <c r="C49" s="1"/>
      <c r="D49" s="196"/>
      <c r="E49" s="723"/>
      <c r="F49" s="196"/>
      <c r="G49" s="723"/>
      <c r="H49" s="209"/>
      <c r="I49" s="196"/>
      <c r="J49" s="196"/>
      <c r="K49" s="196"/>
      <c r="L49" s="196"/>
      <c r="M49" s="196"/>
      <c r="N49" s="196"/>
      <c r="O49" s="197"/>
      <c r="P49" s="197"/>
      <c r="Q49" s="197"/>
      <c r="R49" s="197"/>
      <c r="S49" s="196"/>
      <c r="T49" s="724"/>
      <c r="U49" s="724"/>
      <c r="V49" s="725"/>
      <c r="W49" s="13"/>
      <c r="X49" s="16"/>
      <c r="Y49" s="1"/>
      <c r="Z49" s="1"/>
    </row>
    <row r="50" spans="1:26" x14ac:dyDescent="0.25">
      <c r="A50" s="1"/>
      <c r="B50" s="1"/>
      <c r="C50" s="1"/>
      <c r="D50" s="196"/>
      <c r="E50" s="723"/>
      <c r="F50" s="196"/>
      <c r="G50" s="723"/>
      <c r="H50" s="209"/>
      <c r="I50" s="196"/>
      <c r="J50" s="196"/>
      <c r="K50" s="196"/>
      <c r="L50" s="196"/>
      <c r="M50" s="196"/>
      <c r="N50" s="196"/>
      <c r="O50" s="197"/>
      <c r="P50" s="197"/>
      <c r="Q50" s="197"/>
      <c r="R50" s="197"/>
      <c r="S50" s="196"/>
      <c r="T50" s="724"/>
      <c r="U50" s="724"/>
      <c r="V50" s="725"/>
      <c r="W50" s="13"/>
      <c r="X50" s="16"/>
      <c r="Y50" s="1"/>
      <c r="Z50" s="1"/>
    </row>
    <row r="51" spans="1:26" x14ac:dyDescent="0.25">
      <c r="A51" s="1"/>
      <c r="B51" s="1"/>
      <c r="C51" s="1"/>
      <c r="D51" s="196"/>
      <c r="E51" s="723"/>
      <c r="F51" s="196"/>
      <c r="G51" s="723"/>
      <c r="H51" s="209"/>
      <c r="I51" s="196"/>
      <c r="J51" s="196"/>
      <c r="K51" s="196"/>
      <c r="L51" s="196"/>
      <c r="M51" s="196"/>
      <c r="N51" s="196"/>
      <c r="O51" s="197"/>
      <c r="P51" s="197"/>
      <c r="Q51" s="197"/>
      <c r="R51" s="197"/>
      <c r="S51" s="196"/>
      <c r="T51" s="724"/>
      <c r="U51" s="724"/>
      <c r="V51" s="725"/>
      <c r="W51" s="13"/>
      <c r="X51" s="16"/>
      <c r="Y51" s="1"/>
      <c r="Z51" s="1"/>
    </row>
    <row r="52" spans="1:26" x14ac:dyDescent="0.25">
      <c r="A52" s="1"/>
      <c r="B52" s="1"/>
      <c r="C52" s="1"/>
      <c r="D52" s="196"/>
      <c r="E52" s="723"/>
      <c r="F52" s="196"/>
      <c r="G52" s="723"/>
      <c r="H52" s="209"/>
      <c r="I52" s="196"/>
      <c r="J52" s="196"/>
      <c r="K52" s="196"/>
      <c r="L52" s="196"/>
      <c r="M52" s="196"/>
      <c r="N52" s="196"/>
      <c r="O52" s="197"/>
      <c r="P52" s="197"/>
      <c r="Q52" s="197"/>
      <c r="R52" s="197"/>
      <c r="S52" s="196"/>
      <c r="T52" s="724"/>
      <c r="U52" s="724"/>
      <c r="V52" s="725"/>
      <c r="W52" s="13"/>
      <c r="X52" s="16"/>
      <c r="Y52" s="1"/>
      <c r="Z52" s="1"/>
    </row>
    <row r="53" spans="1:26" x14ac:dyDescent="0.25">
      <c r="A53" s="1"/>
      <c r="B53" s="1"/>
      <c r="C53" s="1"/>
      <c r="D53" s="196"/>
      <c r="E53" s="723"/>
      <c r="F53" s="196"/>
      <c r="G53" s="723"/>
      <c r="H53" s="209"/>
      <c r="I53" s="196"/>
      <c r="J53" s="196"/>
      <c r="K53" s="196"/>
      <c r="L53" s="196"/>
      <c r="M53" s="196"/>
      <c r="N53" s="196"/>
      <c r="O53" s="197"/>
      <c r="P53" s="197"/>
      <c r="Q53" s="197"/>
      <c r="R53" s="197"/>
      <c r="S53" s="196"/>
      <c r="T53" s="724"/>
      <c r="U53" s="724"/>
      <c r="V53" s="725"/>
      <c r="W53" s="13"/>
      <c r="X53" s="16"/>
      <c r="Y53" s="1"/>
      <c r="Z53" s="1"/>
    </row>
    <row r="54" spans="1:26" x14ac:dyDescent="0.25">
      <c r="A54" s="1"/>
      <c r="B54" s="1"/>
      <c r="C54" s="1"/>
      <c r="D54" s="196"/>
      <c r="E54" s="723"/>
      <c r="F54" s="196"/>
      <c r="G54" s="723"/>
      <c r="H54" s="209"/>
      <c r="I54" s="196"/>
      <c r="J54" s="196"/>
      <c r="K54" s="196"/>
      <c r="L54" s="196"/>
      <c r="M54" s="196"/>
      <c r="N54" s="196"/>
      <c r="O54" s="197"/>
      <c r="P54" s="197"/>
      <c r="Q54" s="197"/>
      <c r="R54" s="197"/>
      <c r="S54" s="196"/>
      <c r="T54" s="724"/>
      <c r="U54" s="724"/>
      <c r="V54" s="725"/>
      <c r="W54" s="13"/>
      <c r="X54" s="16"/>
      <c r="Y54" s="1"/>
      <c r="Z54" s="1"/>
    </row>
    <row r="55" spans="1:26" x14ac:dyDescent="0.25">
      <c r="A55" s="1"/>
      <c r="B55" s="1"/>
      <c r="C55" s="1"/>
      <c r="D55" s="196"/>
      <c r="E55" s="723"/>
      <c r="F55" s="196"/>
      <c r="G55" s="723"/>
      <c r="H55" s="209"/>
      <c r="I55" s="196"/>
      <c r="J55" s="196"/>
      <c r="K55" s="196"/>
      <c r="L55" s="196"/>
      <c r="M55" s="196"/>
      <c r="N55" s="196"/>
      <c r="O55" s="197"/>
      <c r="P55" s="197"/>
      <c r="Q55" s="197"/>
      <c r="R55" s="197"/>
      <c r="S55" s="196"/>
      <c r="T55" s="724"/>
      <c r="U55" s="724"/>
      <c r="V55" s="725"/>
      <c r="W55" s="13"/>
      <c r="X55" s="16"/>
      <c r="Y55" s="1"/>
      <c r="Z55" s="1"/>
    </row>
    <row r="56" spans="1:26" x14ac:dyDescent="0.25">
      <c r="A56" s="1"/>
      <c r="B56" s="1"/>
      <c r="C56" s="1"/>
      <c r="D56" s="196"/>
      <c r="E56" s="723"/>
      <c r="F56" s="196"/>
      <c r="G56" s="723"/>
      <c r="H56" s="209"/>
      <c r="I56" s="196"/>
      <c r="J56" s="196"/>
      <c r="K56" s="196"/>
      <c r="L56" s="196"/>
      <c r="M56" s="196"/>
      <c r="N56" s="196"/>
      <c r="O56" s="197"/>
      <c r="P56" s="197"/>
      <c r="Q56" s="197"/>
      <c r="R56" s="197"/>
      <c r="S56" s="196"/>
      <c r="T56" s="724"/>
      <c r="U56" s="724"/>
      <c r="V56" s="725"/>
      <c r="W56" s="13"/>
      <c r="X56" s="16"/>
      <c r="Y56" s="1"/>
      <c r="Z56" s="1"/>
    </row>
    <row r="57" spans="1:26" x14ac:dyDescent="0.25">
      <c r="A57" s="1"/>
      <c r="B57" s="1"/>
      <c r="C57" s="1"/>
      <c r="D57" s="196"/>
      <c r="E57" s="723"/>
      <c r="F57" s="196"/>
      <c r="G57" s="723"/>
      <c r="H57" s="209"/>
      <c r="I57" s="196"/>
      <c r="J57" s="196"/>
      <c r="K57" s="196"/>
      <c r="L57" s="196"/>
      <c r="M57" s="196"/>
      <c r="N57" s="196"/>
      <c r="O57" s="197"/>
      <c r="P57" s="197"/>
      <c r="Q57" s="197"/>
      <c r="R57" s="197"/>
      <c r="S57" s="196"/>
      <c r="T57" s="724"/>
      <c r="U57" s="724"/>
      <c r="V57" s="725"/>
      <c r="W57" s="13"/>
      <c r="X57" s="16"/>
      <c r="Y57" s="1"/>
      <c r="Z57" s="1"/>
    </row>
    <row r="58" spans="1:26" x14ac:dyDescent="0.25">
      <c r="A58" s="1"/>
      <c r="B58" s="1"/>
      <c r="C58" s="1"/>
      <c r="D58" s="196"/>
      <c r="E58" s="723"/>
      <c r="F58" s="196"/>
      <c r="G58" s="723"/>
      <c r="H58" s="209"/>
      <c r="I58" s="196"/>
      <c r="J58" s="196"/>
      <c r="K58" s="196"/>
      <c r="L58" s="196"/>
      <c r="M58" s="196"/>
      <c r="N58" s="196"/>
      <c r="O58" s="197"/>
      <c r="P58" s="197"/>
      <c r="Q58" s="197"/>
      <c r="R58" s="197"/>
      <c r="S58" s="196"/>
      <c r="T58" s="724"/>
      <c r="U58" s="724"/>
      <c r="V58" s="725"/>
      <c r="W58" s="13"/>
      <c r="X58" s="16"/>
      <c r="Y58" s="1"/>
      <c r="Z58" s="1"/>
    </row>
    <row r="59" spans="1:26" x14ac:dyDescent="0.25">
      <c r="A59" s="1"/>
      <c r="B59" s="1"/>
      <c r="C59" s="1"/>
      <c r="D59" s="196"/>
      <c r="E59" s="723"/>
      <c r="F59" s="196"/>
      <c r="G59" s="723"/>
      <c r="H59" s="209"/>
      <c r="I59" s="196"/>
      <c r="J59" s="196"/>
      <c r="K59" s="196"/>
      <c r="L59" s="196"/>
      <c r="M59" s="196"/>
      <c r="N59" s="196"/>
      <c r="O59" s="197"/>
      <c r="P59" s="197"/>
      <c r="Q59" s="197"/>
      <c r="R59" s="197"/>
      <c r="S59" s="196"/>
      <c r="T59" s="724"/>
      <c r="U59" s="724"/>
      <c r="V59" s="725"/>
      <c r="W59" s="13"/>
      <c r="X59" s="16"/>
      <c r="Y59" s="1"/>
      <c r="Z59" s="1"/>
    </row>
    <row r="60" spans="1:26" x14ac:dyDescent="0.25">
      <c r="A60" s="1"/>
      <c r="B60" s="1"/>
      <c r="C60" s="1"/>
      <c r="D60" s="196"/>
      <c r="E60" s="723"/>
      <c r="F60" s="196"/>
      <c r="G60" s="723"/>
      <c r="H60" s="209"/>
      <c r="I60" s="196"/>
      <c r="J60" s="196"/>
      <c r="K60" s="196"/>
      <c r="L60" s="196"/>
      <c r="M60" s="196"/>
      <c r="N60" s="196"/>
      <c r="O60" s="197"/>
      <c r="P60" s="197"/>
      <c r="Q60" s="197"/>
      <c r="R60" s="197"/>
      <c r="S60" s="196"/>
      <c r="T60" s="724"/>
      <c r="U60" s="724"/>
      <c r="V60" s="725"/>
      <c r="W60" s="13"/>
      <c r="X60" s="16"/>
      <c r="Y60" s="1"/>
      <c r="Z60" s="1"/>
    </row>
    <row r="61" spans="1:26" x14ac:dyDescent="0.25">
      <c r="A61" s="1"/>
      <c r="B61" s="1"/>
      <c r="C61" s="1"/>
      <c r="D61" s="196"/>
      <c r="E61" s="723"/>
      <c r="F61" s="196"/>
      <c r="G61" s="723"/>
      <c r="H61" s="209"/>
      <c r="I61" s="196"/>
      <c r="J61" s="196"/>
      <c r="K61" s="196"/>
      <c r="L61" s="196"/>
      <c r="M61" s="196"/>
      <c r="N61" s="196"/>
      <c r="O61" s="197"/>
      <c r="P61" s="197"/>
      <c r="Q61" s="197"/>
      <c r="R61" s="197"/>
      <c r="S61" s="196"/>
      <c r="T61" s="724"/>
      <c r="U61" s="724"/>
      <c r="V61" s="725"/>
      <c r="W61" s="13"/>
      <c r="X61" s="16"/>
      <c r="Y61" s="1"/>
      <c r="Z61" s="1"/>
    </row>
    <row r="62" spans="1:26" x14ac:dyDescent="0.25">
      <c r="A62" s="1"/>
      <c r="B62" s="1"/>
      <c r="C62" s="1"/>
      <c r="D62" s="196"/>
      <c r="E62" s="723"/>
      <c r="F62" s="196"/>
      <c r="G62" s="723"/>
      <c r="H62" s="209"/>
      <c r="I62" s="196"/>
      <c r="J62" s="196"/>
      <c r="K62" s="196"/>
      <c r="L62" s="196"/>
      <c r="M62" s="196"/>
      <c r="N62" s="196"/>
      <c r="O62" s="197"/>
      <c r="P62" s="197"/>
      <c r="Q62" s="197"/>
      <c r="R62" s="197"/>
      <c r="S62" s="196"/>
      <c r="T62" s="724"/>
      <c r="U62" s="724"/>
      <c r="V62" s="725"/>
      <c r="W62" s="13"/>
      <c r="X62" s="16"/>
      <c r="Y62" s="1"/>
      <c r="Z62" s="1"/>
    </row>
    <row r="63" spans="1:26" x14ac:dyDescent="0.25">
      <c r="A63" s="1"/>
      <c r="B63" s="1"/>
      <c r="C63" s="1"/>
      <c r="D63" s="196"/>
      <c r="E63" s="723"/>
      <c r="F63" s="196"/>
      <c r="G63" s="723"/>
      <c r="H63" s="209"/>
      <c r="I63" s="196"/>
      <c r="J63" s="196"/>
      <c r="K63" s="196"/>
      <c r="L63" s="196"/>
      <c r="M63" s="196"/>
      <c r="N63" s="196"/>
      <c r="O63" s="197"/>
      <c r="P63" s="197"/>
      <c r="Q63" s="197"/>
      <c r="R63" s="197"/>
      <c r="S63" s="196"/>
      <c r="T63" s="724"/>
      <c r="U63" s="724"/>
      <c r="V63" s="725"/>
      <c r="W63" s="13"/>
      <c r="X63" s="16"/>
      <c r="Y63" s="1"/>
      <c r="Z63" s="1"/>
    </row>
    <row r="64" spans="1:26" x14ac:dyDescent="0.25">
      <c r="A64" s="1"/>
      <c r="B64" s="1"/>
      <c r="C64" s="1"/>
      <c r="D64" s="196"/>
      <c r="E64" s="723"/>
      <c r="F64" s="196"/>
      <c r="G64" s="723"/>
      <c r="H64" s="209"/>
      <c r="I64" s="196"/>
      <c r="J64" s="196"/>
      <c r="K64" s="196"/>
      <c r="L64" s="196"/>
      <c r="M64" s="196"/>
      <c r="N64" s="196"/>
      <c r="O64" s="197"/>
      <c r="P64" s="197"/>
      <c r="Q64" s="197"/>
      <c r="R64" s="197"/>
      <c r="S64" s="196"/>
      <c r="T64" s="724"/>
      <c r="U64" s="724"/>
      <c r="V64" s="725"/>
      <c r="W64" s="13"/>
      <c r="X64" s="16"/>
      <c r="Y64" s="1"/>
      <c r="Z64" s="1"/>
    </row>
    <row r="65" spans="1:26" x14ac:dyDescent="0.25">
      <c r="A65" s="1"/>
      <c r="B65" s="1"/>
      <c r="C65" s="1"/>
      <c r="D65" s="196"/>
      <c r="E65" s="196"/>
      <c r="F65" s="196"/>
      <c r="G65" s="196"/>
      <c r="H65" s="210"/>
      <c r="I65" s="196"/>
      <c r="J65" s="196"/>
      <c r="K65" s="196"/>
      <c r="L65" s="196"/>
      <c r="M65" s="196"/>
      <c r="N65" s="196"/>
      <c r="O65" s="197"/>
      <c r="P65" s="197"/>
      <c r="Q65" s="197"/>
      <c r="R65" s="197"/>
      <c r="S65" s="196"/>
      <c r="T65" s="196"/>
      <c r="U65" s="196"/>
      <c r="V65" s="725"/>
      <c r="W65" s="13"/>
      <c r="X65" s="1"/>
      <c r="Y65" s="1"/>
      <c r="Z65" s="1"/>
    </row>
    <row r="66" spans="1:26" x14ac:dyDescent="0.25">
      <c r="D66" s="197"/>
      <c r="E66" s="197"/>
      <c r="F66" s="197"/>
      <c r="G66" s="197"/>
      <c r="H66" s="211"/>
      <c r="I66" s="197"/>
      <c r="J66" s="197"/>
      <c r="K66" s="197"/>
      <c r="L66" s="197"/>
      <c r="M66" s="197"/>
      <c r="N66" s="197"/>
      <c r="O66" s="197"/>
      <c r="P66" s="197"/>
      <c r="Q66" s="197"/>
      <c r="R66" s="197"/>
      <c r="S66" s="197"/>
      <c r="T66" s="197"/>
      <c r="U66" s="197"/>
      <c r="V66" s="725"/>
      <c r="W66" s="13"/>
    </row>
    <row r="67" spans="1:26" x14ac:dyDescent="0.25">
      <c r="D67" s="197"/>
      <c r="E67" s="197"/>
      <c r="F67" s="197"/>
      <c r="G67" s="197"/>
      <c r="H67" s="211"/>
      <c r="I67" s="197"/>
      <c r="J67" s="197"/>
      <c r="K67" s="197"/>
      <c r="L67" s="197"/>
      <c r="M67" s="197"/>
      <c r="N67" s="197"/>
      <c r="O67" s="197"/>
      <c r="P67" s="197"/>
      <c r="Q67" s="197"/>
      <c r="R67" s="197"/>
      <c r="S67" s="197"/>
      <c r="T67" s="197"/>
      <c r="U67" s="197"/>
      <c r="V67" s="725"/>
      <c r="W67" s="13"/>
    </row>
    <row r="68" spans="1:26" x14ac:dyDescent="0.25">
      <c r="D68" s="197"/>
      <c r="E68" s="197"/>
      <c r="F68" s="197"/>
      <c r="G68" s="197"/>
      <c r="H68" s="211"/>
      <c r="I68" s="197"/>
      <c r="J68" s="197"/>
      <c r="K68" s="197"/>
      <c r="L68" s="197"/>
      <c r="M68" s="197"/>
      <c r="N68" s="197"/>
      <c r="O68" s="197"/>
      <c r="P68" s="197"/>
      <c r="Q68" s="197"/>
      <c r="R68" s="197"/>
      <c r="S68" s="197"/>
      <c r="T68" s="197"/>
      <c r="U68" s="197"/>
      <c r="V68" s="725"/>
      <c r="W68" s="13"/>
    </row>
    <row r="69" spans="1:26" x14ac:dyDescent="0.25">
      <c r="D69" s="197"/>
      <c r="E69" s="197"/>
      <c r="F69" s="197"/>
      <c r="G69" s="197"/>
      <c r="H69" s="211"/>
      <c r="I69" s="197"/>
      <c r="J69" s="197"/>
      <c r="K69" s="197"/>
      <c r="L69" s="197"/>
      <c r="M69" s="197"/>
      <c r="N69" s="197"/>
      <c r="O69" s="197"/>
      <c r="P69" s="197"/>
      <c r="Q69" s="197"/>
      <c r="R69" s="197"/>
      <c r="S69" s="197"/>
      <c r="T69" s="197"/>
      <c r="U69" s="197"/>
      <c r="V69" s="725"/>
      <c r="W69" s="13"/>
    </row>
    <row r="70" spans="1:26" x14ac:dyDescent="0.25">
      <c r="D70" s="197"/>
      <c r="E70" s="197"/>
      <c r="F70" s="197"/>
      <c r="G70" s="197"/>
      <c r="H70" s="211"/>
      <c r="I70" s="197"/>
      <c r="J70" s="197"/>
      <c r="K70" s="197"/>
      <c r="L70" s="197"/>
      <c r="M70" s="197"/>
      <c r="N70" s="197"/>
      <c r="O70" s="197"/>
      <c r="P70" s="197"/>
      <c r="Q70" s="197"/>
      <c r="R70" s="197"/>
      <c r="S70" s="197"/>
      <c r="T70" s="197"/>
      <c r="U70" s="197"/>
      <c r="V70" s="725"/>
      <c r="W70" s="13"/>
    </row>
    <row r="71" spans="1:26" x14ac:dyDescent="0.25">
      <c r="D71" s="197"/>
      <c r="E71" s="197"/>
      <c r="F71" s="197"/>
      <c r="G71" s="197"/>
      <c r="H71" s="211"/>
      <c r="I71" s="197"/>
      <c r="J71" s="197"/>
      <c r="K71" s="197"/>
      <c r="L71" s="197"/>
      <c r="M71" s="197"/>
      <c r="N71" s="197"/>
      <c r="O71" s="197"/>
      <c r="P71" s="197"/>
      <c r="Q71" s="197"/>
      <c r="R71" s="197"/>
      <c r="S71" s="197"/>
      <c r="T71" s="197"/>
      <c r="U71" s="197"/>
      <c r="V71" s="725"/>
      <c r="W71" s="13"/>
    </row>
    <row r="72" spans="1:26" x14ac:dyDescent="0.25">
      <c r="D72" s="197"/>
      <c r="E72" s="197"/>
      <c r="F72" s="197"/>
      <c r="G72" s="197"/>
      <c r="H72" s="211"/>
      <c r="I72" s="197"/>
      <c r="J72" s="197"/>
      <c r="K72" s="197"/>
      <c r="L72" s="197"/>
      <c r="M72" s="197"/>
      <c r="N72" s="197"/>
      <c r="O72" s="197"/>
      <c r="P72" s="197"/>
      <c r="Q72" s="197"/>
      <c r="R72" s="197"/>
      <c r="S72" s="197"/>
      <c r="T72" s="197"/>
      <c r="U72" s="197"/>
      <c r="V72" s="725"/>
      <c r="W72" s="13"/>
    </row>
    <row r="73" spans="1:26" x14ac:dyDescent="0.25">
      <c r="D73" s="197"/>
      <c r="E73" s="197"/>
      <c r="F73" s="197"/>
      <c r="G73" s="197"/>
      <c r="H73" s="211"/>
      <c r="I73" s="197"/>
      <c r="J73" s="197"/>
      <c r="K73" s="197"/>
      <c r="L73" s="197"/>
      <c r="M73" s="197"/>
      <c r="N73" s="197"/>
      <c r="O73" s="197"/>
      <c r="P73" s="197"/>
      <c r="Q73" s="197"/>
      <c r="R73" s="197"/>
      <c r="S73" s="197"/>
      <c r="T73" s="197"/>
      <c r="U73" s="197"/>
      <c r="V73" s="725"/>
      <c r="W73" s="13"/>
    </row>
    <row r="74" spans="1:26" x14ac:dyDescent="0.25">
      <c r="D74" s="197"/>
      <c r="E74" s="197"/>
      <c r="F74" s="197"/>
      <c r="G74" s="197"/>
      <c r="H74" s="211"/>
      <c r="I74" s="197"/>
      <c r="J74" s="197"/>
      <c r="K74" s="197"/>
      <c r="L74" s="197"/>
      <c r="M74" s="197"/>
      <c r="N74" s="197"/>
      <c r="O74" s="197"/>
      <c r="P74" s="197"/>
      <c r="Q74" s="197"/>
      <c r="R74" s="197"/>
      <c r="S74" s="197"/>
      <c r="T74" s="197"/>
      <c r="U74" s="197"/>
      <c r="V74" s="725"/>
      <c r="W74" s="13"/>
    </row>
    <row r="75" spans="1:26" x14ac:dyDescent="0.25">
      <c r="D75" s="197"/>
      <c r="E75" s="197"/>
      <c r="F75" s="197"/>
      <c r="G75" s="197"/>
      <c r="H75" s="211"/>
      <c r="I75" s="197"/>
      <c r="J75" s="197"/>
      <c r="K75" s="197"/>
      <c r="L75" s="197"/>
      <c r="M75" s="197"/>
      <c r="N75" s="197"/>
      <c r="O75" s="197"/>
      <c r="P75" s="197"/>
      <c r="Q75" s="197"/>
      <c r="R75" s="197"/>
      <c r="S75" s="197"/>
      <c r="T75" s="197"/>
      <c r="U75" s="197"/>
      <c r="V75" s="725"/>
      <c r="W75" s="13"/>
    </row>
    <row r="76" spans="1:26" x14ac:dyDescent="0.25">
      <c r="D76" s="197"/>
      <c r="E76" s="197"/>
      <c r="F76" s="197"/>
      <c r="G76" s="197"/>
      <c r="H76" s="211"/>
      <c r="I76" s="197"/>
      <c r="J76" s="197"/>
      <c r="K76" s="197"/>
      <c r="L76" s="197"/>
      <c r="M76" s="197"/>
      <c r="N76" s="197"/>
      <c r="O76" s="197"/>
      <c r="P76" s="197"/>
      <c r="Q76" s="197"/>
      <c r="R76" s="197"/>
      <c r="S76" s="197"/>
      <c r="T76" s="197"/>
      <c r="U76" s="197"/>
      <c r="V76" s="725"/>
      <c r="W76" s="13"/>
    </row>
    <row r="77" spans="1:26" x14ac:dyDescent="0.25">
      <c r="D77" s="197"/>
      <c r="E77" s="197"/>
      <c r="F77" s="197"/>
      <c r="G77" s="197"/>
      <c r="H77" s="211"/>
      <c r="I77" s="197"/>
      <c r="J77" s="197"/>
      <c r="K77" s="197"/>
      <c r="L77" s="197"/>
      <c r="M77" s="197"/>
      <c r="N77" s="197"/>
      <c r="O77" s="197"/>
      <c r="P77" s="197"/>
      <c r="Q77" s="197"/>
      <c r="R77" s="197"/>
      <c r="S77" s="197"/>
      <c r="T77" s="197"/>
      <c r="U77" s="197"/>
      <c r="V77" s="725"/>
      <c r="W77" s="13"/>
    </row>
    <row r="78" spans="1:26" x14ac:dyDescent="0.25">
      <c r="D78" s="197"/>
      <c r="E78" s="197"/>
      <c r="F78" s="197"/>
      <c r="G78" s="197"/>
      <c r="H78" s="211"/>
      <c r="I78" s="197"/>
      <c r="J78" s="197"/>
      <c r="K78" s="197"/>
      <c r="L78" s="197"/>
      <c r="M78" s="197"/>
      <c r="N78" s="197"/>
      <c r="O78" s="197"/>
      <c r="P78" s="197"/>
      <c r="Q78" s="197"/>
      <c r="R78" s="197"/>
      <c r="S78" s="197"/>
      <c r="T78" s="197"/>
      <c r="U78" s="197"/>
      <c r="V78" s="725"/>
      <c r="W78" s="13"/>
    </row>
    <row r="79" spans="1:26" x14ac:dyDescent="0.25">
      <c r="D79" s="197"/>
      <c r="E79" s="197"/>
      <c r="F79" s="197"/>
      <c r="G79" s="197"/>
      <c r="H79" s="211"/>
      <c r="I79" s="197"/>
      <c r="J79" s="197"/>
      <c r="K79" s="197"/>
      <c r="L79" s="197"/>
      <c r="M79" s="197"/>
      <c r="N79" s="197"/>
      <c r="O79" s="197"/>
      <c r="P79" s="197"/>
      <c r="Q79" s="197"/>
      <c r="R79" s="197"/>
      <c r="S79" s="197"/>
      <c r="T79" s="197"/>
      <c r="U79" s="197"/>
      <c r="V79" s="725"/>
      <c r="W79" s="13"/>
    </row>
    <row r="80" spans="1:26" x14ac:dyDescent="0.25">
      <c r="D80" s="197"/>
      <c r="E80" s="197"/>
      <c r="F80" s="197"/>
      <c r="G80" s="197"/>
      <c r="H80" s="211"/>
      <c r="I80" s="197"/>
      <c r="J80" s="197"/>
      <c r="K80" s="197"/>
      <c r="L80" s="197"/>
      <c r="M80" s="197"/>
      <c r="N80" s="197"/>
      <c r="O80" s="197"/>
      <c r="P80" s="197"/>
      <c r="Q80" s="197"/>
      <c r="R80" s="197"/>
      <c r="S80" s="197"/>
      <c r="T80" s="197"/>
      <c r="U80" s="197"/>
      <c r="V80" s="725"/>
      <c r="W80" s="13"/>
    </row>
    <row r="81" spans="4:23" x14ac:dyDescent="0.25">
      <c r="D81" s="197"/>
      <c r="E81" s="197"/>
      <c r="F81" s="197"/>
      <c r="G81" s="197"/>
      <c r="H81" s="211"/>
      <c r="I81" s="197"/>
      <c r="J81" s="197"/>
      <c r="K81" s="197"/>
      <c r="L81" s="197"/>
      <c r="M81" s="197"/>
      <c r="N81" s="197"/>
      <c r="O81" s="197"/>
      <c r="P81" s="197"/>
      <c r="Q81" s="197"/>
      <c r="R81" s="197"/>
      <c r="S81" s="197"/>
      <c r="T81" s="197"/>
      <c r="U81" s="197"/>
      <c r="V81" s="725"/>
      <c r="W81" s="13"/>
    </row>
    <row r="82" spans="4:23" x14ac:dyDescent="0.25">
      <c r="D82" s="197"/>
      <c r="E82" s="197"/>
      <c r="F82" s="197"/>
      <c r="G82" s="197"/>
      <c r="H82" s="211"/>
      <c r="I82" s="197"/>
      <c r="J82" s="197"/>
      <c r="K82" s="197"/>
      <c r="L82" s="197"/>
      <c r="M82" s="197"/>
      <c r="N82" s="197"/>
      <c r="O82" s="197"/>
      <c r="P82" s="197"/>
      <c r="Q82" s="197"/>
      <c r="R82" s="197"/>
      <c r="S82" s="197"/>
      <c r="T82" s="197"/>
      <c r="U82" s="197"/>
      <c r="V82" s="725"/>
      <c r="W82" s="13"/>
    </row>
    <row r="83" spans="4:23" x14ac:dyDescent="0.25">
      <c r="D83" s="197"/>
      <c r="E83" s="197"/>
      <c r="F83" s="197"/>
      <c r="G83" s="197"/>
      <c r="H83" s="211"/>
      <c r="I83" s="197"/>
      <c r="J83" s="197"/>
      <c r="K83" s="197"/>
      <c r="L83" s="197"/>
      <c r="M83" s="197"/>
      <c r="N83" s="197"/>
      <c r="O83" s="197"/>
      <c r="P83" s="197"/>
      <c r="Q83" s="197"/>
      <c r="R83" s="197"/>
      <c r="S83" s="197"/>
      <c r="T83" s="197"/>
      <c r="U83" s="197"/>
      <c r="V83" s="725"/>
      <c r="W83" s="13"/>
    </row>
    <row r="84" spans="4:23" x14ac:dyDescent="0.25">
      <c r="D84" s="197"/>
      <c r="E84" s="197"/>
      <c r="F84" s="197"/>
      <c r="G84" s="197"/>
      <c r="H84" s="211"/>
      <c r="I84" s="197"/>
      <c r="J84" s="197"/>
      <c r="K84" s="197"/>
      <c r="L84" s="197"/>
      <c r="M84" s="197"/>
      <c r="N84" s="197"/>
      <c r="O84" s="197"/>
      <c r="P84" s="197"/>
      <c r="Q84" s="197"/>
      <c r="R84" s="197"/>
      <c r="S84" s="197"/>
      <c r="T84" s="197"/>
      <c r="U84" s="197"/>
      <c r="V84" s="725"/>
      <c r="W84" s="13"/>
    </row>
    <row r="85" spans="4:23" x14ac:dyDescent="0.25">
      <c r="D85" s="197"/>
      <c r="E85" s="197"/>
      <c r="F85" s="197"/>
      <c r="G85" s="197"/>
      <c r="H85" s="211"/>
      <c r="I85" s="197"/>
      <c r="J85" s="197"/>
      <c r="K85" s="197"/>
      <c r="L85" s="197"/>
      <c r="M85" s="197"/>
      <c r="N85" s="197"/>
      <c r="O85" s="197"/>
      <c r="P85" s="197"/>
      <c r="Q85" s="197"/>
      <c r="R85" s="197"/>
      <c r="S85" s="197"/>
      <c r="T85" s="197"/>
      <c r="U85" s="197"/>
      <c r="V85" s="725"/>
      <c r="W85" s="13"/>
    </row>
    <row r="86" spans="4:23" x14ac:dyDescent="0.25">
      <c r="D86" s="197"/>
      <c r="E86" s="197"/>
      <c r="F86" s="197"/>
      <c r="G86" s="197"/>
      <c r="H86" s="211"/>
      <c r="I86" s="197"/>
      <c r="J86" s="197"/>
      <c r="K86" s="197"/>
      <c r="L86" s="197"/>
      <c r="M86" s="197"/>
      <c r="N86" s="197"/>
      <c r="O86" s="197"/>
      <c r="P86" s="197"/>
      <c r="Q86" s="197"/>
      <c r="R86" s="197"/>
      <c r="S86" s="197"/>
      <c r="T86" s="197"/>
      <c r="U86" s="197"/>
      <c r="V86" s="725"/>
      <c r="W86" s="13"/>
    </row>
    <row r="87" spans="4:23" x14ac:dyDescent="0.25">
      <c r="D87" s="197"/>
      <c r="E87" s="197"/>
      <c r="F87" s="197"/>
      <c r="G87" s="197"/>
      <c r="H87" s="211"/>
      <c r="I87" s="197"/>
      <c r="J87" s="197"/>
      <c r="K87" s="197"/>
      <c r="L87" s="197"/>
      <c r="M87" s="197"/>
      <c r="N87" s="197"/>
      <c r="O87" s="197"/>
      <c r="P87" s="197"/>
      <c r="Q87" s="197"/>
      <c r="R87" s="197"/>
      <c r="S87" s="197"/>
      <c r="T87" s="197"/>
      <c r="U87" s="197"/>
      <c r="V87" s="725"/>
      <c r="W87" s="13"/>
    </row>
    <row r="88" spans="4:23" x14ac:dyDescent="0.25">
      <c r="D88" s="197"/>
      <c r="E88" s="197"/>
      <c r="F88" s="197"/>
      <c r="G88" s="197"/>
      <c r="H88" s="211"/>
      <c r="I88" s="197"/>
      <c r="J88" s="197"/>
      <c r="K88" s="197"/>
      <c r="L88" s="197"/>
      <c r="M88" s="197"/>
      <c r="N88" s="197"/>
      <c r="O88" s="197"/>
      <c r="P88" s="197"/>
      <c r="Q88" s="197"/>
      <c r="R88" s="197"/>
      <c r="S88" s="197"/>
      <c r="T88" s="197"/>
      <c r="U88" s="197"/>
      <c r="V88" s="725"/>
      <c r="W88" s="13"/>
    </row>
    <row r="89" spans="4:23" x14ac:dyDescent="0.25">
      <c r="D89" s="197"/>
      <c r="E89" s="197"/>
      <c r="F89" s="197"/>
      <c r="G89" s="197"/>
      <c r="H89" s="211"/>
      <c r="I89" s="197"/>
      <c r="J89" s="197"/>
      <c r="K89" s="197"/>
      <c r="L89" s="197"/>
      <c r="M89" s="197"/>
      <c r="N89" s="197"/>
      <c r="O89" s="197"/>
      <c r="P89" s="197"/>
      <c r="Q89" s="197"/>
      <c r="R89" s="197"/>
      <c r="S89" s="197"/>
      <c r="T89" s="197"/>
      <c r="U89" s="197"/>
      <c r="V89" s="725"/>
      <c r="W89" s="13"/>
    </row>
    <row r="90" spans="4:23" x14ac:dyDescent="0.25">
      <c r="D90" s="197"/>
      <c r="E90" s="197"/>
      <c r="F90" s="197"/>
      <c r="G90" s="197"/>
      <c r="H90" s="211"/>
      <c r="I90" s="197"/>
      <c r="J90" s="197"/>
      <c r="K90" s="197"/>
      <c r="L90" s="197"/>
      <c r="M90" s="197"/>
      <c r="N90" s="197"/>
      <c r="O90" s="197"/>
      <c r="P90" s="197"/>
      <c r="Q90" s="197"/>
      <c r="R90" s="197"/>
      <c r="S90" s="197"/>
      <c r="T90" s="197"/>
      <c r="U90" s="197"/>
      <c r="V90" s="725"/>
      <c r="W90" s="13"/>
    </row>
    <row r="91" spans="4:23" x14ac:dyDescent="0.25">
      <c r="D91" s="197"/>
      <c r="E91" s="197"/>
      <c r="F91" s="197"/>
      <c r="G91" s="197"/>
      <c r="H91" s="211"/>
      <c r="I91" s="197"/>
      <c r="J91" s="197"/>
      <c r="K91" s="197"/>
      <c r="L91" s="197"/>
      <c r="M91" s="197"/>
      <c r="N91" s="197"/>
      <c r="O91" s="197"/>
      <c r="P91" s="197"/>
      <c r="Q91" s="197"/>
      <c r="R91" s="197"/>
      <c r="S91" s="197"/>
      <c r="T91" s="197"/>
      <c r="U91" s="197"/>
      <c r="V91" s="725"/>
      <c r="W91" s="13"/>
    </row>
    <row r="92" spans="4:23" x14ac:dyDescent="0.25">
      <c r="D92" s="197"/>
      <c r="E92" s="197"/>
      <c r="F92" s="197"/>
      <c r="G92" s="197"/>
      <c r="H92" s="211"/>
      <c r="I92" s="197"/>
      <c r="J92" s="197"/>
      <c r="K92" s="197"/>
      <c r="L92" s="197"/>
      <c r="M92" s="197"/>
      <c r="N92" s="197"/>
      <c r="O92" s="197"/>
      <c r="P92" s="197"/>
      <c r="Q92" s="197"/>
      <c r="R92" s="197"/>
      <c r="S92" s="197"/>
      <c r="T92" s="197"/>
      <c r="U92" s="197"/>
      <c r="V92" s="725"/>
      <c r="W92" s="13"/>
    </row>
    <row r="93" spans="4:23" x14ac:dyDescent="0.25">
      <c r="D93" s="197"/>
      <c r="E93" s="197"/>
      <c r="F93" s="197"/>
      <c r="G93" s="197"/>
      <c r="H93" s="211"/>
      <c r="I93" s="197"/>
      <c r="J93" s="197"/>
      <c r="K93" s="197"/>
      <c r="L93" s="197"/>
      <c r="M93" s="197"/>
      <c r="N93" s="197"/>
      <c r="O93" s="197"/>
      <c r="P93" s="197"/>
      <c r="Q93" s="197"/>
      <c r="R93" s="197"/>
      <c r="S93" s="197"/>
      <c r="T93" s="197"/>
      <c r="U93" s="197"/>
      <c r="V93" s="725"/>
      <c r="W93" s="13"/>
    </row>
    <row r="94" spans="4:23" x14ac:dyDescent="0.25">
      <c r="D94" s="197"/>
      <c r="E94" s="197"/>
      <c r="F94" s="197"/>
      <c r="G94" s="197"/>
      <c r="H94" s="211"/>
      <c r="I94" s="197"/>
      <c r="J94" s="197"/>
      <c r="K94" s="197"/>
      <c r="L94" s="197"/>
      <c r="M94" s="197"/>
      <c r="N94" s="197"/>
      <c r="O94" s="197"/>
      <c r="P94" s="197"/>
      <c r="Q94" s="197"/>
      <c r="R94" s="197"/>
      <c r="S94" s="197"/>
      <c r="T94" s="197"/>
      <c r="U94" s="197"/>
      <c r="V94" s="725"/>
      <c r="W94" s="13"/>
    </row>
    <row r="95" spans="4:23" x14ac:dyDescent="0.25">
      <c r="D95" s="197"/>
      <c r="E95" s="197"/>
      <c r="F95" s="197"/>
      <c r="G95" s="197"/>
      <c r="H95" s="211"/>
      <c r="I95" s="197"/>
      <c r="J95" s="197"/>
      <c r="K95" s="197"/>
      <c r="L95" s="197"/>
      <c r="M95" s="197"/>
      <c r="N95" s="197"/>
      <c r="O95" s="197"/>
      <c r="P95" s="197"/>
      <c r="Q95" s="197"/>
      <c r="R95" s="197"/>
      <c r="S95" s="197"/>
      <c r="T95" s="197"/>
      <c r="U95" s="197"/>
      <c r="V95" s="725"/>
      <c r="W95" s="13"/>
    </row>
    <row r="96" spans="4:23" x14ac:dyDescent="0.25">
      <c r="D96" s="197"/>
      <c r="E96" s="197"/>
      <c r="F96" s="197"/>
      <c r="G96" s="197"/>
      <c r="H96" s="211"/>
      <c r="I96" s="197"/>
      <c r="J96" s="197"/>
      <c r="K96" s="197"/>
      <c r="L96" s="197"/>
      <c r="M96" s="197"/>
      <c r="N96" s="197"/>
      <c r="O96" s="197"/>
      <c r="P96" s="197"/>
      <c r="Q96" s="197"/>
      <c r="R96" s="197"/>
      <c r="S96" s="197"/>
      <c r="T96" s="197"/>
      <c r="U96" s="197"/>
      <c r="V96" s="725"/>
      <c r="W96" s="13"/>
    </row>
    <row r="97" spans="4:23" x14ac:dyDescent="0.25">
      <c r="D97" s="197"/>
      <c r="E97" s="197"/>
      <c r="F97" s="197"/>
      <c r="G97" s="197"/>
      <c r="H97" s="211"/>
      <c r="I97" s="197"/>
      <c r="J97" s="197"/>
      <c r="K97" s="197"/>
      <c r="L97" s="197"/>
      <c r="M97" s="197"/>
      <c r="N97" s="197"/>
      <c r="O97" s="197"/>
      <c r="P97" s="197"/>
      <c r="Q97" s="197"/>
      <c r="R97" s="197"/>
      <c r="S97" s="197"/>
      <c r="T97" s="197"/>
      <c r="U97" s="197"/>
      <c r="V97" s="725"/>
      <c r="W97" s="13"/>
    </row>
    <row r="98" spans="4:23" x14ac:dyDescent="0.25">
      <c r="D98" s="197"/>
      <c r="E98" s="197"/>
      <c r="F98" s="197"/>
      <c r="G98" s="197"/>
      <c r="H98" s="211"/>
      <c r="I98" s="197"/>
      <c r="J98" s="197"/>
      <c r="K98" s="197"/>
      <c r="L98" s="197"/>
      <c r="M98" s="197"/>
      <c r="N98" s="197"/>
      <c r="O98" s="197"/>
      <c r="P98" s="197"/>
      <c r="Q98" s="197"/>
      <c r="R98" s="197"/>
      <c r="S98" s="197"/>
      <c r="T98" s="197"/>
      <c r="U98" s="197"/>
      <c r="V98" s="725"/>
      <c r="W98" s="13"/>
    </row>
    <row r="99" spans="4:23" x14ac:dyDescent="0.25">
      <c r="D99" s="197"/>
      <c r="E99" s="197"/>
      <c r="F99" s="197"/>
      <c r="G99" s="197"/>
      <c r="H99" s="211"/>
      <c r="I99" s="197"/>
      <c r="J99" s="197"/>
      <c r="K99" s="197"/>
      <c r="L99" s="197"/>
      <c r="M99" s="197"/>
      <c r="N99" s="197"/>
      <c r="O99" s="197"/>
      <c r="P99" s="197"/>
      <c r="Q99" s="197"/>
      <c r="R99" s="197"/>
      <c r="S99" s="197"/>
      <c r="T99" s="197"/>
      <c r="U99" s="197"/>
      <c r="V99" s="725"/>
      <c r="W99" s="13"/>
    </row>
    <row r="100" spans="4:23" x14ac:dyDescent="0.25">
      <c r="D100" s="197"/>
      <c r="E100" s="197"/>
      <c r="F100" s="197"/>
      <c r="G100" s="197"/>
      <c r="H100" s="211"/>
      <c r="I100" s="197"/>
      <c r="J100" s="197"/>
      <c r="K100" s="197"/>
      <c r="L100" s="197"/>
      <c r="M100" s="197"/>
      <c r="N100" s="197"/>
      <c r="O100" s="197"/>
      <c r="P100" s="197"/>
      <c r="Q100" s="197"/>
      <c r="R100" s="197"/>
      <c r="S100" s="197"/>
      <c r="T100" s="197"/>
      <c r="U100" s="197"/>
      <c r="V100" s="725"/>
      <c r="W100" s="13"/>
    </row>
    <row r="101" spans="4:23" x14ac:dyDescent="0.25">
      <c r="W101" s="13"/>
    </row>
    <row r="102" spans="4:23" x14ac:dyDescent="0.25">
      <c r="W102" s="13"/>
    </row>
    <row r="103" spans="4:23" x14ac:dyDescent="0.25">
      <c r="W103" s="13"/>
    </row>
    <row r="104" spans="4:23" x14ac:dyDescent="0.25">
      <c r="W104" s="13"/>
    </row>
    <row r="105" spans="4:23" x14ac:dyDescent="0.25">
      <c r="W105" s="13"/>
    </row>
    <row r="106" spans="4:23" x14ac:dyDescent="0.25">
      <c r="W106" s="13"/>
    </row>
    <row r="107" spans="4:23" x14ac:dyDescent="0.25">
      <c r="W107" s="13"/>
    </row>
    <row r="108" spans="4:23" x14ac:dyDescent="0.25">
      <c r="W108" s="13"/>
    </row>
    <row r="109" spans="4:23" x14ac:dyDescent="0.25">
      <c r="W109" s="13"/>
    </row>
    <row r="110" spans="4:23" x14ac:dyDescent="0.25">
      <c r="W110" s="13"/>
    </row>
    <row r="111" spans="4:23" x14ac:dyDescent="0.25">
      <c r="W111" s="13"/>
    </row>
    <row r="112" spans="4: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sheetData>
  <mergeCells count="46">
    <mergeCell ref="T29:X29"/>
    <mergeCell ref="A23:C23"/>
    <mergeCell ref="H23:I23"/>
    <mergeCell ref="H24:I24"/>
    <mergeCell ref="H25:I25"/>
    <mergeCell ref="H26:I26"/>
    <mergeCell ref="A29:G29"/>
    <mergeCell ref="H29:N29"/>
    <mergeCell ref="O29:S29"/>
    <mergeCell ref="A17:C20"/>
    <mergeCell ref="D17:W20"/>
    <mergeCell ref="A22:C22"/>
    <mergeCell ref="E22:F22"/>
    <mergeCell ref="H22:J22"/>
    <mergeCell ref="A32:A34"/>
    <mergeCell ref="O31:R31"/>
    <mergeCell ref="O33:R33"/>
    <mergeCell ref="O34:R34"/>
    <mergeCell ref="O32:R32"/>
    <mergeCell ref="G32:G34"/>
    <mergeCell ref="F32:F34"/>
    <mergeCell ref="E32:E34"/>
    <mergeCell ref="D32:D34"/>
    <mergeCell ref="C32:C34"/>
    <mergeCell ref="O42:R42"/>
    <mergeCell ref="O43:R43"/>
    <mergeCell ref="O44:R44"/>
    <mergeCell ref="O35:R38"/>
    <mergeCell ref="B32:B34"/>
    <mergeCell ref="M35:M38"/>
    <mergeCell ref="N35:N38"/>
    <mergeCell ref="H35:H38"/>
    <mergeCell ref="I35:I38"/>
    <mergeCell ref="J35:J38"/>
    <mergeCell ref="K35:K38"/>
    <mergeCell ref="L35:L38"/>
    <mergeCell ref="O39:R39"/>
    <mergeCell ref="O40:R40"/>
    <mergeCell ref="O41:R41"/>
    <mergeCell ref="T35:T38"/>
    <mergeCell ref="O30:R30"/>
    <mergeCell ref="U35:U38"/>
    <mergeCell ref="V35:V38"/>
    <mergeCell ref="W35:W38"/>
    <mergeCell ref="X35:X38"/>
    <mergeCell ref="S35:S38"/>
  </mergeCells>
  <conditionalFormatting sqref="W31:W35 W39:W44">
    <cfRule type="containsText" dxfId="11" priority="4" stopIfTrue="1" operator="containsText" text="Cerrada">
      <formula>NOT(ISERROR(SEARCH("Cerrada",W31)))</formula>
    </cfRule>
    <cfRule type="containsText" dxfId="10" priority="5" stopIfTrue="1" operator="containsText" text="En ejecución">
      <formula>NOT(ISERROR(SEARCH("En ejecución",W31)))</formula>
    </cfRule>
    <cfRule type="containsText" dxfId="9" priority="6" stopIfTrue="1" operator="containsText" text="Vencida">
      <formula>NOT(ISERROR(SEARCH("Vencida",W31)))</formula>
    </cfRule>
  </conditionalFormatting>
  <conditionalFormatting sqref="W31:W35 W39:W44">
    <cfRule type="containsText" dxfId="8" priority="1" stopIfTrue="1" operator="containsText" text="Cerrada">
      <formula>NOT(ISERROR(SEARCH("Cerrada",W31)))</formula>
    </cfRule>
    <cfRule type="containsText" dxfId="7" priority="2" stopIfTrue="1" operator="containsText" text="En ejecución">
      <formula>NOT(ISERROR(SEARCH("En ejecución",W31)))</formula>
    </cfRule>
    <cfRule type="containsText" dxfId="6" priority="3" stopIfTrue="1" operator="containsText" text="Vencida">
      <formula>NOT(ISERROR(SEARCH("Vencida",W31)))</formula>
    </cfRule>
  </conditionalFormatting>
  <dataValidations count="11">
    <dataValidation type="list" allowBlank="1" showErrorMessage="1" sqref="A65531 IW65531 SS65531 ACO65531 AMK65531 AWG65531 BGC65531 BPY65531 BZU65531 CJQ65531 CTM65531 DDI65531 DNE65531 DXA65531 EGW65531 EQS65531 FAO65531 FKK65531 FUG65531 GEC65531 GNY65531 GXU65531 HHQ65531 HRM65531 IBI65531 ILE65531 IVA65531 JEW65531 JOS65531 JYO65531 KIK65531 KSG65531 LCC65531 LLY65531 LVU65531 MFQ65531 MPM65531 MZI65531 NJE65531 NTA65531 OCW65531 OMS65531 OWO65531 PGK65531 PQG65531 QAC65531 QJY65531 QTU65531 RDQ65531 RNM65531 RXI65531 SHE65531 SRA65531 TAW65531 TKS65531 TUO65531 UEK65531 UOG65531 UYC65531 VHY65531 VRU65531 WBQ65531 WLM65531 WVI65531 A131067 IW131067 SS131067 ACO131067 AMK131067 AWG131067 BGC131067 BPY131067 BZU131067 CJQ131067 CTM131067 DDI131067 DNE131067 DXA131067 EGW131067 EQS131067 FAO131067 FKK131067 FUG131067 GEC131067 GNY131067 GXU131067 HHQ131067 HRM131067 IBI131067 ILE131067 IVA131067 JEW131067 JOS131067 JYO131067 KIK131067 KSG131067 LCC131067 LLY131067 LVU131067 MFQ131067 MPM131067 MZI131067 NJE131067 NTA131067 OCW131067 OMS131067 OWO131067 PGK131067 PQG131067 QAC131067 QJY131067 QTU131067 RDQ131067 RNM131067 RXI131067 SHE131067 SRA131067 TAW131067 TKS131067 TUO131067 UEK131067 UOG131067 UYC131067 VHY131067 VRU131067 WBQ131067 WLM131067 WVI131067 A196603 IW196603 SS196603 ACO196603 AMK196603 AWG196603 BGC196603 BPY196603 BZU196603 CJQ196603 CTM196603 DDI196603 DNE196603 DXA196603 EGW196603 EQS196603 FAO196603 FKK196603 FUG196603 GEC196603 GNY196603 GXU196603 HHQ196603 HRM196603 IBI196603 ILE196603 IVA196603 JEW196603 JOS196603 JYO196603 KIK196603 KSG196603 LCC196603 LLY196603 LVU196603 MFQ196603 MPM196603 MZI196603 NJE196603 NTA196603 OCW196603 OMS196603 OWO196603 PGK196603 PQG196603 QAC196603 QJY196603 QTU196603 RDQ196603 RNM196603 RXI196603 SHE196603 SRA196603 TAW196603 TKS196603 TUO196603 UEK196603 UOG196603 UYC196603 VHY196603 VRU196603 WBQ196603 WLM196603 WVI196603 A262139 IW262139 SS262139 ACO262139 AMK262139 AWG262139 BGC262139 BPY262139 BZU262139 CJQ262139 CTM262139 DDI262139 DNE262139 DXA262139 EGW262139 EQS262139 FAO262139 FKK262139 FUG262139 GEC262139 GNY262139 GXU262139 HHQ262139 HRM262139 IBI262139 ILE262139 IVA262139 JEW262139 JOS262139 JYO262139 KIK262139 KSG262139 LCC262139 LLY262139 LVU262139 MFQ262139 MPM262139 MZI262139 NJE262139 NTA262139 OCW262139 OMS262139 OWO262139 PGK262139 PQG262139 QAC262139 QJY262139 QTU262139 RDQ262139 RNM262139 RXI262139 SHE262139 SRA262139 TAW262139 TKS262139 TUO262139 UEK262139 UOG262139 UYC262139 VHY262139 VRU262139 WBQ262139 WLM262139 WVI262139 A327675 IW327675 SS327675 ACO327675 AMK327675 AWG327675 BGC327675 BPY327675 BZU327675 CJQ327675 CTM327675 DDI327675 DNE327675 DXA327675 EGW327675 EQS327675 FAO327675 FKK327675 FUG327675 GEC327675 GNY327675 GXU327675 HHQ327675 HRM327675 IBI327675 ILE327675 IVA327675 JEW327675 JOS327675 JYO327675 KIK327675 KSG327675 LCC327675 LLY327675 LVU327675 MFQ327675 MPM327675 MZI327675 NJE327675 NTA327675 OCW327675 OMS327675 OWO327675 PGK327675 PQG327675 QAC327675 QJY327675 QTU327675 RDQ327675 RNM327675 RXI327675 SHE327675 SRA327675 TAW327675 TKS327675 TUO327675 UEK327675 UOG327675 UYC327675 VHY327675 VRU327675 WBQ327675 WLM327675 WVI327675 A393211 IW393211 SS393211 ACO393211 AMK393211 AWG393211 BGC393211 BPY393211 BZU393211 CJQ393211 CTM393211 DDI393211 DNE393211 DXA393211 EGW393211 EQS393211 FAO393211 FKK393211 FUG393211 GEC393211 GNY393211 GXU393211 HHQ393211 HRM393211 IBI393211 ILE393211 IVA393211 JEW393211 JOS393211 JYO393211 KIK393211 KSG393211 LCC393211 LLY393211 LVU393211 MFQ393211 MPM393211 MZI393211 NJE393211 NTA393211 OCW393211 OMS393211 OWO393211 PGK393211 PQG393211 QAC393211 QJY393211 QTU393211 RDQ393211 RNM393211 RXI393211 SHE393211 SRA393211 TAW393211 TKS393211 TUO393211 UEK393211 UOG393211 UYC393211 VHY393211 VRU393211 WBQ393211 WLM393211 WVI393211 A458747 IW458747 SS458747 ACO458747 AMK458747 AWG458747 BGC458747 BPY458747 BZU458747 CJQ458747 CTM458747 DDI458747 DNE458747 DXA458747 EGW458747 EQS458747 FAO458747 FKK458747 FUG458747 GEC458747 GNY458747 GXU458747 HHQ458747 HRM458747 IBI458747 ILE458747 IVA458747 JEW458747 JOS458747 JYO458747 KIK458747 KSG458747 LCC458747 LLY458747 LVU458747 MFQ458747 MPM458747 MZI458747 NJE458747 NTA458747 OCW458747 OMS458747 OWO458747 PGK458747 PQG458747 QAC458747 QJY458747 QTU458747 RDQ458747 RNM458747 RXI458747 SHE458747 SRA458747 TAW458747 TKS458747 TUO458747 UEK458747 UOG458747 UYC458747 VHY458747 VRU458747 WBQ458747 WLM458747 WVI458747 A524283 IW524283 SS524283 ACO524283 AMK524283 AWG524283 BGC524283 BPY524283 BZU524283 CJQ524283 CTM524283 DDI524283 DNE524283 DXA524283 EGW524283 EQS524283 FAO524283 FKK524283 FUG524283 GEC524283 GNY524283 GXU524283 HHQ524283 HRM524283 IBI524283 ILE524283 IVA524283 JEW524283 JOS524283 JYO524283 KIK524283 KSG524283 LCC524283 LLY524283 LVU524283 MFQ524283 MPM524283 MZI524283 NJE524283 NTA524283 OCW524283 OMS524283 OWO524283 PGK524283 PQG524283 QAC524283 QJY524283 QTU524283 RDQ524283 RNM524283 RXI524283 SHE524283 SRA524283 TAW524283 TKS524283 TUO524283 UEK524283 UOG524283 UYC524283 VHY524283 VRU524283 WBQ524283 WLM524283 WVI524283 A589819 IW589819 SS589819 ACO589819 AMK589819 AWG589819 BGC589819 BPY589819 BZU589819 CJQ589819 CTM589819 DDI589819 DNE589819 DXA589819 EGW589819 EQS589819 FAO589819 FKK589819 FUG589819 GEC589819 GNY589819 GXU589819 HHQ589819 HRM589819 IBI589819 ILE589819 IVA589819 JEW589819 JOS589819 JYO589819 KIK589819 KSG589819 LCC589819 LLY589819 LVU589819 MFQ589819 MPM589819 MZI589819 NJE589819 NTA589819 OCW589819 OMS589819 OWO589819 PGK589819 PQG589819 QAC589819 QJY589819 QTU589819 RDQ589819 RNM589819 RXI589819 SHE589819 SRA589819 TAW589819 TKS589819 TUO589819 UEK589819 UOG589819 UYC589819 VHY589819 VRU589819 WBQ589819 WLM589819 WVI589819 A655355 IW655355 SS655355 ACO655355 AMK655355 AWG655355 BGC655355 BPY655355 BZU655355 CJQ655355 CTM655355 DDI655355 DNE655355 DXA655355 EGW655355 EQS655355 FAO655355 FKK655355 FUG655355 GEC655355 GNY655355 GXU655355 HHQ655355 HRM655355 IBI655355 ILE655355 IVA655355 JEW655355 JOS655355 JYO655355 KIK655355 KSG655355 LCC655355 LLY655355 LVU655355 MFQ655355 MPM655355 MZI655355 NJE655355 NTA655355 OCW655355 OMS655355 OWO655355 PGK655355 PQG655355 QAC655355 QJY655355 QTU655355 RDQ655355 RNM655355 RXI655355 SHE655355 SRA655355 TAW655355 TKS655355 TUO655355 UEK655355 UOG655355 UYC655355 VHY655355 VRU655355 WBQ655355 WLM655355 WVI655355 A720891 IW720891 SS720891 ACO720891 AMK720891 AWG720891 BGC720891 BPY720891 BZU720891 CJQ720891 CTM720891 DDI720891 DNE720891 DXA720891 EGW720891 EQS720891 FAO720891 FKK720891 FUG720891 GEC720891 GNY720891 GXU720891 HHQ720891 HRM720891 IBI720891 ILE720891 IVA720891 JEW720891 JOS720891 JYO720891 KIK720891 KSG720891 LCC720891 LLY720891 LVU720891 MFQ720891 MPM720891 MZI720891 NJE720891 NTA720891 OCW720891 OMS720891 OWO720891 PGK720891 PQG720891 QAC720891 QJY720891 QTU720891 RDQ720891 RNM720891 RXI720891 SHE720891 SRA720891 TAW720891 TKS720891 TUO720891 UEK720891 UOG720891 UYC720891 VHY720891 VRU720891 WBQ720891 WLM720891 WVI720891 A786427 IW786427 SS786427 ACO786427 AMK786427 AWG786427 BGC786427 BPY786427 BZU786427 CJQ786427 CTM786427 DDI786427 DNE786427 DXA786427 EGW786427 EQS786427 FAO786427 FKK786427 FUG786427 GEC786427 GNY786427 GXU786427 HHQ786427 HRM786427 IBI786427 ILE786427 IVA786427 JEW786427 JOS786427 JYO786427 KIK786427 KSG786427 LCC786427 LLY786427 LVU786427 MFQ786427 MPM786427 MZI786427 NJE786427 NTA786427 OCW786427 OMS786427 OWO786427 PGK786427 PQG786427 QAC786427 QJY786427 QTU786427 RDQ786427 RNM786427 RXI786427 SHE786427 SRA786427 TAW786427 TKS786427 TUO786427 UEK786427 UOG786427 UYC786427 VHY786427 VRU786427 WBQ786427 WLM786427 WVI786427 A851963 IW851963 SS851963 ACO851963 AMK851963 AWG851963 BGC851963 BPY851963 BZU851963 CJQ851963 CTM851963 DDI851963 DNE851963 DXA851963 EGW851963 EQS851963 FAO851963 FKK851963 FUG851963 GEC851963 GNY851963 GXU851963 HHQ851963 HRM851963 IBI851963 ILE851963 IVA851963 JEW851963 JOS851963 JYO851963 KIK851963 KSG851963 LCC851963 LLY851963 LVU851963 MFQ851963 MPM851963 MZI851963 NJE851963 NTA851963 OCW851963 OMS851963 OWO851963 PGK851963 PQG851963 QAC851963 QJY851963 QTU851963 RDQ851963 RNM851963 RXI851963 SHE851963 SRA851963 TAW851963 TKS851963 TUO851963 UEK851963 UOG851963 UYC851963 VHY851963 VRU851963 WBQ851963 WLM851963 WVI851963 A917499 IW917499 SS917499 ACO917499 AMK917499 AWG917499 BGC917499 BPY917499 BZU917499 CJQ917499 CTM917499 DDI917499 DNE917499 DXA917499 EGW917499 EQS917499 FAO917499 FKK917499 FUG917499 GEC917499 GNY917499 GXU917499 HHQ917499 HRM917499 IBI917499 ILE917499 IVA917499 JEW917499 JOS917499 JYO917499 KIK917499 KSG917499 LCC917499 LLY917499 LVU917499 MFQ917499 MPM917499 MZI917499 NJE917499 NTA917499 OCW917499 OMS917499 OWO917499 PGK917499 PQG917499 QAC917499 QJY917499 QTU917499 RDQ917499 RNM917499 RXI917499 SHE917499 SRA917499 TAW917499 TKS917499 TUO917499 UEK917499 UOG917499 UYC917499 VHY917499 VRU917499 WBQ917499 WLM917499 WVI917499 A983035 IW983035 SS983035 ACO983035 AMK983035 AWG983035 BGC983035 BPY983035 BZU983035 CJQ983035 CTM983035 DDI983035 DNE983035 DXA983035 EGW983035 EQS983035 FAO983035 FKK983035 FUG983035 GEC983035 GNY983035 GXU983035 HHQ983035 HRM983035 IBI983035 ILE983035 IVA983035 JEW983035 JOS983035 JYO983035 KIK983035 KSG983035 LCC983035 LLY983035 LVU983035 MFQ983035 MPM983035 MZI983035 NJE983035 NTA983035 OCW983035 OMS983035 OWO983035 PGK983035 PQG983035 QAC983035 QJY983035 QTU983035 RDQ983035 RNM983035 RXI983035 SHE983035 SRA983035 TAW983035 TKS983035 TUO983035 UEK983035 UOG983035 UYC983035 VHY983035 VRU983035 WBQ983035 WLM983035 WVI983035 WVI23 WLM23 WBQ23 VRU23 VHY23 UYC23 UOG23 UEK23 TUO23 TKS23 TAW23 SRA23 SHE23 RXI23 RNM23 RDQ23 QTU23 QJY23 QAC23 PQG23 PGK23 OWO23 OMS23 OCW23 NTA23 NJE23 MZI23 MPM23 MFQ23 LVU23 LLY23 LCC23 KSG23 KIK23 JYO23 JOS23 JEW23 IVA23 ILE23 IBI23 HRM23 HHQ23 GXU23 GNY23 GEC23 FUG23 FKK23 FAO23 EQS23 EGW23 DXA23 DNE23 DDI23 CTM23 CJQ23 BZU23 BPY23 BGC23 AWG23 AMK23 ACO23 SS23 IW23 A23" xr:uid="{00000000-0002-0000-0E00-000000000000}">
      <formula1>PROCESOS</formula1>
    </dataValidation>
    <dataValidation type="list" allowBlank="1" showInputMessage="1" showErrorMessage="1" sqref="B65566:B65570 IX65566:IX65570 ST65566:ST65570 ACP65566:ACP65570 AML65566:AML65570 AWH65566:AWH65570 BGD65566:BGD65570 BPZ65566:BPZ65570 BZV65566:BZV65570 CJR65566:CJR65570 CTN65566:CTN65570 DDJ65566:DDJ65570 DNF65566:DNF65570 DXB65566:DXB65570 EGX65566:EGX65570 EQT65566:EQT65570 FAP65566:FAP65570 FKL65566:FKL65570 FUH65566:FUH65570 GED65566:GED65570 GNZ65566:GNZ65570 GXV65566:GXV65570 HHR65566:HHR65570 HRN65566:HRN65570 IBJ65566:IBJ65570 ILF65566:ILF65570 IVB65566:IVB65570 JEX65566:JEX65570 JOT65566:JOT65570 JYP65566:JYP65570 KIL65566:KIL65570 KSH65566:KSH65570 LCD65566:LCD65570 LLZ65566:LLZ65570 LVV65566:LVV65570 MFR65566:MFR65570 MPN65566:MPN65570 MZJ65566:MZJ65570 NJF65566:NJF65570 NTB65566:NTB65570 OCX65566:OCX65570 OMT65566:OMT65570 OWP65566:OWP65570 PGL65566:PGL65570 PQH65566:PQH65570 QAD65566:QAD65570 QJZ65566:QJZ65570 QTV65566:QTV65570 RDR65566:RDR65570 RNN65566:RNN65570 RXJ65566:RXJ65570 SHF65566:SHF65570 SRB65566:SRB65570 TAX65566:TAX65570 TKT65566:TKT65570 TUP65566:TUP65570 UEL65566:UEL65570 UOH65566:UOH65570 UYD65566:UYD65570 VHZ65566:VHZ65570 VRV65566:VRV65570 WBR65566:WBR65570 WLN65566:WLN65570 WVJ65566:WVJ65570 B131102:B131106 IX131102:IX131106 ST131102:ST131106 ACP131102:ACP131106 AML131102:AML131106 AWH131102:AWH131106 BGD131102:BGD131106 BPZ131102:BPZ131106 BZV131102:BZV131106 CJR131102:CJR131106 CTN131102:CTN131106 DDJ131102:DDJ131106 DNF131102:DNF131106 DXB131102:DXB131106 EGX131102:EGX131106 EQT131102:EQT131106 FAP131102:FAP131106 FKL131102:FKL131106 FUH131102:FUH131106 GED131102:GED131106 GNZ131102:GNZ131106 GXV131102:GXV131106 HHR131102:HHR131106 HRN131102:HRN131106 IBJ131102:IBJ131106 ILF131102:ILF131106 IVB131102:IVB131106 JEX131102:JEX131106 JOT131102:JOT131106 JYP131102:JYP131106 KIL131102:KIL131106 KSH131102:KSH131106 LCD131102:LCD131106 LLZ131102:LLZ131106 LVV131102:LVV131106 MFR131102:MFR131106 MPN131102:MPN131106 MZJ131102:MZJ131106 NJF131102:NJF131106 NTB131102:NTB131106 OCX131102:OCX131106 OMT131102:OMT131106 OWP131102:OWP131106 PGL131102:PGL131106 PQH131102:PQH131106 QAD131102:QAD131106 QJZ131102:QJZ131106 QTV131102:QTV131106 RDR131102:RDR131106 RNN131102:RNN131106 RXJ131102:RXJ131106 SHF131102:SHF131106 SRB131102:SRB131106 TAX131102:TAX131106 TKT131102:TKT131106 TUP131102:TUP131106 UEL131102:UEL131106 UOH131102:UOH131106 UYD131102:UYD131106 VHZ131102:VHZ131106 VRV131102:VRV131106 WBR131102:WBR131106 WLN131102:WLN131106 WVJ131102:WVJ131106 B196638:B196642 IX196638:IX196642 ST196638:ST196642 ACP196638:ACP196642 AML196638:AML196642 AWH196638:AWH196642 BGD196638:BGD196642 BPZ196638:BPZ196642 BZV196638:BZV196642 CJR196638:CJR196642 CTN196638:CTN196642 DDJ196638:DDJ196642 DNF196638:DNF196642 DXB196638:DXB196642 EGX196638:EGX196642 EQT196638:EQT196642 FAP196638:FAP196642 FKL196638:FKL196642 FUH196638:FUH196642 GED196638:GED196642 GNZ196638:GNZ196642 GXV196638:GXV196642 HHR196638:HHR196642 HRN196638:HRN196642 IBJ196638:IBJ196642 ILF196638:ILF196642 IVB196638:IVB196642 JEX196638:JEX196642 JOT196638:JOT196642 JYP196638:JYP196642 KIL196638:KIL196642 KSH196638:KSH196642 LCD196638:LCD196642 LLZ196638:LLZ196642 LVV196638:LVV196642 MFR196638:MFR196642 MPN196638:MPN196642 MZJ196638:MZJ196642 NJF196638:NJF196642 NTB196638:NTB196642 OCX196638:OCX196642 OMT196638:OMT196642 OWP196638:OWP196642 PGL196638:PGL196642 PQH196638:PQH196642 QAD196638:QAD196642 QJZ196638:QJZ196642 QTV196638:QTV196642 RDR196638:RDR196642 RNN196638:RNN196642 RXJ196638:RXJ196642 SHF196638:SHF196642 SRB196638:SRB196642 TAX196638:TAX196642 TKT196638:TKT196642 TUP196638:TUP196642 UEL196638:UEL196642 UOH196638:UOH196642 UYD196638:UYD196642 VHZ196638:VHZ196642 VRV196638:VRV196642 WBR196638:WBR196642 WLN196638:WLN196642 WVJ196638:WVJ196642 B262174:B262178 IX262174:IX262178 ST262174:ST262178 ACP262174:ACP262178 AML262174:AML262178 AWH262174:AWH262178 BGD262174:BGD262178 BPZ262174:BPZ262178 BZV262174:BZV262178 CJR262174:CJR262178 CTN262174:CTN262178 DDJ262174:DDJ262178 DNF262174:DNF262178 DXB262174:DXB262178 EGX262174:EGX262178 EQT262174:EQT262178 FAP262174:FAP262178 FKL262174:FKL262178 FUH262174:FUH262178 GED262174:GED262178 GNZ262174:GNZ262178 GXV262174:GXV262178 HHR262174:HHR262178 HRN262174:HRN262178 IBJ262174:IBJ262178 ILF262174:ILF262178 IVB262174:IVB262178 JEX262174:JEX262178 JOT262174:JOT262178 JYP262174:JYP262178 KIL262174:KIL262178 KSH262174:KSH262178 LCD262174:LCD262178 LLZ262174:LLZ262178 LVV262174:LVV262178 MFR262174:MFR262178 MPN262174:MPN262178 MZJ262174:MZJ262178 NJF262174:NJF262178 NTB262174:NTB262178 OCX262174:OCX262178 OMT262174:OMT262178 OWP262174:OWP262178 PGL262174:PGL262178 PQH262174:PQH262178 QAD262174:QAD262178 QJZ262174:QJZ262178 QTV262174:QTV262178 RDR262174:RDR262178 RNN262174:RNN262178 RXJ262174:RXJ262178 SHF262174:SHF262178 SRB262174:SRB262178 TAX262174:TAX262178 TKT262174:TKT262178 TUP262174:TUP262178 UEL262174:UEL262178 UOH262174:UOH262178 UYD262174:UYD262178 VHZ262174:VHZ262178 VRV262174:VRV262178 WBR262174:WBR262178 WLN262174:WLN262178 WVJ262174:WVJ262178 B327710:B327714 IX327710:IX327714 ST327710:ST327714 ACP327710:ACP327714 AML327710:AML327714 AWH327710:AWH327714 BGD327710:BGD327714 BPZ327710:BPZ327714 BZV327710:BZV327714 CJR327710:CJR327714 CTN327710:CTN327714 DDJ327710:DDJ327714 DNF327710:DNF327714 DXB327710:DXB327714 EGX327710:EGX327714 EQT327710:EQT327714 FAP327710:FAP327714 FKL327710:FKL327714 FUH327710:FUH327714 GED327710:GED327714 GNZ327710:GNZ327714 GXV327710:GXV327714 HHR327710:HHR327714 HRN327710:HRN327714 IBJ327710:IBJ327714 ILF327710:ILF327714 IVB327710:IVB327714 JEX327710:JEX327714 JOT327710:JOT327714 JYP327710:JYP327714 KIL327710:KIL327714 KSH327710:KSH327714 LCD327710:LCD327714 LLZ327710:LLZ327714 LVV327710:LVV327714 MFR327710:MFR327714 MPN327710:MPN327714 MZJ327710:MZJ327714 NJF327710:NJF327714 NTB327710:NTB327714 OCX327710:OCX327714 OMT327710:OMT327714 OWP327710:OWP327714 PGL327710:PGL327714 PQH327710:PQH327714 QAD327710:QAD327714 QJZ327710:QJZ327714 QTV327710:QTV327714 RDR327710:RDR327714 RNN327710:RNN327714 RXJ327710:RXJ327714 SHF327710:SHF327714 SRB327710:SRB327714 TAX327710:TAX327714 TKT327710:TKT327714 TUP327710:TUP327714 UEL327710:UEL327714 UOH327710:UOH327714 UYD327710:UYD327714 VHZ327710:VHZ327714 VRV327710:VRV327714 WBR327710:WBR327714 WLN327710:WLN327714 WVJ327710:WVJ327714 B393246:B393250 IX393246:IX393250 ST393246:ST393250 ACP393246:ACP393250 AML393246:AML393250 AWH393246:AWH393250 BGD393246:BGD393250 BPZ393246:BPZ393250 BZV393246:BZV393250 CJR393246:CJR393250 CTN393246:CTN393250 DDJ393246:DDJ393250 DNF393246:DNF393250 DXB393246:DXB393250 EGX393246:EGX393250 EQT393246:EQT393250 FAP393246:FAP393250 FKL393246:FKL393250 FUH393246:FUH393250 GED393246:GED393250 GNZ393246:GNZ393250 GXV393246:GXV393250 HHR393246:HHR393250 HRN393246:HRN393250 IBJ393246:IBJ393250 ILF393246:ILF393250 IVB393246:IVB393250 JEX393246:JEX393250 JOT393246:JOT393250 JYP393246:JYP393250 KIL393246:KIL393250 KSH393246:KSH393250 LCD393246:LCD393250 LLZ393246:LLZ393250 LVV393246:LVV393250 MFR393246:MFR393250 MPN393246:MPN393250 MZJ393246:MZJ393250 NJF393246:NJF393250 NTB393246:NTB393250 OCX393246:OCX393250 OMT393246:OMT393250 OWP393246:OWP393250 PGL393246:PGL393250 PQH393246:PQH393250 QAD393246:QAD393250 QJZ393246:QJZ393250 QTV393246:QTV393250 RDR393246:RDR393250 RNN393246:RNN393250 RXJ393246:RXJ393250 SHF393246:SHF393250 SRB393246:SRB393250 TAX393246:TAX393250 TKT393246:TKT393250 TUP393246:TUP393250 UEL393246:UEL393250 UOH393246:UOH393250 UYD393246:UYD393250 VHZ393246:VHZ393250 VRV393246:VRV393250 WBR393246:WBR393250 WLN393246:WLN393250 WVJ393246:WVJ393250 B458782:B458786 IX458782:IX458786 ST458782:ST458786 ACP458782:ACP458786 AML458782:AML458786 AWH458782:AWH458786 BGD458782:BGD458786 BPZ458782:BPZ458786 BZV458782:BZV458786 CJR458782:CJR458786 CTN458782:CTN458786 DDJ458782:DDJ458786 DNF458782:DNF458786 DXB458782:DXB458786 EGX458782:EGX458786 EQT458782:EQT458786 FAP458782:FAP458786 FKL458782:FKL458786 FUH458782:FUH458786 GED458782:GED458786 GNZ458782:GNZ458786 GXV458782:GXV458786 HHR458782:HHR458786 HRN458782:HRN458786 IBJ458782:IBJ458786 ILF458782:ILF458786 IVB458782:IVB458786 JEX458782:JEX458786 JOT458782:JOT458786 JYP458782:JYP458786 KIL458782:KIL458786 KSH458782:KSH458786 LCD458782:LCD458786 LLZ458782:LLZ458786 LVV458782:LVV458786 MFR458782:MFR458786 MPN458782:MPN458786 MZJ458782:MZJ458786 NJF458782:NJF458786 NTB458782:NTB458786 OCX458782:OCX458786 OMT458782:OMT458786 OWP458782:OWP458786 PGL458782:PGL458786 PQH458782:PQH458786 QAD458782:QAD458786 QJZ458782:QJZ458786 QTV458782:QTV458786 RDR458782:RDR458786 RNN458782:RNN458786 RXJ458782:RXJ458786 SHF458782:SHF458786 SRB458782:SRB458786 TAX458782:TAX458786 TKT458782:TKT458786 TUP458782:TUP458786 UEL458782:UEL458786 UOH458782:UOH458786 UYD458782:UYD458786 VHZ458782:VHZ458786 VRV458782:VRV458786 WBR458782:WBR458786 WLN458782:WLN458786 WVJ458782:WVJ458786 B524318:B524322 IX524318:IX524322 ST524318:ST524322 ACP524318:ACP524322 AML524318:AML524322 AWH524318:AWH524322 BGD524318:BGD524322 BPZ524318:BPZ524322 BZV524318:BZV524322 CJR524318:CJR524322 CTN524318:CTN524322 DDJ524318:DDJ524322 DNF524318:DNF524322 DXB524318:DXB524322 EGX524318:EGX524322 EQT524318:EQT524322 FAP524318:FAP524322 FKL524318:FKL524322 FUH524318:FUH524322 GED524318:GED524322 GNZ524318:GNZ524322 GXV524318:GXV524322 HHR524318:HHR524322 HRN524318:HRN524322 IBJ524318:IBJ524322 ILF524318:ILF524322 IVB524318:IVB524322 JEX524318:JEX524322 JOT524318:JOT524322 JYP524318:JYP524322 KIL524318:KIL524322 KSH524318:KSH524322 LCD524318:LCD524322 LLZ524318:LLZ524322 LVV524318:LVV524322 MFR524318:MFR524322 MPN524318:MPN524322 MZJ524318:MZJ524322 NJF524318:NJF524322 NTB524318:NTB524322 OCX524318:OCX524322 OMT524318:OMT524322 OWP524318:OWP524322 PGL524318:PGL524322 PQH524318:PQH524322 QAD524318:QAD524322 QJZ524318:QJZ524322 QTV524318:QTV524322 RDR524318:RDR524322 RNN524318:RNN524322 RXJ524318:RXJ524322 SHF524318:SHF524322 SRB524318:SRB524322 TAX524318:TAX524322 TKT524318:TKT524322 TUP524318:TUP524322 UEL524318:UEL524322 UOH524318:UOH524322 UYD524318:UYD524322 VHZ524318:VHZ524322 VRV524318:VRV524322 WBR524318:WBR524322 WLN524318:WLN524322 WVJ524318:WVJ524322 B589854:B589858 IX589854:IX589858 ST589854:ST589858 ACP589854:ACP589858 AML589854:AML589858 AWH589854:AWH589858 BGD589854:BGD589858 BPZ589854:BPZ589858 BZV589854:BZV589858 CJR589854:CJR589858 CTN589854:CTN589858 DDJ589854:DDJ589858 DNF589854:DNF589858 DXB589854:DXB589858 EGX589854:EGX589858 EQT589854:EQT589858 FAP589854:FAP589858 FKL589854:FKL589858 FUH589854:FUH589858 GED589854:GED589858 GNZ589854:GNZ589858 GXV589854:GXV589858 HHR589854:HHR589858 HRN589854:HRN589858 IBJ589854:IBJ589858 ILF589854:ILF589858 IVB589854:IVB589858 JEX589854:JEX589858 JOT589854:JOT589858 JYP589854:JYP589858 KIL589854:KIL589858 KSH589854:KSH589858 LCD589854:LCD589858 LLZ589854:LLZ589858 LVV589854:LVV589858 MFR589854:MFR589858 MPN589854:MPN589858 MZJ589854:MZJ589858 NJF589854:NJF589858 NTB589854:NTB589858 OCX589854:OCX589858 OMT589854:OMT589858 OWP589854:OWP589858 PGL589854:PGL589858 PQH589854:PQH589858 QAD589854:QAD589858 QJZ589854:QJZ589858 QTV589854:QTV589858 RDR589854:RDR589858 RNN589854:RNN589858 RXJ589854:RXJ589858 SHF589854:SHF589858 SRB589854:SRB589858 TAX589854:TAX589858 TKT589854:TKT589858 TUP589854:TUP589858 UEL589854:UEL589858 UOH589854:UOH589858 UYD589854:UYD589858 VHZ589854:VHZ589858 VRV589854:VRV589858 WBR589854:WBR589858 WLN589854:WLN589858 WVJ589854:WVJ589858 B655390:B655394 IX655390:IX655394 ST655390:ST655394 ACP655390:ACP655394 AML655390:AML655394 AWH655390:AWH655394 BGD655390:BGD655394 BPZ655390:BPZ655394 BZV655390:BZV655394 CJR655390:CJR655394 CTN655390:CTN655394 DDJ655390:DDJ655394 DNF655390:DNF655394 DXB655390:DXB655394 EGX655390:EGX655394 EQT655390:EQT655394 FAP655390:FAP655394 FKL655390:FKL655394 FUH655390:FUH655394 GED655390:GED655394 GNZ655390:GNZ655394 GXV655390:GXV655394 HHR655390:HHR655394 HRN655390:HRN655394 IBJ655390:IBJ655394 ILF655390:ILF655394 IVB655390:IVB655394 JEX655390:JEX655394 JOT655390:JOT655394 JYP655390:JYP655394 KIL655390:KIL655394 KSH655390:KSH655394 LCD655390:LCD655394 LLZ655390:LLZ655394 LVV655390:LVV655394 MFR655390:MFR655394 MPN655390:MPN655394 MZJ655390:MZJ655394 NJF655390:NJF655394 NTB655390:NTB655394 OCX655390:OCX655394 OMT655390:OMT655394 OWP655390:OWP655394 PGL655390:PGL655394 PQH655390:PQH655394 QAD655390:QAD655394 QJZ655390:QJZ655394 QTV655390:QTV655394 RDR655390:RDR655394 RNN655390:RNN655394 RXJ655390:RXJ655394 SHF655390:SHF655394 SRB655390:SRB655394 TAX655390:TAX655394 TKT655390:TKT655394 TUP655390:TUP655394 UEL655390:UEL655394 UOH655390:UOH655394 UYD655390:UYD655394 VHZ655390:VHZ655394 VRV655390:VRV655394 WBR655390:WBR655394 WLN655390:WLN655394 WVJ655390:WVJ655394 B720926:B720930 IX720926:IX720930 ST720926:ST720930 ACP720926:ACP720930 AML720926:AML720930 AWH720926:AWH720930 BGD720926:BGD720930 BPZ720926:BPZ720930 BZV720926:BZV720930 CJR720926:CJR720930 CTN720926:CTN720930 DDJ720926:DDJ720930 DNF720926:DNF720930 DXB720926:DXB720930 EGX720926:EGX720930 EQT720926:EQT720930 FAP720926:FAP720930 FKL720926:FKL720930 FUH720926:FUH720930 GED720926:GED720930 GNZ720926:GNZ720930 GXV720926:GXV720930 HHR720926:HHR720930 HRN720926:HRN720930 IBJ720926:IBJ720930 ILF720926:ILF720930 IVB720926:IVB720930 JEX720926:JEX720930 JOT720926:JOT720930 JYP720926:JYP720930 KIL720926:KIL720930 KSH720926:KSH720930 LCD720926:LCD720930 LLZ720926:LLZ720930 LVV720926:LVV720930 MFR720926:MFR720930 MPN720926:MPN720930 MZJ720926:MZJ720930 NJF720926:NJF720930 NTB720926:NTB720930 OCX720926:OCX720930 OMT720926:OMT720930 OWP720926:OWP720930 PGL720926:PGL720930 PQH720926:PQH720930 QAD720926:QAD720930 QJZ720926:QJZ720930 QTV720926:QTV720930 RDR720926:RDR720930 RNN720926:RNN720930 RXJ720926:RXJ720930 SHF720926:SHF720930 SRB720926:SRB720930 TAX720926:TAX720930 TKT720926:TKT720930 TUP720926:TUP720930 UEL720926:UEL720930 UOH720926:UOH720930 UYD720926:UYD720930 VHZ720926:VHZ720930 VRV720926:VRV720930 WBR720926:WBR720930 WLN720926:WLN720930 WVJ720926:WVJ720930 B786462:B786466 IX786462:IX786466 ST786462:ST786466 ACP786462:ACP786466 AML786462:AML786466 AWH786462:AWH786466 BGD786462:BGD786466 BPZ786462:BPZ786466 BZV786462:BZV786466 CJR786462:CJR786466 CTN786462:CTN786466 DDJ786462:DDJ786466 DNF786462:DNF786466 DXB786462:DXB786466 EGX786462:EGX786466 EQT786462:EQT786466 FAP786462:FAP786466 FKL786462:FKL786466 FUH786462:FUH786466 GED786462:GED786466 GNZ786462:GNZ786466 GXV786462:GXV786466 HHR786462:HHR786466 HRN786462:HRN786466 IBJ786462:IBJ786466 ILF786462:ILF786466 IVB786462:IVB786466 JEX786462:JEX786466 JOT786462:JOT786466 JYP786462:JYP786466 KIL786462:KIL786466 KSH786462:KSH786466 LCD786462:LCD786466 LLZ786462:LLZ786466 LVV786462:LVV786466 MFR786462:MFR786466 MPN786462:MPN786466 MZJ786462:MZJ786466 NJF786462:NJF786466 NTB786462:NTB786466 OCX786462:OCX786466 OMT786462:OMT786466 OWP786462:OWP786466 PGL786462:PGL786466 PQH786462:PQH786466 QAD786462:QAD786466 QJZ786462:QJZ786466 QTV786462:QTV786466 RDR786462:RDR786466 RNN786462:RNN786466 RXJ786462:RXJ786466 SHF786462:SHF786466 SRB786462:SRB786466 TAX786462:TAX786466 TKT786462:TKT786466 TUP786462:TUP786466 UEL786462:UEL786466 UOH786462:UOH786466 UYD786462:UYD786466 VHZ786462:VHZ786466 VRV786462:VRV786466 WBR786462:WBR786466 WLN786462:WLN786466 WVJ786462:WVJ786466 B851998:B852002 IX851998:IX852002 ST851998:ST852002 ACP851998:ACP852002 AML851998:AML852002 AWH851998:AWH852002 BGD851998:BGD852002 BPZ851998:BPZ852002 BZV851998:BZV852002 CJR851998:CJR852002 CTN851998:CTN852002 DDJ851998:DDJ852002 DNF851998:DNF852002 DXB851998:DXB852002 EGX851998:EGX852002 EQT851998:EQT852002 FAP851998:FAP852002 FKL851998:FKL852002 FUH851998:FUH852002 GED851998:GED852002 GNZ851998:GNZ852002 GXV851998:GXV852002 HHR851998:HHR852002 HRN851998:HRN852002 IBJ851998:IBJ852002 ILF851998:ILF852002 IVB851998:IVB852002 JEX851998:JEX852002 JOT851998:JOT852002 JYP851998:JYP852002 KIL851998:KIL852002 KSH851998:KSH852002 LCD851998:LCD852002 LLZ851998:LLZ852002 LVV851998:LVV852002 MFR851998:MFR852002 MPN851998:MPN852002 MZJ851998:MZJ852002 NJF851998:NJF852002 NTB851998:NTB852002 OCX851998:OCX852002 OMT851998:OMT852002 OWP851998:OWP852002 PGL851998:PGL852002 PQH851998:PQH852002 QAD851998:QAD852002 QJZ851998:QJZ852002 QTV851998:QTV852002 RDR851998:RDR852002 RNN851998:RNN852002 RXJ851998:RXJ852002 SHF851998:SHF852002 SRB851998:SRB852002 TAX851998:TAX852002 TKT851998:TKT852002 TUP851998:TUP852002 UEL851998:UEL852002 UOH851998:UOH852002 UYD851998:UYD852002 VHZ851998:VHZ852002 VRV851998:VRV852002 WBR851998:WBR852002 WLN851998:WLN852002 WVJ851998:WVJ852002 B917534:B917538 IX917534:IX917538 ST917534:ST917538 ACP917534:ACP917538 AML917534:AML917538 AWH917534:AWH917538 BGD917534:BGD917538 BPZ917534:BPZ917538 BZV917534:BZV917538 CJR917534:CJR917538 CTN917534:CTN917538 DDJ917534:DDJ917538 DNF917534:DNF917538 DXB917534:DXB917538 EGX917534:EGX917538 EQT917534:EQT917538 FAP917534:FAP917538 FKL917534:FKL917538 FUH917534:FUH917538 GED917534:GED917538 GNZ917534:GNZ917538 GXV917534:GXV917538 HHR917534:HHR917538 HRN917534:HRN917538 IBJ917534:IBJ917538 ILF917534:ILF917538 IVB917534:IVB917538 JEX917534:JEX917538 JOT917534:JOT917538 JYP917534:JYP917538 KIL917534:KIL917538 KSH917534:KSH917538 LCD917534:LCD917538 LLZ917534:LLZ917538 LVV917534:LVV917538 MFR917534:MFR917538 MPN917534:MPN917538 MZJ917534:MZJ917538 NJF917534:NJF917538 NTB917534:NTB917538 OCX917534:OCX917538 OMT917534:OMT917538 OWP917534:OWP917538 PGL917534:PGL917538 PQH917534:PQH917538 QAD917534:QAD917538 QJZ917534:QJZ917538 QTV917534:QTV917538 RDR917534:RDR917538 RNN917534:RNN917538 RXJ917534:RXJ917538 SHF917534:SHF917538 SRB917534:SRB917538 TAX917534:TAX917538 TKT917534:TKT917538 TUP917534:TUP917538 UEL917534:UEL917538 UOH917534:UOH917538 UYD917534:UYD917538 VHZ917534:VHZ917538 VRV917534:VRV917538 WBR917534:WBR917538 WLN917534:WLN917538 WVJ917534:WVJ917538 B983070:B983074 IX983070:IX983074 ST983070:ST983074 ACP983070:ACP983074 AML983070:AML983074 AWH983070:AWH983074 BGD983070:BGD983074 BPZ983070:BPZ983074 BZV983070:BZV983074 CJR983070:CJR983074 CTN983070:CTN983074 DDJ983070:DDJ983074 DNF983070:DNF983074 DXB983070:DXB983074 EGX983070:EGX983074 EQT983070:EQT983074 FAP983070:FAP983074 FKL983070:FKL983074 FUH983070:FUH983074 GED983070:GED983074 GNZ983070:GNZ983074 GXV983070:GXV983074 HHR983070:HHR983074 HRN983070:HRN983074 IBJ983070:IBJ983074 ILF983070:ILF983074 IVB983070:IVB983074 JEX983070:JEX983074 JOT983070:JOT983074 JYP983070:JYP983074 KIL983070:KIL983074 KSH983070:KSH983074 LCD983070:LCD983074 LLZ983070:LLZ983074 LVV983070:LVV983074 MFR983070:MFR983074 MPN983070:MPN983074 MZJ983070:MZJ983074 NJF983070:NJF983074 NTB983070:NTB983074 OCX983070:OCX983074 OMT983070:OMT983074 OWP983070:OWP983074 PGL983070:PGL983074 PQH983070:PQH983074 QAD983070:QAD983074 QJZ983070:QJZ983074 QTV983070:QTV983074 RDR983070:RDR983074 RNN983070:RNN983074 RXJ983070:RXJ983074 SHF983070:SHF983074 SRB983070:SRB983074 TAX983070:TAX983074 TKT983070:TKT983074 TUP983070:TUP983074 UEL983070:UEL983074 UOH983070:UOH983074 UYD983070:UYD983074 VHZ983070:VHZ983074 VRV983070:VRV983074 WBR983070:WBR983074 WLN983070:WLN983074 WVJ983070:WVJ983074 B31" xr:uid="{00000000-0002-0000-0E00-000001000000}">
      <formula1>$F$2:$F$6</formula1>
    </dataValidation>
    <dataValidation type="list" allowBlank="1" showInputMessage="1" showErrorMessage="1" sqref="C65566:C65570 IY65566:IY65570 SU65566:SU65570 ACQ65566:ACQ65570 AMM65566:AMM65570 AWI65566:AWI65570 BGE65566:BGE65570 BQA65566:BQA65570 BZW65566:BZW65570 CJS65566:CJS65570 CTO65566:CTO65570 DDK65566:DDK65570 DNG65566:DNG65570 DXC65566:DXC65570 EGY65566:EGY65570 EQU65566:EQU65570 FAQ65566:FAQ65570 FKM65566:FKM65570 FUI65566:FUI65570 GEE65566:GEE65570 GOA65566:GOA65570 GXW65566:GXW65570 HHS65566:HHS65570 HRO65566:HRO65570 IBK65566:IBK65570 ILG65566:ILG65570 IVC65566:IVC65570 JEY65566:JEY65570 JOU65566:JOU65570 JYQ65566:JYQ65570 KIM65566:KIM65570 KSI65566:KSI65570 LCE65566:LCE65570 LMA65566:LMA65570 LVW65566:LVW65570 MFS65566:MFS65570 MPO65566:MPO65570 MZK65566:MZK65570 NJG65566:NJG65570 NTC65566:NTC65570 OCY65566:OCY65570 OMU65566:OMU65570 OWQ65566:OWQ65570 PGM65566:PGM65570 PQI65566:PQI65570 QAE65566:QAE65570 QKA65566:QKA65570 QTW65566:QTW65570 RDS65566:RDS65570 RNO65566:RNO65570 RXK65566:RXK65570 SHG65566:SHG65570 SRC65566:SRC65570 TAY65566:TAY65570 TKU65566:TKU65570 TUQ65566:TUQ65570 UEM65566:UEM65570 UOI65566:UOI65570 UYE65566:UYE65570 VIA65566:VIA65570 VRW65566:VRW65570 WBS65566:WBS65570 WLO65566:WLO65570 WVK65566:WVK65570 C131102:C131106 IY131102:IY131106 SU131102:SU131106 ACQ131102:ACQ131106 AMM131102:AMM131106 AWI131102:AWI131106 BGE131102:BGE131106 BQA131102:BQA131106 BZW131102:BZW131106 CJS131102:CJS131106 CTO131102:CTO131106 DDK131102:DDK131106 DNG131102:DNG131106 DXC131102:DXC131106 EGY131102:EGY131106 EQU131102:EQU131106 FAQ131102:FAQ131106 FKM131102:FKM131106 FUI131102:FUI131106 GEE131102:GEE131106 GOA131102:GOA131106 GXW131102:GXW131106 HHS131102:HHS131106 HRO131102:HRO131106 IBK131102:IBK131106 ILG131102:ILG131106 IVC131102:IVC131106 JEY131102:JEY131106 JOU131102:JOU131106 JYQ131102:JYQ131106 KIM131102:KIM131106 KSI131102:KSI131106 LCE131102:LCE131106 LMA131102:LMA131106 LVW131102:LVW131106 MFS131102:MFS131106 MPO131102:MPO131106 MZK131102:MZK131106 NJG131102:NJG131106 NTC131102:NTC131106 OCY131102:OCY131106 OMU131102:OMU131106 OWQ131102:OWQ131106 PGM131102:PGM131106 PQI131102:PQI131106 QAE131102:QAE131106 QKA131102:QKA131106 QTW131102:QTW131106 RDS131102:RDS131106 RNO131102:RNO131106 RXK131102:RXK131106 SHG131102:SHG131106 SRC131102:SRC131106 TAY131102:TAY131106 TKU131102:TKU131106 TUQ131102:TUQ131106 UEM131102:UEM131106 UOI131102:UOI131106 UYE131102:UYE131106 VIA131102:VIA131106 VRW131102:VRW131106 WBS131102:WBS131106 WLO131102:WLO131106 WVK131102:WVK131106 C196638:C196642 IY196638:IY196642 SU196638:SU196642 ACQ196638:ACQ196642 AMM196638:AMM196642 AWI196638:AWI196642 BGE196638:BGE196642 BQA196638:BQA196642 BZW196638:BZW196642 CJS196638:CJS196642 CTO196638:CTO196642 DDK196638:DDK196642 DNG196638:DNG196642 DXC196638:DXC196642 EGY196638:EGY196642 EQU196638:EQU196642 FAQ196638:FAQ196642 FKM196638:FKM196642 FUI196638:FUI196642 GEE196638:GEE196642 GOA196638:GOA196642 GXW196638:GXW196642 HHS196638:HHS196642 HRO196638:HRO196642 IBK196638:IBK196642 ILG196638:ILG196642 IVC196638:IVC196642 JEY196638:JEY196642 JOU196638:JOU196642 JYQ196638:JYQ196642 KIM196638:KIM196642 KSI196638:KSI196642 LCE196638:LCE196642 LMA196638:LMA196642 LVW196638:LVW196642 MFS196638:MFS196642 MPO196638:MPO196642 MZK196638:MZK196642 NJG196638:NJG196642 NTC196638:NTC196642 OCY196638:OCY196642 OMU196638:OMU196642 OWQ196638:OWQ196642 PGM196638:PGM196642 PQI196638:PQI196642 QAE196638:QAE196642 QKA196638:QKA196642 QTW196638:QTW196642 RDS196638:RDS196642 RNO196638:RNO196642 RXK196638:RXK196642 SHG196638:SHG196642 SRC196638:SRC196642 TAY196638:TAY196642 TKU196638:TKU196642 TUQ196638:TUQ196642 UEM196638:UEM196642 UOI196638:UOI196642 UYE196638:UYE196642 VIA196638:VIA196642 VRW196638:VRW196642 WBS196638:WBS196642 WLO196638:WLO196642 WVK196638:WVK196642 C262174:C262178 IY262174:IY262178 SU262174:SU262178 ACQ262174:ACQ262178 AMM262174:AMM262178 AWI262174:AWI262178 BGE262174:BGE262178 BQA262174:BQA262178 BZW262174:BZW262178 CJS262174:CJS262178 CTO262174:CTO262178 DDK262174:DDK262178 DNG262174:DNG262178 DXC262174:DXC262178 EGY262174:EGY262178 EQU262174:EQU262178 FAQ262174:FAQ262178 FKM262174:FKM262178 FUI262174:FUI262178 GEE262174:GEE262178 GOA262174:GOA262178 GXW262174:GXW262178 HHS262174:HHS262178 HRO262174:HRO262178 IBK262174:IBK262178 ILG262174:ILG262178 IVC262174:IVC262178 JEY262174:JEY262178 JOU262174:JOU262178 JYQ262174:JYQ262178 KIM262174:KIM262178 KSI262174:KSI262178 LCE262174:LCE262178 LMA262174:LMA262178 LVW262174:LVW262178 MFS262174:MFS262178 MPO262174:MPO262178 MZK262174:MZK262178 NJG262174:NJG262178 NTC262174:NTC262178 OCY262174:OCY262178 OMU262174:OMU262178 OWQ262174:OWQ262178 PGM262174:PGM262178 PQI262174:PQI262178 QAE262174:QAE262178 QKA262174:QKA262178 QTW262174:QTW262178 RDS262174:RDS262178 RNO262174:RNO262178 RXK262174:RXK262178 SHG262174:SHG262178 SRC262174:SRC262178 TAY262174:TAY262178 TKU262174:TKU262178 TUQ262174:TUQ262178 UEM262174:UEM262178 UOI262174:UOI262178 UYE262174:UYE262178 VIA262174:VIA262178 VRW262174:VRW262178 WBS262174:WBS262178 WLO262174:WLO262178 WVK262174:WVK262178 C327710:C327714 IY327710:IY327714 SU327710:SU327714 ACQ327710:ACQ327714 AMM327710:AMM327714 AWI327710:AWI327714 BGE327710:BGE327714 BQA327710:BQA327714 BZW327710:BZW327714 CJS327710:CJS327714 CTO327710:CTO327714 DDK327710:DDK327714 DNG327710:DNG327714 DXC327710:DXC327714 EGY327710:EGY327714 EQU327710:EQU327714 FAQ327710:FAQ327714 FKM327710:FKM327714 FUI327710:FUI327714 GEE327710:GEE327714 GOA327710:GOA327714 GXW327710:GXW327714 HHS327710:HHS327714 HRO327710:HRO327714 IBK327710:IBK327714 ILG327710:ILG327714 IVC327710:IVC327714 JEY327710:JEY327714 JOU327710:JOU327714 JYQ327710:JYQ327714 KIM327710:KIM327714 KSI327710:KSI327714 LCE327710:LCE327714 LMA327710:LMA327714 LVW327710:LVW327714 MFS327710:MFS327714 MPO327710:MPO327714 MZK327710:MZK327714 NJG327710:NJG327714 NTC327710:NTC327714 OCY327710:OCY327714 OMU327710:OMU327714 OWQ327710:OWQ327714 PGM327710:PGM327714 PQI327710:PQI327714 QAE327710:QAE327714 QKA327710:QKA327714 QTW327710:QTW327714 RDS327710:RDS327714 RNO327710:RNO327714 RXK327710:RXK327714 SHG327710:SHG327714 SRC327710:SRC327714 TAY327710:TAY327714 TKU327710:TKU327714 TUQ327710:TUQ327714 UEM327710:UEM327714 UOI327710:UOI327714 UYE327710:UYE327714 VIA327710:VIA327714 VRW327710:VRW327714 WBS327710:WBS327714 WLO327710:WLO327714 WVK327710:WVK327714 C393246:C393250 IY393246:IY393250 SU393246:SU393250 ACQ393246:ACQ393250 AMM393246:AMM393250 AWI393246:AWI393250 BGE393246:BGE393250 BQA393246:BQA393250 BZW393246:BZW393250 CJS393246:CJS393250 CTO393246:CTO393250 DDK393246:DDK393250 DNG393246:DNG393250 DXC393246:DXC393250 EGY393246:EGY393250 EQU393246:EQU393250 FAQ393246:FAQ393250 FKM393246:FKM393250 FUI393246:FUI393250 GEE393246:GEE393250 GOA393246:GOA393250 GXW393246:GXW393250 HHS393246:HHS393250 HRO393246:HRO393250 IBK393246:IBK393250 ILG393246:ILG393250 IVC393246:IVC393250 JEY393246:JEY393250 JOU393246:JOU393250 JYQ393246:JYQ393250 KIM393246:KIM393250 KSI393246:KSI393250 LCE393246:LCE393250 LMA393246:LMA393250 LVW393246:LVW393250 MFS393246:MFS393250 MPO393246:MPO393250 MZK393246:MZK393250 NJG393246:NJG393250 NTC393246:NTC393250 OCY393246:OCY393250 OMU393246:OMU393250 OWQ393246:OWQ393250 PGM393246:PGM393250 PQI393246:PQI393250 QAE393246:QAE393250 QKA393246:QKA393250 QTW393246:QTW393250 RDS393246:RDS393250 RNO393246:RNO393250 RXK393246:RXK393250 SHG393246:SHG393250 SRC393246:SRC393250 TAY393246:TAY393250 TKU393246:TKU393250 TUQ393246:TUQ393250 UEM393246:UEM393250 UOI393246:UOI393250 UYE393246:UYE393250 VIA393246:VIA393250 VRW393246:VRW393250 WBS393246:WBS393250 WLO393246:WLO393250 WVK393246:WVK393250 C458782:C458786 IY458782:IY458786 SU458782:SU458786 ACQ458782:ACQ458786 AMM458782:AMM458786 AWI458782:AWI458786 BGE458782:BGE458786 BQA458782:BQA458786 BZW458782:BZW458786 CJS458782:CJS458786 CTO458782:CTO458786 DDK458782:DDK458786 DNG458782:DNG458786 DXC458782:DXC458786 EGY458782:EGY458786 EQU458782:EQU458786 FAQ458782:FAQ458786 FKM458782:FKM458786 FUI458782:FUI458786 GEE458782:GEE458786 GOA458782:GOA458786 GXW458782:GXW458786 HHS458782:HHS458786 HRO458782:HRO458786 IBK458782:IBK458786 ILG458782:ILG458786 IVC458782:IVC458786 JEY458782:JEY458786 JOU458782:JOU458786 JYQ458782:JYQ458786 KIM458782:KIM458786 KSI458782:KSI458786 LCE458782:LCE458786 LMA458782:LMA458786 LVW458782:LVW458786 MFS458782:MFS458786 MPO458782:MPO458786 MZK458782:MZK458786 NJG458782:NJG458786 NTC458782:NTC458786 OCY458782:OCY458786 OMU458782:OMU458786 OWQ458782:OWQ458786 PGM458782:PGM458786 PQI458782:PQI458786 QAE458782:QAE458786 QKA458782:QKA458786 QTW458782:QTW458786 RDS458782:RDS458786 RNO458782:RNO458786 RXK458782:RXK458786 SHG458782:SHG458786 SRC458782:SRC458786 TAY458782:TAY458786 TKU458782:TKU458786 TUQ458782:TUQ458786 UEM458782:UEM458786 UOI458782:UOI458786 UYE458782:UYE458786 VIA458782:VIA458786 VRW458782:VRW458786 WBS458782:WBS458786 WLO458782:WLO458786 WVK458782:WVK458786 C524318:C524322 IY524318:IY524322 SU524318:SU524322 ACQ524318:ACQ524322 AMM524318:AMM524322 AWI524318:AWI524322 BGE524318:BGE524322 BQA524318:BQA524322 BZW524318:BZW524322 CJS524318:CJS524322 CTO524318:CTO524322 DDK524318:DDK524322 DNG524318:DNG524322 DXC524318:DXC524322 EGY524318:EGY524322 EQU524318:EQU524322 FAQ524318:FAQ524322 FKM524318:FKM524322 FUI524318:FUI524322 GEE524318:GEE524322 GOA524318:GOA524322 GXW524318:GXW524322 HHS524318:HHS524322 HRO524318:HRO524322 IBK524318:IBK524322 ILG524318:ILG524322 IVC524318:IVC524322 JEY524318:JEY524322 JOU524318:JOU524322 JYQ524318:JYQ524322 KIM524318:KIM524322 KSI524318:KSI524322 LCE524318:LCE524322 LMA524318:LMA524322 LVW524318:LVW524322 MFS524318:MFS524322 MPO524318:MPO524322 MZK524318:MZK524322 NJG524318:NJG524322 NTC524318:NTC524322 OCY524318:OCY524322 OMU524318:OMU524322 OWQ524318:OWQ524322 PGM524318:PGM524322 PQI524318:PQI524322 QAE524318:QAE524322 QKA524318:QKA524322 QTW524318:QTW524322 RDS524318:RDS524322 RNO524318:RNO524322 RXK524318:RXK524322 SHG524318:SHG524322 SRC524318:SRC524322 TAY524318:TAY524322 TKU524318:TKU524322 TUQ524318:TUQ524322 UEM524318:UEM524322 UOI524318:UOI524322 UYE524318:UYE524322 VIA524318:VIA524322 VRW524318:VRW524322 WBS524318:WBS524322 WLO524318:WLO524322 WVK524318:WVK524322 C589854:C589858 IY589854:IY589858 SU589854:SU589858 ACQ589854:ACQ589858 AMM589854:AMM589858 AWI589854:AWI589858 BGE589854:BGE589858 BQA589854:BQA589858 BZW589854:BZW589858 CJS589854:CJS589858 CTO589854:CTO589858 DDK589854:DDK589858 DNG589854:DNG589858 DXC589854:DXC589858 EGY589854:EGY589858 EQU589854:EQU589858 FAQ589854:FAQ589858 FKM589854:FKM589858 FUI589854:FUI589858 GEE589854:GEE589858 GOA589854:GOA589858 GXW589854:GXW589858 HHS589854:HHS589858 HRO589854:HRO589858 IBK589854:IBK589858 ILG589854:ILG589858 IVC589854:IVC589858 JEY589854:JEY589858 JOU589854:JOU589858 JYQ589854:JYQ589858 KIM589854:KIM589858 KSI589854:KSI589858 LCE589854:LCE589858 LMA589854:LMA589858 LVW589854:LVW589858 MFS589854:MFS589858 MPO589854:MPO589858 MZK589854:MZK589858 NJG589854:NJG589858 NTC589854:NTC589858 OCY589854:OCY589858 OMU589854:OMU589858 OWQ589854:OWQ589858 PGM589854:PGM589858 PQI589854:PQI589858 QAE589854:QAE589858 QKA589854:QKA589858 QTW589854:QTW589858 RDS589854:RDS589858 RNO589854:RNO589858 RXK589854:RXK589858 SHG589854:SHG589858 SRC589854:SRC589858 TAY589854:TAY589858 TKU589854:TKU589858 TUQ589854:TUQ589858 UEM589854:UEM589858 UOI589854:UOI589858 UYE589854:UYE589858 VIA589854:VIA589858 VRW589854:VRW589858 WBS589854:WBS589858 WLO589854:WLO589858 WVK589854:WVK589858 C655390:C655394 IY655390:IY655394 SU655390:SU655394 ACQ655390:ACQ655394 AMM655390:AMM655394 AWI655390:AWI655394 BGE655390:BGE655394 BQA655390:BQA655394 BZW655390:BZW655394 CJS655390:CJS655394 CTO655390:CTO655394 DDK655390:DDK655394 DNG655390:DNG655394 DXC655390:DXC655394 EGY655390:EGY655394 EQU655390:EQU655394 FAQ655390:FAQ655394 FKM655390:FKM655394 FUI655390:FUI655394 GEE655390:GEE655394 GOA655390:GOA655394 GXW655390:GXW655394 HHS655390:HHS655394 HRO655390:HRO655394 IBK655390:IBK655394 ILG655390:ILG655394 IVC655390:IVC655394 JEY655390:JEY655394 JOU655390:JOU655394 JYQ655390:JYQ655394 KIM655390:KIM655394 KSI655390:KSI655394 LCE655390:LCE655394 LMA655390:LMA655394 LVW655390:LVW655394 MFS655390:MFS655394 MPO655390:MPO655394 MZK655390:MZK655394 NJG655390:NJG655394 NTC655390:NTC655394 OCY655390:OCY655394 OMU655390:OMU655394 OWQ655390:OWQ655394 PGM655390:PGM655394 PQI655390:PQI655394 QAE655390:QAE655394 QKA655390:QKA655394 QTW655390:QTW655394 RDS655390:RDS655394 RNO655390:RNO655394 RXK655390:RXK655394 SHG655390:SHG655394 SRC655390:SRC655394 TAY655390:TAY655394 TKU655390:TKU655394 TUQ655390:TUQ655394 UEM655390:UEM655394 UOI655390:UOI655394 UYE655390:UYE655394 VIA655390:VIA655394 VRW655390:VRW655394 WBS655390:WBS655394 WLO655390:WLO655394 WVK655390:WVK655394 C720926:C720930 IY720926:IY720930 SU720926:SU720930 ACQ720926:ACQ720930 AMM720926:AMM720930 AWI720926:AWI720930 BGE720926:BGE720930 BQA720926:BQA720930 BZW720926:BZW720930 CJS720926:CJS720930 CTO720926:CTO720930 DDK720926:DDK720930 DNG720926:DNG720930 DXC720926:DXC720930 EGY720926:EGY720930 EQU720926:EQU720930 FAQ720926:FAQ720930 FKM720926:FKM720930 FUI720926:FUI720930 GEE720926:GEE720930 GOA720926:GOA720930 GXW720926:GXW720930 HHS720926:HHS720930 HRO720926:HRO720930 IBK720926:IBK720930 ILG720926:ILG720930 IVC720926:IVC720930 JEY720926:JEY720930 JOU720926:JOU720930 JYQ720926:JYQ720930 KIM720926:KIM720930 KSI720926:KSI720930 LCE720926:LCE720930 LMA720926:LMA720930 LVW720926:LVW720930 MFS720926:MFS720930 MPO720926:MPO720930 MZK720926:MZK720930 NJG720926:NJG720930 NTC720926:NTC720930 OCY720926:OCY720930 OMU720926:OMU720930 OWQ720926:OWQ720930 PGM720926:PGM720930 PQI720926:PQI720930 QAE720926:QAE720930 QKA720926:QKA720930 QTW720926:QTW720930 RDS720926:RDS720930 RNO720926:RNO720930 RXK720926:RXK720930 SHG720926:SHG720930 SRC720926:SRC720930 TAY720926:TAY720930 TKU720926:TKU720930 TUQ720926:TUQ720930 UEM720926:UEM720930 UOI720926:UOI720930 UYE720926:UYE720930 VIA720926:VIA720930 VRW720926:VRW720930 WBS720926:WBS720930 WLO720926:WLO720930 WVK720926:WVK720930 C786462:C786466 IY786462:IY786466 SU786462:SU786466 ACQ786462:ACQ786466 AMM786462:AMM786466 AWI786462:AWI786466 BGE786462:BGE786466 BQA786462:BQA786466 BZW786462:BZW786466 CJS786462:CJS786466 CTO786462:CTO786466 DDK786462:DDK786466 DNG786462:DNG786466 DXC786462:DXC786466 EGY786462:EGY786466 EQU786462:EQU786466 FAQ786462:FAQ786466 FKM786462:FKM786466 FUI786462:FUI786466 GEE786462:GEE786466 GOA786462:GOA786466 GXW786462:GXW786466 HHS786462:HHS786466 HRO786462:HRO786466 IBK786462:IBK786466 ILG786462:ILG786466 IVC786462:IVC786466 JEY786462:JEY786466 JOU786462:JOU786466 JYQ786462:JYQ786466 KIM786462:KIM786466 KSI786462:KSI786466 LCE786462:LCE786466 LMA786462:LMA786466 LVW786462:LVW786466 MFS786462:MFS786466 MPO786462:MPO786466 MZK786462:MZK786466 NJG786462:NJG786466 NTC786462:NTC786466 OCY786462:OCY786466 OMU786462:OMU786466 OWQ786462:OWQ786466 PGM786462:PGM786466 PQI786462:PQI786466 QAE786462:QAE786466 QKA786462:QKA786466 QTW786462:QTW786466 RDS786462:RDS786466 RNO786462:RNO786466 RXK786462:RXK786466 SHG786462:SHG786466 SRC786462:SRC786466 TAY786462:TAY786466 TKU786462:TKU786466 TUQ786462:TUQ786466 UEM786462:UEM786466 UOI786462:UOI786466 UYE786462:UYE786466 VIA786462:VIA786466 VRW786462:VRW786466 WBS786462:WBS786466 WLO786462:WLO786466 WVK786462:WVK786466 C851998:C852002 IY851998:IY852002 SU851998:SU852002 ACQ851998:ACQ852002 AMM851998:AMM852002 AWI851998:AWI852002 BGE851998:BGE852002 BQA851998:BQA852002 BZW851998:BZW852002 CJS851998:CJS852002 CTO851998:CTO852002 DDK851998:DDK852002 DNG851998:DNG852002 DXC851998:DXC852002 EGY851998:EGY852002 EQU851998:EQU852002 FAQ851998:FAQ852002 FKM851998:FKM852002 FUI851998:FUI852002 GEE851998:GEE852002 GOA851998:GOA852002 GXW851998:GXW852002 HHS851998:HHS852002 HRO851998:HRO852002 IBK851998:IBK852002 ILG851998:ILG852002 IVC851998:IVC852002 JEY851998:JEY852002 JOU851998:JOU852002 JYQ851998:JYQ852002 KIM851998:KIM852002 KSI851998:KSI852002 LCE851998:LCE852002 LMA851998:LMA852002 LVW851998:LVW852002 MFS851998:MFS852002 MPO851998:MPO852002 MZK851998:MZK852002 NJG851998:NJG852002 NTC851998:NTC852002 OCY851998:OCY852002 OMU851998:OMU852002 OWQ851998:OWQ852002 PGM851998:PGM852002 PQI851998:PQI852002 QAE851998:QAE852002 QKA851998:QKA852002 QTW851998:QTW852002 RDS851998:RDS852002 RNO851998:RNO852002 RXK851998:RXK852002 SHG851998:SHG852002 SRC851998:SRC852002 TAY851998:TAY852002 TKU851998:TKU852002 TUQ851998:TUQ852002 UEM851998:UEM852002 UOI851998:UOI852002 UYE851998:UYE852002 VIA851998:VIA852002 VRW851998:VRW852002 WBS851998:WBS852002 WLO851998:WLO852002 WVK851998:WVK852002 C917534:C917538 IY917534:IY917538 SU917534:SU917538 ACQ917534:ACQ917538 AMM917534:AMM917538 AWI917534:AWI917538 BGE917534:BGE917538 BQA917534:BQA917538 BZW917534:BZW917538 CJS917534:CJS917538 CTO917534:CTO917538 DDK917534:DDK917538 DNG917534:DNG917538 DXC917534:DXC917538 EGY917534:EGY917538 EQU917534:EQU917538 FAQ917534:FAQ917538 FKM917534:FKM917538 FUI917534:FUI917538 GEE917534:GEE917538 GOA917534:GOA917538 GXW917534:GXW917538 HHS917534:HHS917538 HRO917534:HRO917538 IBK917534:IBK917538 ILG917534:ILG917538 IVC917534:IVC917538 JEY917534:JEY917538 JOU917534:JOU917538 JYQ917534:JYQ917538 KIM917534:KIM917538 KSI917534:KSI917538 LCE917534:LCE917538 LMA917534:LMA917538 LVW917534:LVW917538 MFS917534:MFS917538 MPO917534:MPO917538 MZK917534:MZK917538 NJG917534:NJG917538 NTC917534:NTC917538 OCY917534:OCY917538 OMU917534:OMU917538 OWQ917534:OWQ917538 PGM917534:PGM917538 PQI917534:PQI917538 QAE917534:QAE917538 QKA917534:QKA917538 QTW917534:QTW917538 RDS917534:RDS917538 RNO917534:RNO917538 RXK917534:RXK917538 SHG917534:SHG917538 SRC917534:SRC917538 TAY917534:TAY917538 TKU917534:TKU917538 TUQ917534:TUQ917538 UEM917534:UEM917538 UOI917534:UOI917538 UYE917534:UYE917538 VIA917534:VIA917538 VRW917534:VRW917538 WBS917534:WBS917538 WLO917534:WLO917538 WVK917534:WVK917538 C983070:C983074 IY983070:IY983074 SU983070:SU983074 ACQ983070:ACQ983074 AMM983070:AMM983074 AWI983070:AWI983074 BGE983070:BGE983074 BQA983070:BQA983074 BZW983070:BZW983074 CJS983070:CJS983074 CTO983070:CTO983074 DDK983070:DDK983074 DNG983070:DNG983074 DXC983070:DXC983074 EGY983070:EGY983074 EQU983070:EQU983074 FAQ983070:FAQ983074 FKM983070:FKM983074 FUI983070:FUI983074 GEE983070:GEE983074 GOA983070:GOA983074 GXW983070:GXW983074 HHS983070:HHS983074 HRO983070:HRO983074 IBK983070:IBK983074 ILG983070:ILG983074 IVC983070:IVC983074 JEY983070:JEY983074 JOU983070:JOU983074 JYQ983070:JYQ983074 KIM983070:KIM983074 KSI983070:KSI983074 LCE983070:LCE983074 LMA983070:LMA983074 LVW983070:LVW983074 MFS983070:MFS983074 MPO983070:MPO983074 MZK983070:MZK983074 NJG983070:NJG983074 NTC983070:NTC983074 OCY983070:OCY983074 OMU983070:OMU983074 OWQ983070:OWQ983074 PGM983070:PGM983074 PQI983070:PQI983074 QAE983070:QAE983074 QKA983070:QKA983074 QTW983070:QTW983074 RDS983070:RDS983074 RNO983070:RNO983074 RXK983070:RXK983074 SHG983070:SHG983074 SRC983070:SRC983074 TAY983070:TAY983074 TKU983070:TKU983074 TUQ983070:TUQ983074 UEM983070:UEM983074 UOI983070:UOI983074 UYE983070:UYE983074 VIA983070:VIA983074 VRW983070:VRW983074 WBS983070:WBS983074 WLO983070:WLO983074 WVK983070:WVK983074 C31" xr:uid="{00000000-0002-0000-0E00-000002000000}">
      <formula1>$D$2:$D$13</formula1>
    </dataValidation>
    <dataValidation type="list" allowBlank="1" showInputMessage="1" showErrorMessage="1" sqref="F65566:F65570 JB65566:JB65570 SX65566:SX65570 ACT65566:ACT65570 AMP65566:AMP65570 AWL65566:AWL65570 BGH65566:BGH65570 BQD65566:BQD65570 BZZ65566:BZZ65570 CJV65566:CJV65570 CTR65566:CTR65570 DDN65566:DDN65570 DNJ65566:DNJ65570 DXF65566:DXF65570 EHB65566:EHB65570 EQX65566:EQX65570 FAT65566:FAT65570 FKP65566:FKP65570 FUL65566:FUL65570 GEH65566:GEH65570 GOD65566:GOD65570 GXZ65566:GXZ65570 HHV65566:HHV65570 HRR65566:HRR65570 IBN65566:IBN65570 ILJ65566:ILJ65570 IVF65566:IVF65570 JFB65566:JFB65570 JOX65566:JOX65570 JYT65566:JYT65570 KIP65566:KIP65570 KSL65566:KSL65570 LCH65566:LCH65570 LMD65566:LMD65570 LVZ65566:LVZ65570 MFV65566:MFV65570 MPR65566:MPR65570 MZN65566:MZN65570 NJJ65566:NJJ65570 NTF65566:NTF65570 ODB65566:ODB65570 OMX65566:OMX65570 OWT65566:OWT65570 PGP65566:PGP65570 PQL65566:PQL65570 QAH65566:QAH65570 QKD65566:QKD65570 QTZ65566:QTZ65570 RDV65566:RDV65570 RNR65566:RNR65570 RXN65566:RXN65570 SHJ65566:SHJ65570 SRF65566:SRF65570 TBB65566:TBB65570 TKX65566:TKX65570 TUT65566:TUT65570 UEP65566:UEP65570 UOL65566:UOL65570 UYH65566:UYH65570 VID65566:VID65570 VRZ65566:VRZ65570 WBV65566:WBV65570 WLR65566:WLR65570 WVN65566:WVN65570 F131102:F131106 JB131102:JB131106 SX131102:SX131106 ACT131102:ACT131106 AMP131102:AMP131106 AWL131102:AWL131106 BGH131102:BGH131106 BQD131102:BQD131106 BZZ131102:BZZ131106 CJV131102:CJV131106 CTR131102:CTR131106 DDN131102:DDN131106 DNJ131102:DNJ131106 DXF131102:DXF131106 EHB131102:EHB131106 EQX131102:EQX131106 FAT131102:FAT131106 FKP131102:FKP131106 FUL131102:FUL131106 GEH131102:GEH131106 GOD131102:GOD131106 GXZ131102:GXZ131106 HHV131102:HHV131106 HRR131102:HRR131106 IBN131102:IBN131106 ILJ131102:ILJ131106 IVF131102:IVF131106 JFB131102:JFB131106 JOX131102:JOX131106 JYT131102:JYT131106 KIP131102:KIP131106 KSL131102:KSL131106 LCH131102:LCH131106 LMD131102:LMD131106 LVZ131102:LVZ131106 MFV131102:MFV131106 MPR131102:MPR131106 MZN131102:MZN131106 NJJ131102:NJJ131106 NTF131102:NTF131106 ODB131102:ODB131106 OMX131102:OMX131106 OWT131102:OWT131106 PGP131102:PGP131106 PQL131102:PQL131106 QAH131102:QAH131106 QKD131102:QKD131106 QTZ131102:QTZ131106 RDV131102:RDV131106 RNR131102:RNR131106 RXN131102:RXN131106 SHJ131102:SHJ131106 SRF131102:SRF131106 TBB131102:TBB131106 TKX131102:TKX131106 TUT131102:TUT131106 UEP131102:UEP131106 UOL131102:UOL131106 UYH131102:UYH131106 VID131102:VID131106 VRZ131102:VRZ131106 WBV131102:WBV131106 WLR131102:WLR131106 WVN131102:WVN131106 F196638:F196642 JB196638:JB196642 SX196638:SX196642 ACT196638:ACT196642 AMP196638:AMP196642 AWL196638:AWL196642 BGH196638:BGH196642 BQD196638:BQD196642 BZZ196638:BZZ196642 CJV196638:CJV196642 CTR196638:CTR196642 DDN196638:DDN196642 DNJ196638:DNJ196642 DXF196638:DXF196642 EHB196638:EHB196642 EQX196638:EQX196642 FAT196638:FAT196642 FKP196638:FKP196642 FUL196638:FUL196642 GEH196638:GEH196642 GOD196638:GOD196642 GXZ196638:GXZ196642 HHV196638:HHV196642 HRR196638:HRR196642 IBN196638:IBN196642 ILJ196638:ILJ196642 IVF196638:IVF196642 JFB196638:JFB196642 JOX196638:JOX196642 JYT196638:JYT196642 KIP196638:KIP196642 KSL196638:KSL196642 LCH196638:LCH196642 LMD196638:LMD196642 LVZ196638:LVZ196642 MFV196638:MFV196642 MPR196638:MPR196642 MZN196638:MZN196642 NJJ196638:NJJ196642 NTF196638:NTF196642 ODB196638:ODB196642 OMX196638:OMX196642 OWT196638:OWT196642 PGP196638:PGP196642 PQL196638:PQL196642 QAH196638:QAH196642 QKD196638:QKD196642 QTZ196638:QTZ196642 RDV196638:RDV196642 RNR196638:RNR196642 RXN196638:RXN196642 SHJ196638:SHJ196642 SRF196638:SRF196642 TBB196638:TBB196642 TKX196638:TKX196642 TUT196638:TUT196642 UEP196638:UEP196642 UOL196638:UOL196642 UYH196638:UYH196642 VID196638:VID196642 VRZ196638:VRZ196642 WBV196638:WBV196642 WLR196638:WLR196642 WVN196638:WVN196642 F262174:F262178 JB262174:JB262178 SX262174:SX262178 ACT262174:ACT262178 AMP262174:AMP262178 AWL262174:AWL262178 BGH262174:BGH262178 BQD262174:BQD262178 BZZ262174:BZZ262178 CJV262174:CJV262178 CTR262174:CTR262178 DDN262174:DDN262178 DNJ262174:DNJ262178 DXF262174:DXF262178 EHB262174:EHB262178 EQX262174:EQX262178 FAT262174:FAT262178 FKP262174:FKP262178 FUL262174:FUL262178 GEH262174:GEH262178 GOD262174:GOD262178 GXZ262174:GXZ262178 HHV262174:HHV262178 HRR262174:HRR262178 IBN262174:IBN262178 ILJ262174:ILJ262178 IVF262174:IVF262178 JFB262174:JFB262178 JOX262174:JOX262178 JYT262174:JYT262178 KIP262174:KIP262178 KSL262174:KSL262178 LCH262174:LCH262178 LMD262174:LMD262178 LVZ262174:LVZ262178 MFV262174:MFV262178 MPR262174:MPR262178 MZN262174:MZN262178 NJJ262174:NJJ262178 NTF262174:NTF262178 ODB262174:ODB262178 OMX262174:OMX262178 OWT262174:OWT262178 PGP262174:PGP262178 PQL262174:PQL262178 QAH262174:QAH262178 QKD262174:QKD262178 QTZ262174:QTZ262178 RDV262174:RDV262178 RNR262174:RNR262178 RXN262174:RXN262178 SHJ262174:SHJ262178 SRF262174:SRF262178 TBB262174:TBB262178 TKX262174:TKX262178 TUT262174:TUT262178 UEP262174:UEP262178 UOL262174:UOL262178 UYH262174:UYH262178 VID262174:VID262178 VRZ262174:VRZ262178 WBV262174:WBV262178 WLR262174:WLR262178 WVN262174:WVN262178 F327710:F327714 JB327710:JB327714 SX327710:SX327714 ACT327710:ACT327714 AMP327710:AMP327714 AWL327710:AWL327714 BGH327710:BGH327714 BQD327710:BQD327714 BZZ327710:BZZ327714 CJV327710:CJV327714 CTR327710:CTR327714 DDN327710:DDN327714 DNJ327710:DNJ327714 DXF327710:DXF327714 EHB327710:EHB327714 EQX327710:EQX327714 FAT327710:FAT327714 FKP327710:FKP327714 FUL327710:FUL327714 GEH327710:GEH327714 GOD327710:GOD327714 GXZ327710:GXZ327714 HHV327710:HHV327714 HRR327710:HRR327714 IBN327710:IBN327714 ILJ327710:ILJ327714 IVF327710:IVF327714 JFB327710:JFB327714 JOX327710:JOX327714 JYT327710:JYT327714 KIP327710:KIP327714 KSL327710:KSL327714 LCH327710:LCH327714 LMD327710:LMD327714 LVZ327710:LVZ327714 MFV327710:MFV327714 MPR327710:MPR327714 MZN327710:MZN327714 NJJ327710:NJJ327714 NTF327710:NTF327714 ODB327710:ODB327714 OMX327710:OMX327714 OWT327710:OWT327714 PGP327710:PGP327714 PQL327710:PQL327714 QAH327710:QAH327714 QKD327710:QKD327714 QTZ327710:QTZ327714 RDV327710:RDV327714 RNR327710:RNR327714 RXN327710:RXN327714 SHJ327710:SHJ327714 SRF327710:SRF327714 TBB327710:TBB327714 TKX327710:TKX327714 TUT327710:TUT327714 UEP327710:UEP327714 UOL327710:UOL327714 UYH327710:UYH327714 VID327710:VID327714 VRZ327710:VRZ327714 WBV327710:WBV327714 WLR327710:WLR327714 WVN327710:WVN327714 F393246:F393250 JB393246:JB393250 SX393246:SX393250 ACT393246:ACT393250 AMP393246:AMP393250 AWL393246:AWL393250 BGH393246:BGH393250 BQD393246:BQD393250 BZZ393246:BZZ393250 CJV393246:CJV393250 CTR393246:CTR393250 DDN393246:DDN393250 DNJ393246:DNJ393250 DXF393246:DXF393250 EHB393246:EHB393250 EQX393246:EQX393250 FAT393246:FAT393250 FKP393246:FKP393250 FUL393246:FUL393250 GEH393246:GEH393250 GOD393246:GOD393250 GXZ393246:GXZ393250 HHV393246:HHV393250 HRR393246:HRR393250 IBN393246:IBN393250 ILJ393246:ILJ393250 IVF393246:IVF393250 JFB393246:JFB393250 JOX393246:JOX393250 JYT393246:JYT393250 KIP393246:KIP393250 KSL393246:KSL393250 LCH393246:LCH393250 LMD393246:LMD393250 LVZ393246:LVZ393250 MFV393246:MFV393250 MPR393246:MPR393250 MZN393246:MZN393250 NJJ393246:NJJ393250 NTF393246:NTF393250 ODB393246:ODB393250 OMX393246:OMX393250 OWT393246:OWT393250 PGP393246:PGP393250 PQL393246:PQL393250 QAH393246:QAH393250 QKD393246:QKD393250 QTZ393246:QTZ393250 RDV393246:RDV393250 RNR393246:RNR393250 RXN393246:RXN393250 SHJ393246:SHJ393250 SRF393246:SRF393250 TBB393246:TBB393250 TKX393246:TKX393250 TUT393246:TUT393250 UEP393246:UEP393250 UOL393246:UOL393250 UYH393246:UYH393250 VID393246:VID393250 VRZ393246:VRZ393250 WBV393246:WBV393250 WLR393246:WLR393250 WVN393246:WVN393250 F458782:F458786 JB458782:JB458786 SX458782:SX458786 ACT458782:ACT458786 AMP458782:AMP458786 AWL458782:AWL458786 BGH458782:BGH458786 BQD458782:BQD458786 BZZ458782:BZZ458786 CJV458782:CJV458786 CTR458782:CTR458786 DDN458782:DDN458786 DNJ458782:DNJ458786 DXF458782:DXF458786 EHB458782:EHB458786 EQX458782:EQX458786 FAT458782:FAT458786 FKP458782:FKP458786 FUL458782:FUL458786 GEH458782:GEH458786 GOD458782:GOD458786 GXZ458782:GXZ458786 HHV458782:HHV458786 HRR458782:HRR458786 IBN458782:IBN458786 ILJ458782:ILJ458786 IVF458782:IVF458786 JFB458782:JFB458786 JOX458782:JOX458786 JYT458782:JYT458786 KIP458782:KIP458786 KSL458782:KSL458786 LCH458782:LCH458786 LMD458782:LMD458786 LVZ458782:LVZ458786 MFV458782:MFV458786 MPR458782:MPR458786 MZN458782:MZN458786 NJJ458782:NJJ458786 NTF458782:NTF458786 ODB458782:ODB458786 OMX458782:OMX458786 OWT458782:OWT458786 PGP458782:PGP458786 PQL458782:PQL458786 QAH458782:QAH458786 QKD458782:QKD458786 QTZ458782:QTZ458786 RDV458782:RDV458786 RNR458782:RNR458786 RXN458782:RXN458786 SHJ458782:SHJ458786 SRF458782:SRF458786 TBB458782:TBB458786 TKX458782:TKX458786 TUT458782:TUT458786 UEP458782:UEP458786 UOL458782:UOL458786 UYH458782:UYH458786 VID458782:VID458786 VRZ458782:VRZ458786 WBV458782:WBV458786 WLR458782:WLR458786 WVN458782:WVN458786 F524318:F524322 JB524318:JB524322 SX524318:SX524322 ACT524318:ACT524322 AMP524318:AMP524322 AWL524318:AWL524322 BGH524318:BGH524322 BQD524318:BQD524322 BZZ524318:BZZ524322 CJV524318:CJV524322 CTR524318:CTR524322 DDN524318:DDN524322 DNJ524318:DNJ524322 DXF524318:DXF524322 EHB524318:EHB524322 EQX524318:EQX524322 FAT524318:FAT524322 FKP524318:FKP524322 FUL524318:FUL524322 GEH524318:GEH524322 GOD524318:GOD524322 GXZ524318:GXZ524322 HHV524318:HHV524322 HRR524318:HRR524322 IBN524318:IBN524322 ILJ524318:ILJ524322 IVF524318:IVF524322 JFB524318:JFB524322 JOX524318:JOX524322 JYT524318:JYT524322 KIP524318:KIP524322 KSL524318:KSL524322 LCH524318:LCH524322 LMD524318:LMD524322 LVZ524318:LVZ524322 MFV524318:MFV524322 MPR524318:MPR524322 MZN524318:MZN524322 NJJ524318:NJJ524322 NTF524318:NTF524322 ODB524318:ODB524322 OMX524318:OMX524322 OWT524318:OWT524322 PGP524318:PGP524322 PQL524318:PQL524322 QAH524318:QAH524322 QKD524318:QKD524322 QTZ524318:QTZ524322 RDV524318:RDV524322 RNR524318:RNR524322 RXN524318:RXN524322 SHJ524318:SHJ524322 SRF524318:SRF524322 TBB524318:TBB524322 TKX524318:TKX524322 TUT524318:TUT524322 UEP524318:UEP524322 UOL524318:UOL524322 UYH524318:UYH524322 VID524318:VID524322 VRZ524318:VRZ524322 WBV524318:WBV524322 WLR524318:WLR524322 WVN524318:WVN524322 F589854:F589858 JB589854:JB589858 SX589854:SX589858 ACT589854:ACT589858 AMP589854:AMP589858 AWL589854:AWL589858 BGH589854:BGH589858 BQD589854:BQD589858 BZZ589854:BZZ589858 CJV589854:CJV589858 CTR589854:CTR589858 DDN589854:DDN589858 DNJ589854:DNJ589858 DXF589854:DXF589858 EHB589854:EHB589858 EQX589854:EQX589858 FAT589854:FAT589858 FKP589854:FKP589858 FUL589854:FUL589858 GEH589854:GEH589858 GOD589854:GOD589858 GXZ589854:GXZ589858 HHV589854:HHV589858 HRR589854:HRR589858 IBN589854:IBN589858 ILJ589854:ILJ589858 IVF589854:IVF589858 JFB589854:JFB589858 JOX589854:JOX589858 JYT589854:JYT589858 KIP589854:KIP589858 KSL589854:KSL589858 LCH589854:LCH589858 LMD589854:LMD589858 LVZ589854:LVZ589858 MFV589854:MFV589858 MPR589854:MPR589858 MZN589854:MZN589858 NJJ589854:NJJ589858 NTF589854:NTF589858 ODB589854:ODB589858 OMX589854:OMX589858 OWT589854:OWT589858 PGP589854:PGP589858 PQL589854:PQL589858 QAH589854:QAH589858 QKD589854:QKD589858 QTZ589854:QTZ589858 RDV589854:RDV589858 RNR589854:RNR589858 RXN589854:RXN589858 SHJ589854:SHJ589858 SRF589854:SRF589858 TBB589854:TBB589858 TKX589854:TKX589858 TUT589854:TUT589858 UEP589854:UEP589858 UOL589854:UOL589858 UYH589854:UYH589858 VID589854:VID589858 VRZ589854:VRZ589858 WBV589854:WBV589858 WLR589854:WLR589858 WVN589854:WVN589858 F655390:F655394 JB655390:JB655394 SX655390:SX655394 ACT655390:ACT655394 AMP655390:AMP655394 AWL655390:AWL655394 BGH655390:BGH655394 BQD655390:BQD655394 BZZ655390:BZZ655394 CJV655390:CJV655394 CTR655390:CTR655394 DDN655390:DDN655394 DNJ655390:DNJ655394 DXF655390:DXF655394 EHB655390:EHB655394 EQX655390:EQX655394 FAT655390:FAT655394 FKP655390:FKP655394 FUL655390:FUL655394 GEH655390:GEH655394 GOD655390:GOD655394 GXZ655390:GXZ655394 HHV655390:HHV655394 HRR655390:HRR655394 IBN655390:IBN655394 ILJ655390:ILJ655394 IVF655390:IVF655394 JFB655390:JFB655394 JOX655390:JOX655394 JYT655390:JYT655394 KIP655390:KIP655394 KSL655390:KSL655394 LCH655390:LCH655394 LMD655390:LMD655394 LVZ655390:LVZ655394 MFV655390:MFV655394 MPR655390:MPR655394 MZN655390:MZN655394 NJJ655390:NJJ655394 NTF655390:NTF655394 ODB655390:ODB655394 OMX655390:OMX655394 OWT655390:OWT655394 PGP655390:PGP655394 PQL655390:PQL655394 QAH655390:QAH655394 QKD655390:QKD655394 QTZ655390:QTZ655394 RDV655390:RDV655394 RNR655390:RNR655394 RXN655390:RXN655394 SHJ655390:SHJ655394 SRF655390:SRF655394 TBB655390:TBB655394 TKX655390:TKX655394 TUT655390:TUT655394 UEP655390:UEP655394 UOL655390:UOL655394 UYH655390:UYH655394 VID655390:VID655394 VRZ655390:VRZ655394 WBV655390:WBV655394 WLR655390:WLR655394 WVN655390:WVN655394 F720926:F720930 JB720926:JB720930 SX720926:SX720930 ACT720926:ACT720930 AMP720926:AMP720930 AWL720926:AWL720930 BGH720926:BGH720930 BQD720926:BQD720930 BZZ720926:BZZ720930 CJV720926:CJV720930 CTR720926:CTR720930 DDN720926:DDN720930 DNJ720926:DNJ720930 DXF720926:DXF720930 EHB720926:EHB720930 EQX720926:EQX720930 FAT720926:FAT720930 FKP720926:FKP720930 FUL720926:FUL720930 GEH720926:GEH720930 GOD720926:GOD720930 GXZ720926:GXZ720930 HHV720926:HHV720930 HRR720926:HRR720930 IBN720926:IBN720930 ILJ720926:ILJ720930 IVF720926:IVF720930 JFB720926:JFB720930 JOX720926:JOX720930 JYT720926:JYT720930 KIP720926:KIP720930 KSL720926:KSL720930 LCH720926:LCH720930 LMD720926:LMD720930 LVZ720926:LVZ720930 MFV720926:MFV720930 MPR720926:MPR720930 MZN720926:MZN720930 NJJ720926:NJJ720930 NTF720926:NTF720930 ODB720926:ODB720930 OMX720926:OMX720930 OWT720926:OWT720930 PGP720926:PGP720930 PQL720926:PQL720930 QAH720926:QAH720930 QKD720926:QKD720930 QTZ720926:QTZ720930 RDV720926:RDV720930 RNR720926:RNR720930 RXN720926:RXN720930 SHJ720926:SHJ720930 SRF720926:SRF720930 TBB720926:TBB720930 TKX720926:TKX720930 TUT720926:TUT720930 UEP720926:UEP720930 UOL720926:UOL720930 UYH720926:UYH720930 VID720926:VID720930 VRZ720926:VRZ720930 WBV720926:WBV720930 WLR720926:WLR720930 WVN720926:WVN720930 F786462:F786466 JB786462:JB786466 SX786462:SX786466 ACT786462:ACT786466 AMP786462:AMP786466 AWL786462:AWL786466 BGH786462:BGH786466 BQD786462:BQD786466 BZZ786462:BZZ786466 CJV786462:CJV786466 CTR786462:CTR786466 DDN786462:DDN786466 DNJ786462:DNJ786466 DXF786462:DXF786466 EHB786462:EHB786466 EQX786462:EQX786466 FAT786462:FAT786466 FKP786462:FKP786466 FUL786462:FUL786466 GEH786462:GEH786466 GOD786462:GOD786466 GXZ786462:GXZ786466 HHV786462:HHV786466 HRR786462:HRR786466 IBN786462:IBN786466 ILJ786462:ILJ786466 IVF786462:IVF786466 JFB786462:JFB786466 JOX786462:JOX786466 JYT786462:JYT786466 KIP786462:KIP786466 KSL786462:KSL786466 LCH786462:LCH786466 LMD786462:LMD786466 LVZ786462:LVZ786466 MFV786462:MFV786466 MPR786462:MPR786466 MZN786462:MZN786466 NJJ786462:NJJ786466 NTF786462:NTF786466 ODB786462:ODB786466 OMX786462:OMX786466 OWT786462:OWT786466 PGP786462:PGP786466 PQL786462:PQL786466 QAH786462:QAH786466 QKD786462:QKD786466 QTZ786462:QTZ786466 RDV786462:RDV786466 RNR786462:RNR786466 RXN786462:RXN786466 SHJ786462:SHJ786466 SRF786462:SRF786466 TBB786462:TBB786466 TKX786462:TKX786466 TUT786462:TUT786466 UEP786462:UEP786466 UOL786462:UOL786466 UYH786462:UYH786466 VID786462:VID786466 VRZ786462:VRZ786466 WBV786462:WBV786466 WLR786462:WLR786466 WVN786462:WVN786466 F851998:F852002 JB851998:JB852002 SX851998:SX852002 ACT851998:ACT852002 AMP851998:AMP852002 AWL851998:AWL852002 BGH851998:BGH852002 BQD851998:BQD852002 BZZ851998:BZZ852002 CJV851998:CJV852002 CTR851998:CTR852002 DDN851998:DDN852002 DNJ851998:DNJ852002 DXF851998:DXF852002 EHB851998:EHB852002 EQX851998:EQX852002 FAT851998:FAT852002 FKP851998:FKP852002 FUL851998:FUL852002 GEH851998:GEH852002 GOD851998:GOD852002 GXZ851998:GXZ852002 HHV851998:HHV852002 HRR851998:HRR852002 IBN851998:IBN852002 ILJ851998:ILJ852002 IVF851998:IVF852002 JFB851998:JFB852002 JOX851998:JOX852002 JYT851998:JYT852002 KIP851998:KIP852002 KSL851998:KSL852002 LCH851998:LCH852002 LMD851998:LMD852002 LVZ851998:LVZ852002 MFV851998:MFV852002 MPR851998:MPR852002 MZN851998:MZN852002 NJJ851998:NJJ852002 NTF851998:NTF852002 ODB851998:ODB852002 OMX851998:OMX852002 OWT851998:OWT852002 PGP851998:PGP852002 PQL851998:PQL852002 QAH851998:QAH852002 QKD851998:QKD852002 QTZ851998:QTZ852002 RDV851998:RDV852002 RNR851998:RNR852002 RXN851998:RXN852002 SHJ851998:SHJ852002 SRF851998:SRF852002 TBB851998:TBB852002 TKX851998:TKX852002 TUT851998:TUT852002 UEP851998:UEP852002 UOL851998:UOL852002 UYH851998:UYH852002 VID851998:VID852002 VRZ851998:VRZ852002 WBV851998:WBV852002 WLR851998:WLR852002 WVN851998:WVN852002 F917534:F917538 JB917534:JB917538 SX917534:SX917538 ACT917534:ACT917538 AMP917534:AMP917538 AWL917534:AWL917538 BGH917534:BGH917538 BQD917534:BQD917538 BZZ917534:BZZ917538 CJV917534:CJV917538 CTR917534:CTR917538 DDN917534:DDN917538 DNJ917534:DNJ917538 DXF917534:DXF917538 EHB917534:EHB917538 EQX917534:EQX917538 FAT917534:FAT917538 FKP917534:FKP917538 FUL917534:FUL917538 GEH917534:GEH917538 GOD917534:GOD917538 GXZ917534:GXZ917538 HHV917534:HHV917538 HRR917534:HRR917538 IBN917534:IBN917538 ILJ917534:ILJ917538 IVF917534:IVF917538 JFB917534:JFB917538 JOX917534:JOX917538 JYT917534:JYT917538 KIP917534:KIP917538 KSL917534:KSL917538 LCH917534:LCH917538 LMD917534:LMD917538 LVZ917534:LVZ917538 MFV917534:MFV917538 MPR917534:MPR917538 MZN917534:MZN917538 NJJ917534:NJJ917538 NTF917534:NTF917538 ODB917534:ODB917538 OMX917534:OMX917538 OWT917534:OWT917538 PGP917534:PGP917538 PQL917534:PQL917538 QAH917534:QAH917538 QKD917534:QKD917538 QTZ917534:QTZ917538 RDV917534:RDV917538 RNR917534:RNR917538 RXN917534:RXN917538 SHJ917534:SHJ917538 SRF917534:SRF917538 TBB917534:TBB917538 TKX917534:TKX917538 TUT917534:TUT917538 UEP917534:UEP917538 UOL917534:UOL917538 UYH917534:UYH917538 VID917534:VID917538 VRZ917534:VRZ917538 WBV917534:WBV917538 WLR917534:WLR917538 WVN917534:WVN917538 F983070:F983074 JB983070:JB983074 SX983070:SX983074 ACT983070:ACT983074 AMP983070:AMP983074 AWL983070:AWL983074 BGH983070:BGH983074 BQD983070:BQD983074 BZZ983070:BZZ983074 CJV983070:CJV983074 CTR983070:CTR983074 DDN983070:DDN983074 DNJ983070:DNJ983074 DXF983070:DXF983074 EHB983070:EHB983074 EQX983070:EQX983074 FAT983070:FAT983074 FKP983070:FKP983074 FUL983070:FUL983074 GEH983070:GEH983074 GOD983070:GOD983074 GXZ983070:GXZ983074 HHV983070:HHV983074 HRR983070:HRR983074 IBN983070:IBN983074 ILJ983070:ILJ983074 IVF983070:IVF983074 JFB983070:JFB983074 JOX983070:JOX983074 JYT983070:JYT983074 KIP983070:KIP983074 KSL983070:KSL983074 LCH983070:LCH983074 LMD983070:LMD983074 LVZ983070:LVZ983074 MFV983070:MFV983074 MPR983070:MPR983074 MZN983070:MZN983074 NJJ983070:NJJ983074 NTF983070:NTF983074 ODB983070:ODB983074 OMX983070:OMX983074 OWT983070:OWT983074 PGP983070:PGP983074 PQL983070:PQL983074 QAH983070:QAH983074 QKD983070:QKD983074 QTZ983070:QTZ983074 RDV983070:RDV983074 RNR983070:RNR983074 RXN983070:RXN983074 SHJ983070:SHJ983074 SRF983070:SRF983074 TBB983070:TBB983074 TKX983070:TKX983074 TUT983070:TUT983074 UEP983070:UEP983074 UOL983070:UOL983074 UYH983070:UYH983074 VID983070:VID983074 VRZ983070:VRZ983074 WBV983070:WBV983074 WLR983070:WLR983074 WVN983070:WVN983074 F31" xr:uid="{00000000-0002-0000-0E00-000003000000}">
      <formula1>$G$2:$G$5</formula1>
    </dataValidation>
    <dataValidation type="list" allowBlank="1" showInputMessage="1" showErrorMessage="1" sqref="I65566:I65570 JE65566:JE65570 TA65566:TA65570 ACW65566:ACW65570 AMS65566:AMS65570 AWO65566:AWO65570 BGK65566:BGK65570 BQG65566:BQG65570 CAC65566:CAC65570 CJY65566:CJY65570 CTU65566:CTU65570 DDQ65566:DDQ65570 DNM65566:DNM65570 DXI65566:DXI65570 EHE65566:EHE65570 ERA65566:ERA65570 FAW65566:FAW65570 FKS65566:FKS65570 FUO65566:FUO65570 GEK65566:GEK65570 GOG65566:GOG65570 GYC65566:GYC65570 HHY65566:HHY65570 HRU65566:HRU65570 IBQ65566:IBQ65570 ILM65566:ILM65570 IVI65566:IVI65570 JFE65566:JFE65570 JPA65566:JPA65570 JYW65566:JYW65570 KIS65566:KIS65570 KSO65566:KSO65570 LCK65566:LCK65570 LMG65566:LMG65570 LWC65566:LWC65570 MFY65566:MFY65570 MPU65566:MPU65570 MZQ65566:MZQ65570 NJM65566:NJM65570 NTI65566:NTI65570 ODE65566:ODE65570 ONA65566:ONA65570 OWW65566:OWW65570 PGS65566:PGS65570 PQO65566:PQO65570 QAK65566:QAK65570 QKG65566:QKG65570 QUC65566:QUC65570 RDY65566:RDY65570 RNU65566:RNU65570 RXQ65566:RXQ65570 SHM65566:SHM65570 SRI65566:SRI65570 TBE65566:TBE65570 TLA65566:TLA65570 TUW65566:TUW65570 UES65566:UES65570 UOO65566:UOO65570 UYK65566:UYK65570 VIG65566:VIG65570 VSC65566:VSC65570 WBY65566:WBY65570 WLU65566:WLU65570 WVQ65566:WVQ65570 I131102:I131106 JE131102:JE131106 TA131102:TA131106 ACW131102:ACW131106 AMS131102:AMS131106 AWO131102:AWO131106 BGK131102:BGK131106 BQG131102:BQG131106 CAC131102:CAC131106 CJY131102:CJY131106 CTU131102:CTU131106 DDQ131102:DDQ131106 DNM131102:DNM131106 DXI131102:DXI131106 EHE131102:EHE131106 ERA131102:ERA131106 FAW131102:FAW131106 FKS131102:FKS131106 FUO131102:FUO131106 GEK131102:GEK131106 GOG131102:GOG131106 GYC131102:GYC131106 HHY131102:HHY131106 HRU131102:HRU131106 IBQ131102:IBQ131106 ILM131102:ILM131106 IVI131102:IVI131106 JFE131102:JFE131106 JPA131102:JPA131106 JYW131102:JYW131106 KIS131102:KIS131106 KSO131102:KSO131106 LCK131102:LCK131106 LMG131102:LMG131106 LWC131102:LWC131106 MFY131102:MFY131106 MPU131102:MPU131106 MZQ131102:MZQ131106 NJM131102:NJM131106 NTI131102:NTI131106 ODE131102:ODE131106 ONA131102:ONA131106 OWW131102:OWW131106 PGS131102:PGS131106 PQO131102:PQO131106 QAK131102:QAK131106 QKG131102:QKG131106 QUC131102:QUC131106 RDY131102:RDY131106 RNU131102:RNU131106 RXQ131102:RXQ131106 SHM131102:SHM131106 SRI131102:SRI131106 TBE131102:TBE131106 TLA131102:TLA131106 TUW131102:TUW131106 UES131102:UES131106 UOO131102:UOO131106 UYK131102:UYK131106 VIG131102:VIG131106 VSC131102:VSC131106 WBY131102:WBY131106 WLU131102:WLU131106 WVQ131102:WVQ131106 I196638:I196642 JE196638:JE196642 TA196638:TA196642 ACW196638:ACW196642 AMS196638:AMS196642 AWO196638:AWO196642 BGK196638:BGK196642 BQG196638:BQG196642 CAC196638:CAC196642 CJY196638:CJY196642 CTU196638:CTU196642 DDQ196638:DDQ196642 DNM196638:DNM196642 DXI196638:DXI196642 EHE196638:EHE196642 ERA196638:ERA196642 FAW196638:FAW196642 FKS196638:FKS196642 FUO196638:FUO196642 GEK196638:GEK196642 GOG196638:GOG196642 GYC196638:GYC196642 HHY196638:HHY196642 HRU196638:HRU196642 IBQ196638:IBQ196642 ILM196638:ILM196642 IVI196638:IVI196642 JFE196638:JFE196642 JPA196638:JPA196642 JYW196638:JYW196642 KIS196638:KIS196642 KSO196638:KSO196642 LCK196638:LCK196642 LMG196638:LMG196642 LWC196638:LWC196642 MFY196638:MFY196642 MPU196638:MPU196642 MZQ196638:MZQ196642 NJM196638:NJM196642 NTI196638:NTI196642 ODE196638:ODE196642 ONA196638:ONA196642 OWW196638:OWW196642 PGS196638:PGS196642 PQO196638:PQO196642 QAK196638:QAK196642 QKG196638:QKG196642 QUC196638:QUC196642 RDY196638:RDY196642 RNU196638:RNU196642 RXQ196638:RXQ196642 SHM196638:SHM196642 SRI196638:SRI196642 TBE196638:TBE196642 TLA196638:TLA196642 TUW196638:TUW196642 UES196638:UES196642 UOO196638:UOO196642 UYK196638:UYK196642 VIG196638:VIG196642 VSC196638:VSC196642 WBY196638:WBY196642 WLU196638:WLU196642 WVQ196638:WVQ196642 I262174:I262178 JE262174:JE262178 TA262174:TA262178 ACW262174:ACW262178 AMS262174:AMS262178 AWO262174:AWO262178 BGK262174:BGK262178 BQG262174:BQG262178 CAC262174:CAC262178 CJY262174:CJY262178 CTU262174:CTU262178 DDQ262174:DDQ262178 DNM262174:DNM262178 DXI262174:DXI262178 EHE262174:EHE262178 ERA262174:ERA262178 FAW262174:FAW262178 FKS262174:FKS262178 FUO262174:FUO262178 GEK262174:GEK262178 GOG262174:GOG262178 GYC262174:GYC262178 HHY262174:HHY262178 HRU262174:HRU262178 IBQ262174:IBQ262178 ILM262174:ILM262178 IVI262174:IVI262178 JFE262174:JFE262178 JPA262174:JPA262178 JYW262174:JYW262178 KIS262174:KIS262178 KSO262174:KSO262178 LCK262174:LCK262178 LMG262174:LMG262178 LWC262174:LWC262178 MFY262174:MFY262178 MPU262174:MPU262178 MZQ262174:MZQ262178 NJM262174:NJM262178 NTI262174:NTI262178 ODE262174:ODE262178 ONA262174:ONA262178 OWW262174:OWW262178 PGS262174:PGS262178 PQO262174:PQO262178 QAK262174:QAK262178 QKG262174:QKG262178 QUC262174:QUC262178 RDY262174:RDY262178 RNU262174:RNU262178 RXQ262174:RXQ262178 SHM262174:SHM262178 SRI262174:SRI262178 TBE262174:TBE262178 TLA262174:TLA262178 TUW262174:TUW262178 UES262174:UES262178 UOO262174:UOO262178 UYK262174:UYK262178 VIG262174:VIG262178 VSC262174:VSC262178 WBY262174:WBY262178 WLU262174:WLU262178 WVQ262174:WVQ262178 I327710:I327714 JE327710:JE327714 TA327710:TA327714 ACW327710:ACW327714 AMS327710:AMS327714 AWO327710:AWO327714 BGK327710:BGK327714 BQG327710:BQG327714 CAC327710:CAC327714 CJY327710:CJY327714 CTU327710:CTU327714 DDQ327710:DDQ327714 DNM327710:DNM327714 DXI327710:DXI327714 EHE327710:EHE327714 ERA327710:ERA327714 FAW327710:FAW327714 FKS327710:FKS327714 FUO327710:FUO327714 GEK327710:GEK327714 GOG327710:GOG327714 GYC327710:GYC327714 HHY327710:HHY327714 HRU327710:HRU327714 IBQ327710:IBQ327714 ILM327710:ILM327714 IVI327710:IVI327714 JFE327710:JFE327714 JPA327710:JPA327714 JYW327710:JYW327714 KIS327710:KIS327714 KSO327710:KSO327714 LCK327710:LCK327714 LMG327710:LMG327714 LWC327710:LWC327714 MFY327710:MFY327714 MPU327710:MPU327714 MZQ327710:MZQ327714 NJM327710:NJM327714 NTI327710:NTI327714 ODE327710:ODE327714 ONA327710:ONA327714 OWW327710:OWW327714 PGS327710:PGS327714 PQO327710:PQO327714 QAK327710:QAK327714 QKG327710:QKG327714 QUC327710:QUC327714 RDY327710:RDY327714 RNU327710:RNU327714 RXQ327710:RXQ327714 SHM327710:SHM327714 SRI327710:SRI327714 TBE327710:TBE327714 TLA327710:TLA327714 TUW327710:TUW327714 UES327710:UES327714 UOO327710:UOO327714 UYK327710:UYK327714 VIG327710:VIG327714 VSC327710:VSC327714 WBY327710:WBY327714 WLU327710:WLU327714 WVQ327710:WVQ327714 I393246:I393250 JE393246:JE393250 TA393246:TA393250 ACW393246:ACW393250 AMS393246:AMS393250 AWO393246:AWO393250 BGK393246:BGK393250 BQG393246:BQG393250 CAC393246:CAC393250 CJY393246:CJY393250 CTU393246:CTU393250 DDQ393246:DDQ393250 DNM393246:DNM393250 DXI393246:DXI393250 EHE393246:EHE393250 ERA393246:ERA393250 FAW393246:FAW393250 FKS393246:FKS393250 FUO393246:FUO393250 GEK393246:GEK393250 GOG393246:GOG393250 GYC393246:GYC393250 HHY393246:HHY393250 HRU393246:HRU393250 IBQ393246:IBQ393250 ILM393246:ILM393250 IVI393246:IVI393250 JFE393246:JFE393250 JPA393246:JPA393250 JYW393246:JYW393250 KIS393246:KIS393250 KSO393246:KSO393250 LCK393246:LCK393250 LMG393246:LMG393250 LWC393246:LWC393250 MFY393246:MFY393250 MPU393246:MPU393250 MZQ393246:MZQ393250 NJM393246:NJM393250 NTI393246:NTI393250 ODE393246:ODE393250 ONA393246:ONA393250 OWW393246:OWW393250 PGS393246:PGS393250 PQO393246:PQO393250 QAK393246:QAK393250 QKG393246:QKG393250 QUC393246:QUC393250 RDY393246:RDY393250 RNU393246:RNU393250 RXQ393246:RXQ393250 SHM393246:SHM393250 SRI393246:SRI393250 TBE393246:TBE393250 TLA393246:TLA393250 TUW393246:TUW393250 UES393246:UES393250 UOO393246:UOO393250 UYK393246:UYK393250 VIG393246:VIG393250 VSC393246:VSC393250 WBY393246:WBY393250 WLU393246:WLU393250 WVQ393246:WVQ393250 I458782:I458786 JE458782:JE458786 TA458782:TA458786 ACW458782:ACW458786 AMS458782:AMS458786 AWO458782:AWO458786 BGK458782:BGK458786 BQG458782:BQG458786 CAC458782:CAC458786 CJY458782:CJY458786 CTU458782:CTU458786 DDQ458782:DDQ458786 DNM458782:DNM458786 DXI458782:DXI458786 EHE458782:EHE458786 ERA458782:ERA458786 FAW458782:FAW458786 FKS458782:FKS458786 FUO458782:FUO458786 GEK458782:GEK458786 GOG458782:GOG458786 GYC458782:GYC458786 HHY458782:HHY458786 HRU458782:HRU458786 IBQ458782:IBQ458786 ILM458782:ILM458786 IVI458782:IVI458786 JFE458782:JFE458786 JPA458782:JPA458786 JYW458782:JYW458786 KIS458782:KIS458786 KSO458782:KSO458786 LCK458782:LCK458786 LMG458782:LMG458786 LWC458782:LWC458786 MFY458782:MFY458786 MPU458782:MPU458786 MZQ458782:MZQ458786 NJM458782:NJM458786 NTI458782:NTI458786 ODE458782:ODE458786 ONA458782:ONA458786 OWW458782:OWW458786 PGS458782:PGS458786 PQO458782:PQO458786 QAK458782:QAK458786 QKG458782:QKG458786 QUC458782:QUC458786 RDY458782:RDY458786 RNU458782:RNU458786 RXQ458782:RXQ458786 SHM458782:SHM458786 SRI458782:SRI458786 TBE458782:TBE458786 TLA458782:TLA458786 TUW458782:TUW458786 UES458782:UES458786 UOO458782:UOO458786 UYK458782:UYK458786 VIG458782:VIG458786 VSC458782:VSC458786 WBY458782:WBY458786 WLU458782:WLU458786 WVQ458782:WVQ458786 I524318:I524322 JE524318:JE524322 TA524318:TA524322 ACW524318:ACW524322 AMS524318:AMS524322 AWO524318:AWO524322 BGK524318:BGK524322 BQG524318:BQG524322 CAC524318:CAC524322 CJY524318:CJY524322 CTU524318:CTU524322 DDQ524318:DDQ524322 DNM524318:DNM524322 DXI524318:DXI524322 EHE524318:EHE524322 ERA524318:ERA524322 FAW524318:FAW524322 FKS524318:FKS524322 FUO524318:FUO524322 GEK524318:GEK524322 GOG524318:GOG524322 GYC524318:GYC524322 HHY524318:HHY524322 HRU524318:HRU524322 IBQ524318:IBQ524322 ILM524318:ILM524322 IVI524318:IVI524322 JFE524318:JFE524322 JPA524318:JPA524322 JYW524318:JYW524322 KIS524318:KIS524322 KSO524318:KSO524322 LCK524318:LCK524322 LMG524318:LMG524322 LWC524318:LWC524322 MFY524318:MFY524322 MPU524318:MPU524322 MZQ524318:MZQ524322 NJM524318:NJM524322 NTI524318:NTI524322 ODE524318:ODE524322 ONA524318:ONA524322 OWW524318:OWW524322 PGS524318:PGS524322 PQO524318:PQO524322 QAK524318:QAK524322 QKG524318:QKG524322 QUC524318:QUC524322 RDY524318:RDY524322 RNU524318:RNU524322 RXQ524318:RXQ524322 SHM524318:SHM524322 SRI524318:SRI524322 TBE524318:TBE524322 TLA524318:TLA524322 TUW524318:TUW524322 UES524318:UES524322 UOO524318:UOO524322 UYK524318:UYK524322 VIG524318:VIG524322 VSC524318:VSC524322 WBY524318:WBY524322 WLU524318:WLU524322 WVQ524318:WVQ524322 I589854:I589858 JE589854:JE589858 TA589854:TA589858 ACW589854:ACW589858 AMS589854:AMS589858 AWO589854:AWO589858 BGK589854:BGK589858 BQG589854:BQG589858 CAC589854:CAC589858 CJY589854:CJY589858 CTU589854:CTU589858 DDQ589854:DDQ589858 DNM589854:DNM589858 DXI589854:DXI589858 EHE589854:EHE589858 ERA589854:ERA589858 FAW589854:FAW589858 FKS589854:FKS589858 FUO589854:FUO589858 GEK589854:GEK589858 GOG589854:GOG589858 GYC589854:GYC589858 HHY589854:HHY589858 HRU589854:HRU589858 IBQ589854:IBQ589858 ILM589854:ILM589858 IVI589854:IVI589858 JFE589854:JFE589858 JPA589854:JPA589858 JYW589854:JYW589858 KIS589854:KIS589858 KSO589854:KSO589858 LCK589854:LCK589858 LMG589854:LMG589858 LWC589854:LWC589858 MFY589854:MFY589858 MPU589854:MPU589858 MZQ589854:MZQ589858 NJM589854:NJM589858 NTI589854:NTI589858 ODE589854:ODE589858 ONA589854:ONA589858 OWW589854:OWW589858 PGS589854:PGS589858 PQO589854:PQO589858 QAK589854:QAK589858 QKG589854:QKG589858 QUC589854:QUC589858 RDY589854:RDY589858 RNU589854:RNU589858 RXQ589854:RXQ589858 SHM589854:SHM589858 SRI589854:SRI589858 TBE589854:TBE589858 TLA589854:TLA589858 TUW589854:TUW589858 UES589854:UES589858 UOO589854:UOO589858 UYK589854:UYK589858 VIG589854:VIG589858 VSC589854:VSC589858 WBY589854:WBY589858 WLU589854:WLU589858 WVQ589854:WVQ589858 I655390:I655394 JE655390:JE655394 TA655390:TA655394 ACW655390:ACW655394 AMS655390:AMS655394 AWO655390:AWO655394 BGK655390:BGK655394 BQG655390:BQG655394 CAC655390:CAC655394 CJY655390:CJY655394 CTU655390:CTU655394 DDQ655390:DDQ655394 DNM655390:DNM655394 DXI655390:DXI655394 EHE655390:EHE655394 ERA655390:ERA655394 FAW655390:FAW655394 FKS655390:FKS655394 FUO655390:FUO655394 GEK655390:GEK655394 GOG655390:GOG655394 GYC655390:GYC655394 HHY655390:HHY655394 HRU655390:HRU655394 IBQ655390:IBQ655394 ILM655390:ILM655394 IVI655390:IVI655394 JFE655390:JFE655394 JPA655390:JPA655394 JYW655390:JYW655394 KIS655390:KIS655394 KSO655390:KSO655394 LCK655390:LCK655394 LMG655390:LMG655394 LWC655390:LWC655394 MFY655390:MFY655394 MPU655390:MPU655394 MZQ655390:MZQ655394 NJM655390:NJM655394 NTI655390:NTI655394 ODE655390:ODE655394 ONA655390:ONA655394 OWW655390:OWW655394 PGS655390:PGS655394 PQO655390:PQO655394 QAK655390:QAK655394 QKG655390:QKG655394 QUC655390:QUC655394 RDY655390:RDY655394 RNU655390:RNU655394 RXQ655390:RXQ655394 SHM655390:SHM655394 SRI655390:SRI655394 TBE655390:TBE655394 TLA655390:TLA655394 TUW655390:TUW655394 UES655390:UES655394 UOO655390:UOO655394 UYK655390:UYK655394 VIG655390:VIG655394 VSC655390:VSC655394 WBY655390:WBY655394 WLU655390:WLU655394 WVQ655390:WVQ655394 I720926:I720930 JE720926:JE720930 TA720926:TA720930 ACW720926:ACW720930 AMS720926:AMS720930 AWO720926:AWO720930 BGK720926:BGK720930 BQG720926:BQG720930 CAC720926:CAC720930 CJY720926:CJY720930 CTU720926:CTU720930 DDQ720926:DDQ720930 DNM720926:DNM720930 DXI720926:DXI720930 EHE720926:EHE720930 ERA720926:ERA720930 FAW720926:FAW720930 FKS720926:FKS720930 FUO720926:FUO720930 GEK720926:GEK720930 GOG720926:GOG720930 GYC720926:GYC720930 HHY720926:HHY720930 HRU720926:HRU720930 IBQ720926:IBQ720930 ILM720926:ILM720930 IVI720926:IVI720930 JFE720926:JFE720930 JPA720926:JPA720930 JYW720926:JYW720930 KIS720926:KIS720930 KSO720926:KSO720930 LCK720926:LCK720930 LMG720926:LMG720930 LWC720926:LWC720930 MFY720926:MFY720930 MPU720926:MPU720930 MZQ720926:MZQ720930 NJM720926:NJM720930 NTI720926:NTI720930 ODE720926:ODE720930 ONA720926:ONA720930 OWW720926:OWW720930 PGS720926:PGS720930 PQO720926:PQO720930 QAK720926:QAK720930 QKG720926:QKG720930 QUC720926:QUC720930 RDY720926:RDY720930 RNU720926:RNU720930 RXQ720926:RXQ720930 SHM720926:SHM720930 SRI720926:SRI720930 TBE720926:TBE720930 TLA720926:TLA720930 TUW720926:TUW720930 UES720926:UES720930 UOO720926:UOO720930 UYK720926:UYK720930 VIG720926:VIG720930 VSC720926:VSC720930 WBY720926:WBY720930 WLU720926:WLU720930 WVQ720926:WVQ720930 I786462:I786466 JE786462:JE786466 TA786462:TA786466 ACW786462:ACW786466 AMS786462:AMS786466 AWO786462:AWO786466 BGK786462:BGK786466 BQG786462:BQG786466 CAC786462:CAC786466 CJY786462:CJY786466 CTU786462:CTU786466 DDQ786462:DDQ786466 DNM786462:DNM786466 DXI786462:DXI786466 EHE786462:EHE786466 ERA786462:ERA786466 FAW786462:FAW786466 FKS786462:FKS786466 FUO786462:FUO786466 GEK786462:GEK786466 GOG786462:GOG786466 GYC786462:GYC786466 HHY786462:HHY786466 HRU786462:HRU786466 IBQ786462:IBQ786466 ILM786462:ILM786466 IVI786462:IVI786466 JFE786462:JFE786466 JPA786462:JPA786466 JYW786462:JYW786466 KIS786462:KIS786466 KSO786462:KSO786466 LCK786462:LCK786466 LMG786462:LMG786466 LWC786462:LWC786466 MFY786462:MFY786466 MPU786462:MPU786466 MZQ786462:MZQ786466 NJM786462:NJM786466 NTI786462:NTI786466 ODE786462:ODE786466 ONA786462:ONA786466 OWW786462:OWW786466 PGS786462:PGS786466 PQO786462:PQO786466 QAK786462:QAK786466 QKG786462:QKG786466 QUC786462:QUC786466 RDY786462:RDY786466 RNU786462:RNU786466 RXQ786462:RXQ786466 SHM786462:SHM786466 SRI786462:SRI786466 TBE786462:TBE786466 TLA786462:TLA786466 TUW786462:TUW786466 UES786462:UES786466 UOO786462:UOO786466 UYK786462:UYK786466 VIG786462:VIG786466 VSC786462:VSC786466 WBY786462:WBY786466 WLU786462:WLU786466 WVQ786462:WVQ786466 I851998:I852002 JE851998:JE852002 TA851998:TA852002 ACW851998:ACW852002 AMS851998:AMS852002 AWO851998:AWO852002 BGK851998:BGK852002 BQG851998:BQG852002 CAC851998:CAC852002 CJY851998:CJY852002 CTU851998:CTU852002 DDQ851998:DDQ852002 DNM851998:DNM852002 DXI851998:DXI852002 EHE851998:EHE852002 ERA851998:ERA852002 FAW851998:FAW852002 FKS851998:FKS852002 FUO851998:FUO852002 GEK851998:GEK852002 GOG851998:GOG852002 GYC851998:GYC852002 HHY851998:HHY852002 HRU851998:HRU852002 IBQ851998:IBQ852002 ILM851998:ILM852002 IVI851998:IVI852002 JFE851998:JFE852002 JPA851998:JPA852002 JYW851998:JYW852002 KIS851998:KIS852002 KSO851998:KSO852002 LCK851998:LCK852002 LMG851998:LMG852002 LWC851998:LWC852002 MFY851998:MFY852002 MPU851998:MPU852002 MZQ851998:MZQ852002 NJM851998:NJM852002 NTI851998:NTI852002 ODE851998:ODE852002 ONA851998:ONA852002 OWW851998:OWW852002 PGS851998:PGS852002 PQO851998:PQO852002 QAK851998:QAK852002 QKG851998:QKG852002 QUC851998:QUC852002 RDY851998:RDY852002 RNU851998:RNU852002 RXQ851998:RXQ852002 SHM851998:SHM852002 SRI851998:SRI852002 TBE851998:TBE852002 TLA851998:TLA852002 TUW851998:TUW852002 UES851998:UES852002 UOO851998:UOO852002 UYK851998:UYK852002 VIG851998:VIG852002 VSC851998:VSC852002 WBY851998:WBY852002 WLU851998:WLU852002 WVQ851998:WVQ852002 I917534:I917538 JE917534:JE917538 TA917534:TA917538 ACW917534:ACW917538 AMS917534:AMS917538 AWO917534:AWO917538 BGK917534:BGK917538 BQG917534:BQG917538 CAC917534:CAC917538 CJY917534:CJY917538 CTU917534:CTU917538 DDQ917534:DDQ917538 DNM917534:DNM917538 DXI917534:DXI917538 EHE917534:EHE917538 ERA917534:ERA917538 FAW917534:FAW917538 FKS917534:FKS917538 FUO917534:FUO917538 GEK917534:GEK917538 GOG917534:GOG917538 GYC917534:GYC917538 HHY917534:HHY917538 HRU917534:HRU917538 IBQ917534:IBQ917538 ILM917534:ILM917538 IVI917534:IVI917538 JFE917534:JFE917538 JPA917534:JPA917538 JYW917534:JYW917538 KIS917534:KIS917538 KSO917534:KSO917538 LCK917534:LCK917538 LMG917534:LMG917538 LWC917534:LWC917538 MFY917534:MFY917538 MPU917534:MPU917538 MZQ917534:MZQ917538 NJM917534:NJM917538 NTI917534:NTI917538 ODE917534:ODE917538 ONA917534:ONA917538 OWW917534:OWW917538 PGS917534:PGS917538 PQO917534:PQO917538 QAK917534:QAK917538 QKG917534:QKG917538 QUC917534:QUC917538 RDY917534:RDY917538 RNU917534:RNU917538 RXQ917534:RXQ917538 SHM917534:SHM917538 SRI917534:SRI917538 TBE917534:TBE917538 TLA917534:TLA917538 TUW917534:TUW917538 UES917534:UES917538 UOO917534:UOO917538 UYK917534:UYK917538 VIG917534:VIG917538 VSC917534:VSC917538 WBY917534:WBY917538 WLU917534:WLU917538 WVQ917534:WVQ917538 I983070:I983074 JE983070:JE983074 TA983070:TA983074 ACW983070:ACW983074 AMS983070:AMS983074 AWO983070:AWO983074 BGK983070:BGK983074 BQG983070:BQG983074 CAC983070:CAC983074 CJY983070:CJY983074 CTU983070:CTU983074 DDQ983070:DDQ983074 DNM983070:DNM983074 DXI983070:DXI983074 EHE983070:EHE983074 ERA983070:ERA983074 FAW983070:FAW983074 FKS983070:FKS983074 FUO983070:FUO983074 GEK983070:GEK983074 GOG983070:GOG983074 GYC983070:GYC983074 HHY983070:HHY983074 HRU983070:HRU983074 IBQ983070:IBQ983074 ILM983070:ILM983074 IVI983070:IVI983074 JFE983070:JFE983074 JPA983070:JPA983074 JYW983070:JYW983074 KIS983070:KIS983074 KSO983070:KSO983074 LCK983070:LCK983074 LMG983070:LMG983074 LWC983070:LWC983074 MFY983070:MFY983074 MPU983070:MPU983074 MZQ983070:MZQ983074 NJM983070:NJM983074 NTI983070:NTI983074 ODE983070:ODE983074 ONA983070:ONA983074 OWW983070:OWW983074 PGS983070:PGS983074 PQO983070:PQO983074 QAK983070:QAK983074 QKG983070:QKG983074 QUC983070:QUC983074 RDY983070:RDY983074 RNU983070:RNU983074 RXQ983070:RXQ983074 SHM983070:SHM983074 SRI983070:SRI983074 TBE983070:TBE983074 TLA983070:TLA983074 TUW983070:TUW983074 UES983070:UES983074 UOO983070:UOO983074 UYK983070:UYK983074 VIG983070:VIG983074 VSC983070:VSC983074 WBY983070:WBY983074 WLU983070:WLU983074 WVQ983070:WVQ983074 I33:I34 I31" xr:uid="{00000000-0002-0000-0E00-000004000000}">
      <formula1>$H$2:$H$3</formula1>
    </dataValidation>
    <dataValidation type="list" allowBlank="1" showInputMessage="1" showErrorMessage="1" sqref="V65539:V65570 JR65539:JR65570 TN65539:TN65570 ADJ65539:ADJ65570 ANF65539:ANF65570 AXB65539:AXB65570 BGX65539:BGX65570 BQT65539:BQT65570 CAP65539:CAP65570 CKL65539:CKL65570 CUH65539:CUH65570 DED65539:DED65570 DNZ65539:DNZ65570 DXV65539:DXV65570 EHR65539:EHR65570 ERN65539:ERN65570 FBJ65539:FBJ65570 FLF65539:FLF65570 FVB65539:FVB65570 GEX65539:GEX65570 GOT65539:GOT65570 GYP65539:GYP65570 HIL65539:HIL65570 HSH65539:HSH65570 ICD65539:ICD65570 ILZ65539:ILZ65570 IVV65539:IVV65570 JFR65539:JFR65570 JPN65539:JPN65570 JZJ65539:JZJ65570 KJF65539:KJF65570 KTB65539:KTB65570 LCX65539:LCX65570 LMT65539:LMT65570 LWP65539:LWP65570 MGL65539:MGL65570 MQH65539:MQH65570 NAD65539:NAD65570 NJZ65539:NJZ65570 NTV65539:NTV65570 ODR65539:ODR65570 ONN65539:ONN65570 OXJ65539:OXJ65570 PHF65539:PHF65570 PRB65539:PRB65570 QAX65539:QAX65570 QKT65539:QKT65570 QUP65539:QUP65570 REL65539:REL65570 ROH65539:ROH65570 RYD65539:RYD65570 SHZ65539:SHZ65570 SRV65539:SRV65570 TBR65539:TBR65570 TLN65539:TLN65570 TVJ65539:TVJ65570 UFF65539:UFF65570 UPB65539:UPB65570 UYX65539:UYX65570 VIT65539:VIT65570 VSP65539:VSP65570 WCL65539:WCL65570 WMH65539:WMH65570 WWD65539:WWD65570 V131075:V131106 JR131075:JR131106 TN131075:TN131106 ADJ131075:ADJ131106 ANF131075:ANF131106 AXB131075:AXB131106 BGX131075:BGX131106 BQT131075:BQT131106 CAP131075:CAP131106 CKL131075:CKL131106 CUH131075:CUH131106 DED131075:DED131106 DNZ131075:DNZ131106 DXV131075:DXV131106 EHR131075:EHR131106 ERN131075:ERN131106 FBJ131075:FBJ131106 FLF131075:FLF131106 FVB131075:FVB131106 GEX131075:GEX131106 GOT131075:GOT131106 GYP131075:GYP131106 HIL131075:HIL131106 HSH131075:HSH131106 ICD131075:ICD131106 ILZ131075:ILZ131106 IVV131075:IVV131106 JFR131075:JFR131106 JPN131075:JPN131106 JZJ131075:JZJ131106 KJF131075:KJF131106 KTB131075:KTB131106 LCX131075:LCX131106 LMT131075:LMT131106 LWP131075:LWP131106 MGL131075:MGL131106 MQH131075:MQH131106 NAD131075:NAD131106 NJZ131075:NJZ131106 NTV131075:NTV131106 ODR131075:ODR131106 ONN131075:ONN131106 OXJ131075:OXJ131106 PHF131075:PHF131106 PRB131075:PRB131106 QAX131075:QAX131106 QKT131075:QKT131106 QUP131075:QUP131106 REL131075:REL131106 ROH131075:ROH131106 RYD131075:RYD131106 SHZ131075:SHZ131106 SRV131075:SRV131106 TBR131075:TBR131106 TLN131075:TLN131106 TVJ131075:TVJ131106 UFF131075:UFF131106 UPB131075:UPB131106 UYX131075:UYX131106 VIT131075:VIT131106 VSP131075:VSP131106 WCL131075:WCL131106 WMH131075:WMH131106 WWD131075:WWD131106 V196611:V196642 JR196611:JR196642 TN196611:TN196642 ADJ196611:ADJ196642 ANF196611:ANF196642 AXB196611:AXB196642 BGX196611:BGX196642 BQT196611:BQT196642 CAP196611:CAP196642 CKL196611:CKL196642 CUH196611:CUH196642 DED196611:DED196642 DNZ196611:DNZ196642 DXV196611:DXV196642 EHR196611:EHR196642 ERN196611:ERN196642 FBJ196611:FBJ196642 FLF196611:FLF196642 FVB196611:FVB196642 GEX196611:GEX196642 GOT196611:GOT196642 GYP196611:GYP196642 HIL196611:HIL196642 HSH196611:HSH196642 ICD196611:ICD196642 ILZ196611:ILZ196642 IVV196611:IVV196642 JFR196611:JFR196642 JPN196611:JPN196642 JZJ196611:JZJ196642 KJF196611:KJF196642 KTB196611:KTB196642 LCX196611:LCX196642 LMT196611:LMT196642 LWP196611:LWP196642 MGL196611:MGL196642 MQH196611:MQH196642 NAD196611:NAD196642 NJZ196611:NJZ196642 NTV196611:NTV196642 ODR196611:ODR196642 ONN196611:ONN196642 OXJ196611:OXJ196642 PHF196611:PHF196642 PRB196611:PRB196642 QAX196611:QAX196642 QKT196611:QKT196642 QUP196611:QUP196642 REL196611:REL196642 ROH196611:ROH196642 RYD196611:RYD196642 SHZ196611:SHZ196642 SRV196611:SRV196642 TBR196611:TBR196642 TLN196611:TLN196642 TVJ196611:TVJ196642 UFF196611:UFF196642 UPB196611:UPB196642 UYX196611:UYX196642 VIT196611:VIT196642 VSP196611:VSP196642 WCL196611:WCL196642 WMH196611:WMH196642 WWD196611:WWD196642 V262147:V262178 JR262147:JR262178 TN262147:TN262178 ADJ262147:ADJ262178 ANF262147:ANF262178 AXB262147:AXB262178 BGX262147:BGX262178 BQT262147:BQT262178 CAP262147:CAP262178 CKL262147:CKL262178 CUH262147:CUH262178 DED262147:DED262178 DNZ262147:DNZ262178 DXV262147:DXV262178 EHR262147:EHR262178 ERN262147:ERN262178 FBJ262147:FBJ262178 FLF262147:FLF262178 FVB262147:FVB262178 GEX262147:GEX262178 GOT262147:GOT262178 GYP262147:GYP262178 HIL262147:HIL262178 HSH262147:HSH262178 ICD262147:ICD262178 ILZ262147:ILZ262178 IVV262147:IVV262178 JFR262147:JFR262178 JPN262147:JPN262178 JZJ262147:JZJ262178 KJF262147:KJF262178 KTB262147:KTB262178 LCX262147:LCX262178 LMT262147:LMT262178 LWP262147:LWP262178 MGL262147:MGL262178 MQH262147:MQH262178 NAD262147:NAD262178 NJZ262147:NJZ262178 NTV262147:NTV262178 ODR262147:ODR262178 ONN262147:ONN262178 OXJ262147:OXJ262178 PHF262147:PHF262178 PRB262147:PRB262178 QAX262147:QAX262178 QKT262147:QKT262178 QUP262147:QUP262178 REL262147:REL262178 ROH262147:ROH262178 RYD262147:RYD262178 SHZ262147:SHZ262178 SRV262147:SRV262178 TBR262147:TBR262178 TLN262147:TLN262178 TVJ262147:TVJ262178 UFF262147:UFF262178 UPB262147:UPB262178 UYX262147:UYX262178 VIT262147:VIT262178 VSP262147:VSP262178 WCL262147:WCL262178 WMH262147:WMH262178 WWD262147:WWD262178 V327683:V327714 JR327683:JR327714 TN327683:TN327714 ADJ327683:ADJ327714 ANF327683:ANF327714 AXB327683:AXB327714 BGX327683:BGX327714 BQT327683:BQT327714 CAP327683:CAP327714 CKL327683:CKL327714 CUH327683:CUH327714 DED327683:DED327714 DNZ327683:DNZ327714 DXV327683:DXV327714 EHR327683:EHR327714 ERN327683:ERN327714 FBJ327683:FBJ327714 FLF327683:FLF327714 FVB327683:FVB327714 GEX327683:GEX327714 GOT327683:GOT327714 GYP327683:GYP327714 HIL327683:HIL327714 HSH327683:HSH327714 ICD327683:ICD327714 ILZ327683:ILZ327714 IVV327683:IVV327714 JFR327683:JFR327714 JPN327683:JPN327714 JZJ327683:JZJ327714 KJF327683:KJF327714 KTB327683:KTB327714 LCX327683:LCX327714 LMT327683:LMT327714 LWP327683:LWP327714 MGL327683:MGL327714 MQH327683:MQH327714 NAD327683:NAD327714 NJZ327683:NJZ327714 NTV327683:NTV327714 ODR327683:ODR327714 ONN327683:ONN327714 OXJ327683:OXJ327714 PHF327683:PHF327714 PRB327683:PRB327714 QAX327683:QAX327714 QKT327683:QKT327714 QUP327683:QUP327714 REL327683:REL327714 ROH327683:ROH327714 RYD327683:RYD327714 SHZ327683:SHZ327714 SRV327683:SRV327714 TBR327683:TBR327714 TLN327683:TLN327714 TVJ327683:TVJ327714 UFF327683:UFF327714 UPB327683:UPB327714 UYX327683:UYX327714 VIT327683:VIT327714 VSP327683:VSP327714 WCL327683:WCL327714 WMH327683:WMH327714 WWD327683:WWD327714 V393219:V393250 JR393219:JR393250 TN393219:TN393250 ADJ393219:ADJ393250 ANF393219:ANF393250 AXB393219:AXB393250 BGX393219:BGX393250 BQT393219:BQT393250 CAP393219:CAP393250 CKL393219:CKL393250 CUH393219:CUH393250 DED393219:DED393250 DNZ393219:DNZ393250 DXV393219:DXV393250 EHR393219:EHR393250 ERN393219:ERN393250 FBJ393219:FBJ393250 FLF393219:FLF393250 FVB393219:FVB393250 GEX393219:GEX393250 GOT393219:GOT393250 GYP393219:GYP393250 HIL393219:HIL393250 HSH393219:HSH393250 ICD393219:ICD393250 ILZ393219:ILZ393250 IVV393219:IVV393250 JFR393219:JFR393250 JPN393219:JPN393250 JZJ393219:JZJ393250 KJF393219:KJF393250 KTB393219:KTB393250 LCX393219:LCX393250 LMT393219:LMT393250 LWP393219:LWP393250 MGL393219:MGL393250 MQH393219:MQH393250 NAD393219:NAD393250 NJZ393219:NJZ393250 NTV393219:NTV393250 ODR393219:ODR393250 ONN393219:ONN393250 OXJ393219:OXJ393250 PHF393219:PHF393250 PRB393219:PRB393250 QAX393219:QAX393250 QKT393219:QKT393250 QUP393219:QUP393250 REL393219:REL393250 ROH393219:ROH393250 RYD393219:RYD393250 SHZ393219:SHZ393250 SRV393219:SRV393250 TBR393219:TBR393250 TLN393219:TLN393250 TVJ393219:TVJ393250 UFF393219:UFF393250 UPB393219:UPB393250 UYX393219:UYX393250 VIT393219:VIT393250 VSP393219:VSP393250 WCL393219:WCL393250 WMH393219:WMH393250 WWD393219:WWD393250 V458755:V458786 JR458755:JR458786 TN458755:TN458786 ADJ458755:ADJ458786 ANF458755:ANF458786 AXB458755:AXB458786 BGX458755:BGX458786 BQT458755:BQT458786 CAP458755:CAP458786 CKL458755:CKL458786 CUH458755:CUH458786 DED458755:DED458786 DNZ458755:DNZ458786 DXV458755:DXV458786 EHR458755:EHR458786 ERN458755:ERN458786 FBJ458755:FBJ458786 FLF458755:FLF458786 FVB458755:FVB458786 GEX458755:GEX458786 GOT458755:GOT458786 GYP458755:GYP458786 HIL458755:HIL458786 HSH458755:HSH458786 ICD458755:ICD458786 ILZ458755:ILZ458786 IVV458755:IVV458786 JFR458755:JFR458786 JPN458755:JPN458786 JZJ458755:JZJ458786 KJF458755:KJF458786 KTB458755:KTB458786 LCX458755:LCX458786 LMT458755:LMT458786 LWP458755:LWP458786 MGL458755:MGL458786 MQH458755:MQH458786 NAD458755:NAD458786 NJZ458755:NJZ458786 NTV458755:NTV458786 ODR458755:ODR458786 ONN458755:ONN458786 OXJ458755:OXJ458786 PHF458755:PHF458786 PRB458755:PRB458786 QAX458755:QAX458786 QKT458755:QKT458786 QUP458755:QUP458786 REL458755:REL458786 ROH458755:ROH458786 RYD458755:RYD458786 SHZ458755:SHZ458786 SRV458755:SRV458786 TBR458755:TBR458786 TLN458755:TLN458786 TVJ458755:TVJ458786 UFF458755:UFF458786 UPB458755:UPB458786 UYX458755:UYX458786 VIT458755:VIT458786 VSP458755:VSP458786 WCL458755:WCL458786 WMH458755:WMH458786 WWD458755:WWD458786 V524291:V524322 JR524291:JR524322 TN524291:TN524322 ADJ524291:ADJ524322 ANF524291:ANF524322 AXB524291:AXB524322 BGX524291:BGX524322 BQT524291:BQT524322 CAP524291:CAP524322 CKL524291:CKL524322 CUH524291:CUH524322 DED524291:DED524322 DNZ524291:DNZ524322 DXV524291:DXV524322 EHR524291:EHR524322 ERN524291:ERN524322 FBJ524291:FBJ524322 FLF524291:FLF524322 FVB524291:FVB524322 GEX524291:GEX524322 GOT524291:GOT524322 GYP524291:GYP524322 HIL524291:HIL524322 HSH524291:HSH524322 ICD524291:ICD524322 ILZ524291:ILZ524322 IVV524291:IVV524322 JFR524291:JFR524322 JPN524291:JPN524322 JZJ524291:JZJ524322 KJF524291:KJF524322 KTB524291:KTB524322 LCX524291:LCX524322 LMT524291:LMT524322 LWP524291:LWP524322 MGL524291:MGL524322 MQH524291:MQH524322 NAD524291:NAD524322 NJZ524291:NJZ524322 NTV524291:NTV524322 ODR524291:ODR524322 ONN524291:ONN524322 OXJ524291:OXJ524322 PHF524291:PHF524322 PRB524291:PRB524322 QAX524291:QAX524322 QKT524291:QKT524322 QUP524291:QUP524322 REL524291:REL524322 ROH524291:ROH524322 RYD524291:RYD524322 SHZ524291:SHZ524322 SRV524291:SRV524322 TBR524291:TBR524322 TLN524291:TLN524322 TVJ524291:TVJ524322 UFF524291:UFF524322 UPB524291:UPB524322 UYX524291:UYX524322 VIT524291:VIT524322 VSP524291:VSP524322 WCL524291:WCL524322 WMH524291:WMH524322 WWD524291:WWD524322 V589827:V589858 JR589827:JR589858 TN589827:TN589858 ADJ589827:ADJ589858 ANF589827:ANF589858 AXB589827:AXB589858 BGX589827:BGX589858 BQT589827:BQT589858 CAP589827:CAP589858 CKL589827:CKL589858 CUH589827:CUH589858 DED589827:DED589858 DNZ589827:DNZ589858 DXV589827:DXV589858 EHR589827:EHR589858 ERN589827:ERN589858 FBJ589827:FBJ589858 FLF589827:FLF589858 FVB589827:FVB589858 GEX589827:GEX589858 GOT589827:GOT589858 GYP589827:GYP589858 HIL589827:HIL589858 HSH589827:HSH589858 ICD589827:ICD589858 ILZ589827:ILZ589858 IVV589827:IVV589858 JFR589827:JFR589858 JPN589827:JPN589858 JZJ589827:JZJ589858 KJF589827:KJF589858 KTB589827:KTB589858 LCX589827:LCX589858 LMT589827:LMT589858 LWP589827:LWP589858 MGL589827:MGL589858 MQH589827:MQH589858 NAD589827:NAD589858 NJZ589827:NJZ589858 NTV589827:NTV589858 ODR589827:ODR589858 ONN589827:ONN589858 OXJ589827:OXJ589858 PHF589827:PHF589858 PRB589827:PRB589858 QAX589827:QAX589858 QKT589827:QKT589858 QUP589827:QUP589858 REL589827:REL589858 ROH589827:ROH589858 RYD589827:RYD589858 SHZ589827:SHZ589858 SRV589827:SRV589858 TBR589827:TBR589858 TLN589827:TLN589858 TVJ589827:TVJ589858 UFF589827:UFF589858 UPB589827:UPB589858 UYX589827:UYX589858 VIT589827:VIT589858 VSP589827:VSP589858 WCL589827:WCL589858 WMH589827:WMH589858 WWD589827:WWD589858 V655363:V655394 JR655363:JR655394 TN655363:TN655394 ADJ655363:ADJ655394 ANF655363:ANF655394 AXB655363:AXB655394 BGX655363:BGX655394 BQT655363:BQT655394 CAP655363:CAP655394 CKL655363:CKL655394 CUH655363:CUH655394 DED655363:DED655394 DNZ655363:DNZ655394 DXV655363:DXV655394 EHR655363:EHR655394 ERN655363:ERN655394 FBJ655363:FBJ655394 FLF655363:FLF655394 FVB655363:FVB655394 GEX655363:GEX655394 GOT655363:GOT655394 GYP655363:GYP655394 HIL655363:HIL655394 HSH655363:HSH655394 ICD655363:ICD655394 ILZ655363:ILZ655394 IVV655363:IVV655394 JFR655363:JFR655394 JPN655363:JPN655394 JZJ655363:JZJ655394 KJF655363:KJF655394 KTB655363:KTB655394 LCX655363:LCX655394 LMT655363:LMT655394 LWP655363:LWP655394 MGL655363:MGL655394 MQH655363:MQH655394 NAD655363:NAD655394 NJZ655363:NJZ655394 NTV655363:NTV655394 ODR655363:ODR655394 ONN655363:ONN655394 OXJ655363:OXJ655394 PHF655363:PHF655394 PRB655363:PRB655394 QAX655363:QAX655394 QKT655363:QKT655394 QUP655363:QUP655394 REL655363:REL655394 ROH655363:ROH655394 RYD655363:RYD655394 SHZ655363:SHZ655394 SRV655363:SRV655394 TBR655363:TBR655394 TLN655363:TLN655394 TVJ655363:TVJ655394 UFF655363:UFF655394 UPB655363:UPB655394 UYX655363:UYX655394 VIT655363:VIT655394 VSP655363:VSP655394 WCL655363:WCL655394 WMH655363:WMH655394 WWD655363:WWD655394 V720899:V720930 JR720899:JR720930 TN720899:TN720930 ADJ720899:ADJ720930 ANF720899:ANF720930 AXB720899:AXB720930 BGX720899:BGX720930 BQT720899:BQT720930 CAP720899:CAP720930 CKL720899:CKL720930 CUH720899:CUH720930 DED720899:DED720930 DNZ720899:DNZ720930 DXV720899:DXV720930 EHR720899:EHR720930 ERN720899:ERN720930 FBJ720899:FBJ720930 FLF720899:FLF720930 FVB720899:FVB720930 GEX720899:GEX720930 GOT720899:GOT720930 GYP720899:GYP720930 HIL720899:HIL720930 HSH720899:HSH720930 ICD720899:ICD720930 ILZ720899:ILZ720930 IVV720899:IVV720930 JFR720899:JFR720930 JPN720899:JPN720930 JZJ720899:JZJ720930 KJF720899:KJF720930 KTB720899:KTB720930 LCX720899:LCX720930 LMT720899:LMT720930 LWP720899:LWP720930 MGL720899:MGL720930 MQH720899:MQH720930 NAD720899:NAD720930 NJZ720899:NJZ720930 NTV720899:NTV720930 ODR720899:ODR720930 ONN720899:ONN720930 OXJ720899:OXJ720930 PHF720899:PHF720930 PRB720899:PRB720930 QAX720899:QAX720930 QKT720899:QKT720930 QUP720899:QUP720930 REL720899:REL720930 ROH720899:ROH720930 RYD720899:RYD720930 SHZ720899:SHZ720930 SRV720899:SRV720930 TBR720899:TBR720930 TLN720899:TLN720930 TVJ720899:TVJ720930 UFF720899:UFF720930 UPB720899:UPB720930 UYX720899:UYX720930 VIT720899:VIT720930 VSP720899:VSP720930 WCL720899:WCL720930 WMH720899:WMH720930 WWD720899:WWD720930 V786435:V786466 JR786435:JR786466 TN786435:TN786466 ADJ786435:ADJ786466 ANF786435:ANF786466 AXB786435:AXB786466 BGX786435:BGX786466 BQT786435:BQT786466 CAP786435:CAP786466 CKL786435:CKL786466 CUH786435:CUH786466 DED786435:DED786466 DNZ786435:DNZ786466 DXV786435:DXV786466 EHR786435:EHR786466 ERN786435:ERN786466 FBJ786435:FBJ786466 FLF786435:FLF786466 FVB786435:FVB786466 GEX786435:GEX786466 GOT786435:GOT786466 GYP786435:GYP786466 HIL786435:HIL786466 HSH786435:HSH786466 ICD786435:ICD786466 ILZ786435:ILZ786466 IVV786435:IVV786466 JFR786435:JFR786466 JPN786435:JPN786466 JZJ786435:JZJ786466 KJF786435:KJF786466 KTB786435:KTB786466 LCX786435:LCX786466 LMT786435:LMT786466 LWP786435:LWP786466 MGL786435:MGL786466 MQH786435:MQH786466 NAD786435:NAD786466 NJZ786435:NJZ786466 NTV786435:NTV786466 ODR786435:ODR786466 ONN786435:ONN786466 OXJ786435:OXJ786466 PHF786435:PHF786466 PRB786435:PRB786466 QAX786435:QAX786466 QKT786435:QKT786466 QUP786435:QUP786466 REL786435:REL786466 ROH786435:ROH786466 RYD786435:RYD786466 SHZ786435:SHZ786466 SRV786435:SRV786466 TBR786435:TBR786466 TLN786435:TLN786466 TVJ786435:TVJ786466 UFF786435:UFF786466 UPB786435:UPB786466 UYX786435:UYX786466 VIT786435:VIT786466 VSP786435:VSP786466 WCL786435:WCL786466 WMH786435:WMH786466 WWD786435:WWD786466 V851971:V852002 JR851971:JR852002 TN851971:TN852002 ADJ851971:ADJ852002 ANF851971:ANF852002 AXB851971:AXB852002 BGX851971:BGX852002 BQT851971:BQT852002 CAP851971:CAP852002 CKL851971:CKL852002 CUH851971:CUH852002 DED851971:DED852002 DNZ851971:DNZ852002 DXV851971:DXV852002 EHR851971:EHR852002 ERN851971:ERN852002 FBJ851971:FBJ852002 FLF851971:FLF852002 FVB851971:FVB852002 GEX851971:GEX852002 GOT851971:GOT852002 GYP851971:GYP852002 HIL851971:HIL852002 HSH851971:HSH852002 ICD851971:ICD852002 ILZ851971:ILZ852002 IVV851971:IVV852002 JFR851971:JFR852002 JPN851971:JPN852002 JZJ851971:JZJ852002 KJF851971:KJF852002 KTB851971:KTB852002 LCX851971:LCX852002 LMT851971:LMT852002 LWP851971:LWP852002 MGL851971:MGL852002 MQH851971:MQH852002 NAD851971:NAD852002 NJZ851971:NJZ852002 NTV851971:NTV852002 ODR851971:ODR852002 ONN851971:ONN852002 OXJ851971:OXJ852002 PHF851971:PHF852002 PRB851971:PRB852002 QAX851971:QAX852002 QKT851971:QKT852002 QUP851971:QUP852002 REL851971:REL852002 ROH851971:ROH852002 RYD851971:RYD852002 SHZ851971:SHZ852002 SRV851971:SRV852002 TBR851971:TBR852002 TLN851971:TLN852002 TVJ851971:TVJ852002 UFF851971:UFF852002 UPB851971:UPB852002 UYX851971:UYX852002 VIT851971:VIT852002 VSP851971:VSP852002 WCL851971:WCL852002 WMH851971:WMH852002 WWD851971:WWD852002 V917507:V917538 JR917507:JR917538 TN917507:TN917538 ADJ917507:ADJ917538 ANF917507:ANF917538 AXB917507:AXB917538 BGX917507:BGX917538 BQT917507:BQT917538 CAP917507:CAP917538 CKL917507:CKL917538 CUH917507:CUH917538 DED917507:DED917538 DNZ917507:DNZ917538 DXV917507:DXV917538 EHR917507:EHR917538 ERN917507:ERN917538 FBJ917507:FBJ917538 FLF917507:FLF917538 FVB917507:FVB917538 GEX917507:GEX917538 GOT917507:GOT917538 GYP917507:GYP917538 HIL917507:HIL917538 HSH917507:HSH917538 ICD917507:ICD917538 ILZ917507:ILZ917538 IVV917507:IVV917538 JFR917507:JFR917538 JPN917507:JPN917538 JZJ917507:JZJ917538 KJF917507:KJF917538 KTB917507:KTB917538 LCX917507:LCX917538 LMT917507:LMT917538 LWP917507:LWP917538 MGL917507:MGL917538 MQH917507:MQH917538 NAD917507:NAD917538 NJZ917507:NJZ917538 NTV917507:NTV917538 ODR917507:ODR917538 ONN917507:ONN917538 OXJ917507:OXJ917538 PHF917507:PHF917538 PRB917507:PRB917538 QAX917507:QAX917538 QKT917507:QKT917538 QUP917507:QUP917538 REL917507:REL917538 ROH917507:ROH917538 RYD917507:RYD917538 SHZ917507:SHZ917538 SRV917507:SRV917538 TBR917507:TBR917538 TLN917507:TLN917538 TVJ917507:TVJ917538 UFF917507:UFF917538 UPB917507:UPB917538 UYX917507:UYX917538 VIT917507:VIT917538 VSP917507:VSP917538 WCL917507:WCL917538 WMH917507:WMH917538 WWD917507:WWD917538 V983043:V983074 JR983043:JR983074 TN983043:TN983074 ADJ983043:ADJ983074 ANF983043:ANF983074 AXB983043:AXB983074 BGX983043:BGX983074 BQT983043:BQT983074 CAP983043:CAP983074 CKL983043:CKL983074 CUH983043:CUH983074 DED983043:DED983074 DNZ983043:DNZ983074 DXV983043:DXV983074 EHR983043:EHR983074 ERN983043:ERN983074 FBJ983043:FBJ983074 FLF983043:FLF983074 FVB983043:FVB983074 GEX983043:GEX983074 GOT983043:GOT983074 GYP983043:GYP983074 HIL983043:HIL983074 HSH983043:HSH983074 ICD983043:ICD983074 ILZ983043:ILZ983074 IVV983043:IVV983074 JFR983043:JFR983074 JPN983043:JPN983074 JZJ983043:JZJ983074 KJF983043:KJF983074 KTB983043:KTB983074 LCX983043:LCX983074 LMT983043:LMT983074 LWP983043:LWP983074 MGL983043:MGL983074 MQH983043:MQH983074 NAD983043:NAD983074 NJZ983043:NJZ983074 NTV983043:NTV983074 ODR983043:ODR983074 ONN983043:ONN983074 OXJ983043:OXJ983074 PHF983043:PHF983074 PRB983043:PRB983074 QAX983043:QAX983074 QKT983043:QKT983074 QUP983043:QUP983074 REL983043:REL983074 ROH983043:ROH983074 RYD983043:RYD983074 SHZ983043:SHZ983074 SRV983043:SRV983074 TBR983043:TBR983074 TLN983043:TLN983074 TVJ983043:TVJ983074 UFF983043:UFF983074 UPB983043:UPB983074 UYX983043:UYX983074 VIT983043:VIT983074 VSP983043:VSP983074 WCL983043:WCL983074 WMH983043:WMH983074 WWD983043:WWD983074 V31:V33" xr:uid="{00000000-0002-0000-0E00-000005000000}">
      <formula1>$J$2:$J$4</formula1>
    </dataValidation>
    <dataValidation type="list" allowBlank="1" showInputMessage="1" showErrorMessage="1" sqref="W65539:W65570 JS65539:JS65570 TO65539:TO65570 ADK65539:ADK65570 ANG65539:ANG65570 AXC65539:AXC65570 BGY65539:BGY65570 BQU65539:BQU65570 CAQ65539:CAQ65570 CKM65539:CKM65570 CUI65539:CUI65570 DEE65539:DEE65570 DOA65539:DOA65570 DXW65539:DXW65570 EHS65539:EHS65570 ERO65539:ERO65570 FBK65539:FBK65570 FLG65539:FLG65570 FVC65539:FVC65570 GEY65539:GEY65570 GOU65539:GOU65570 GYQ65539:GYQ65570 HIM65539:HIM65570 HSI65539:HSI65570 ICE65539:ICE65570 IMA65539:IMA65570 IVW65539:IVW65570 JFS65539:JFS65570 JPO65539:JPO65570 JZK65539:JZK65570 KJG65539:KJG65570 KTC65539:KTC65570 LCY65539:LCY65570 LMU65539:LMU65570 LWQ65539:LWQ65570 MGM65539:MGM65570 MQI65539:MQI65570 NAE65539:NAE65570 NKA65539:NKA65570 NTW65539:NTW65570 ODS65539:ODS65570 ONO65539:ONO65570 OXK65539:OXK65570 PHG65539:PHG65570 PRC65539:PRC65570 QAY65539:QAY65570 QKU65539:QKU65570 QUQ65539:QUQ65570 REM65539:REM65570 ROI65539:ROI65570 RYE65539:RYE65570 SIA65539:SIA65570 SRW65539:SRW65570 TBS65539:TBS65570 TLO65539:TLO65570 TVK65539:TVK65570 UFG65539:UFG65570 UPC65539:UPC65570 UYY65539:UYY65570 VIU65539:VIU65570 VSQ65539:VSQ65570 WCM65539:WCM65570 WMI65539:WMI65570 WWE65539:WWE65570 W131075:W131106 JS131075:JS131106 TO131075:TO131106 ADK131075:ADK131106 ANG131075:ANG131106 AXC131075:AXC131106 BGY131075:BGY131106 BQU131075:BQU131106 CAQ131075:CAQ131106 CKM131075:CKM131106 CUI131075:CUI131106 DEE131075:DEE131106 DOA131075:DOA131106 DXW131075:DXW131106 EHS131075:EHS131106 ERO131075:ERO131106 FBK131075:FBK131106 FLG131075:FLG131106 FVC131075:FVC131106 GEY131075:GEY131106 GOU131075:GOU131106 GYQ131075:GYQ131106 HIM131075:HIM131106 HSI131075:HSI131106 ICE131075:ICE131106 IMA131075:IMA131106 IVW131075:IVW131106 JFS131075:JFS131106 JPO131075:JPO131106 JZK131075:JZK131106 KJG131075:KJG131106 KTC131075:KTC131106 LCY131075:LCY131106 LMU131075:LMU131106 LWQ131075:LWQ131106 MGM131075:MGM131106 MQI131075:MQI131106 NAE131075:NAE131106 NKA131075:NKA131106 NTW131075:NTW131106 ODS131075:ODS131106 ONO131075:ONO131106 OXK131075:OXK131106 PHG131075:PHG131106 PRC131075:PRC131106 QAY131075:QAY131106 QKU131075:QKU131106 QUQ131075:QUQ131106 REM131075:REM131106 ROI131075:ROI131106 RYE131075:RYE131106 SIA131075:SIA131106 SRW131075:SRW131106 TBS131075:TBS131106 TLO131075:TLO131106 TVK131075:TVK131106 UFG131075:UFG131106 UPC131075:UPC131106 UYY131075:UYY131106 VIU131075:VIU131106 VSQ131075:VSQ131106 WCM131075:WCM131106 WMI131075:WMI131106 WWE131075:WWE131106 W196611:W196642 JS196611:JS196642 TO196611:TO196642 ADK196611:ADK196642 ANG196611:ANG196642 AXC196611:AXC196642 BGY196611:BGY196642 BQU196611:BQU196642 CAQ196611:CAQ196642 CKM196611:CKM196642 CUI196611:CUI196642 DEE196611:DEE196642 DOA196611:DOA196642 DXW196611:DXW196642 EHS196611:EHS196642 ERO196611:ERO196642 FBK196611:FBK196642 FLG196611:FLG196642 FVC196611:FVC196642 GEY196611:GEY196642 GOU196611:GOU196642 GYQ196611:GYQ196642 HIM196611:HIM196642 HSI196611:HSI196642 ICE196611:ICE196642 IMA196611:IMA196642 IVW196611:IVW196642 JFS196611:JFS196642 JPO196611:JPO196642 JZK196611:JZK196642 KJG196611:KJG196642 KTC196611:KTC196642 LCY196611:LCY196642 LMU196611:LMU196642 LWQ196611:LWQ196642 MGM196611:MGM196642 MQI196611:MQI196642 NAE196611:NAE196642 NKA196611:NKA196642 NTW196611:NTW196642 ODS196611:ODS196642 ONO196611:ONO196642 OXK196611:OXK196642 PHG196611:PHG196642 PRC196611:PRC196642 QAY196611:QAY196642 QKU196611:QKU196642 QUQ196611:QUQ196642 REM196611:REM196642 ROI196611:ROI196642 RYE196611:RYE196642 SIA196611:SIA196642 SRW196611:SRW196642 TBS196611:TBS196642 TLO196611:TLO196642 TVK196611:TVK196642 UFG196611:UFG196642 UPC196611:UPC196642 UYY196611:UYY196642 VIU196611:VIU196642 VSQ196611:VSQ196642 WCM196611:WCM196642 WMI196611:WMI196642 WWE196611:WWE196642 W262147:W262178 JS262147:JS262178 TO262147:TO262178 ADK262147:ADK262178 ANG262147:ANG262178 AXC262147:AXC262178 BGY262147:BGY262178 BQU262147:BQU262178 CAQ262147:CAQ262178 CKM262147:CKM262178 CUI262147:CUI262178 DEE262147:DEE262178 DOA262147:DOA262178 DXW262147:DXW262178 EHS262147:EHS262178 ERO262147:ERO262178 FBK262147:FBK262178 FLG262147:FLG262178 FVC262147:FVC262178 GEY262147:GEY262178 GOU262147:GOU262178 GYQ262147:GYQ262178 HIM262147:HIM262178 HSI262147:HSI262178 ICE262147:ICE262178 IMA262147:IMA262178 IVW262147:IVW262178 JFS262147:JFS262178 JPO262147:JPO262178 JZK262147:JZK262178 KJG262147:KJG262178 KTC262147:KTC262178 LCY262147:LCY262178 LMU262147:LMU262178 LWQ262147:LWQ262178 MGM262147:MGM262178 MQI262147:MQI262178 NAE262147:NAE262178 NKA262147:NKA262178 NTW262147:NTW262178 ODS262147:ODS262178 ONO262147:ONO262178 OXK262147:OXK262178 PHG262147:PHG262178 PRC262147:PRC262178 QAY262147:QAY262178 QKU262147:QKU262178 QUQ262147:QUQ262178 REM262147:REM262178 ROI262147:ROI262178 RYE262147:RYE262178 SIA262147:SIA262178 SRW262147:SRW262178 TBS262147:TBS262178 TLO262147:TLO262178 TVK262147:TVK262178 UFG262147:UFG262178 UPC262147:UPC262178 UYY262147:UYY262178 VIU262147:VIU262178 VSQ262147:VSQ262178 WCM262147:WCM262178 WMI262147:WMI262178 WWE262147:WWE262178 W327683:W327714 JS327683:JS327714 TO327683:TO327714 ADK327683:ADK327714 ANG327683:ANG327714 AXC327683:AXC327714 BGY327683:BGY327714 BQU327683:BQU327714 CAQ327683:CAQ327714 CKM327683:CKM327714 CUI327683:CUI327714 DEE327683:DEE327714 DOA327683:DOA327714 DXW327683:DXW327714 EHS327683:EHS327714 ERO327683:ERO327714 FBK327683:FBK327714 FLG327683:FLG327714 FVC327683:FVC327714 GEY327683:GEY327714 GOU327683:GOU327714 GYQ327683:GYQ327714 HIM327683:HIM327714 HSI327683:HSI327714 ICE327683:ICE327714 IMA327683:IMA327714 IVW327683:IVW327714 JFS327683:JFS327714 JPO327683:JPO327714 JZK327683:JZK327714 KJG327683:KJG327714 KTC327683:KTC327714 LCY327683:LCY327714 LMU327683:LMU327714 LWQ327683:LWQ327714 MGM327683:MGM327714 MQI327683:MQI327714 NAE327683:NAE327714 NKA327683:NKA327714 NTW327683:NTW327714 ODS327683:ODS327714 ONO327683:ONO327714 OXK327683:OXK327714 PHG327683:PHG327714 PRC327683:PRC327714 QAY327683:QAY327714 QKU327683:QKU327714 QUQ327683:QUQ327714 REM327683:REM327714 ROI327683:ROI327714 RYE327683:RYE327714 SIA327683:SIA327714 SRW327683:SRW327714 TBS327683:TBS327714 TLO327683:TLO327714 TVK327683:TVK327714 UFG327683:UFG327714 UPC327683:UPC327714 UYY327683:UYY327714 VIU327683:VIU327714 VSQ327683:VSQ327714 WCM327683:WCM327714 WMI327683:WMI327714 WWE327683:WWE327714 W393219:W393250 JS393219:JS393250 TO393219:TO393250 ADK393219:ADK393250 ANG393219:ANG393250 AXC393219:AXC393250 BGY393219:BGY393250 BQU393219:BQU393250 CAQ393219:CAQ393250 CKM393219:CKM393250 CUI393219:CUI393250 DEE393219:DEE393250 DOA393219:DOA393250 DXW393219:DXW393250 EHS393219:EHS393250 ERO393219:ERO393250 FBK393219:FBK393250 FLG393219:FLG393250 FVC393219:FVC393250 GEY393219:GEY393250 GOU393219:GOU393250 GYQ393219:GYQ393250 HIM393219:HIM393250 HSI393219:HSI393250 ICE393219:ICE393250 IMA393219:IMA393250 IVW393219:IVW393250 JFS393219:JFS393250 JPO393219:JPO393250 JZK393219:JZK393250 KJG393219:KJG393250 KTC393219:KTC393250 LCY393219:LCY393250 LMU393219:LMU393250 LWQ393219:LWQ393250 MGM393219:MGM393250 MQI393219:MQI393250 NAE393219:NAE393250 NKA393219:NKA393250 NTW393219:NTW393250 ODS393219:ODS393250 ONO393219:ONO393250 OXK393219:OXK393250 PHG393219:PHG393250 PRC393219:PRC393250 QAY393219:QAY393250 QKU393219:QKU393250 QUQ393219:QUQ393250 REM393219:REM393250 ROI393219:ROI393250 RYE393219:RYE393250 SIA393219:SIA393250 SRW393219:SRW393250 TBS393219:TBS393250 TLO393219:TLO393250 TVK393219:TVK393250 UFG393219:UFG393250 UPC393219:UPC393250 UYY393219:UYY393250 VIU393219:VIU393250 VSQ393219:VSQ393250 WCM393219:WCM393250 WMI393219:WMI393250 WWE393219:WWE393250 W458755:W458786 JS458755:JS458786 TO458755:TO458786 ADK458755:ADK458786 ANG458755:ANG458786 AXC458755:AXC458786 BGY458755:BGY458786 BQU458755:BQU458786 CAQ458755:CAQ458786 CKM458755:CKM458786 CUI458755:CUI458786 DEE458755:DEE458786 DOA458755:DOA458786 DXW458755:DXW458786 EHS458755:EHS458786 ERO458755:ERO458786 FBK458755:FBK458786 FLG458755:FLG458786 FVC458755:FVC458786 GEY458755:GEY458786 GOU458755:GOU458786 GYQ458755:GYQ458786 HIM458755:HIM458786 HSI458755:HSI458786 ICE458755:ICE458786 IMA458755:IMA458786 IVW458755:IVW458786 JFS458755:JFS458786 JPO458755:JPO458786 JZK458755:JZK458786 KJG458755:KJG458786 KTC458755:KTC458786 LCY458755:LCY458786 LMU458755:LMU458786 LWQ458755:LWQ458786 MGM458755:MGM458786 MQI458755:MQI458786 NAE458755:NAE458786 NKA458755:NKA458786 NTW458755:NTW458786 ODS458755:ODS458786 ONO458755:ONO458786 OXK458755:OXK458786 PHG458755:PHG458786 PRC458755:PRC458786 QAY458755:QAY458786 QKU458755:QKU458786 QUQ458755:QUQ458786 REM458755:REM458786 ROI458755:ROI458786 RYE458755:RYE458786 SIA458755:SIA458786 SRW458755:SRW458786 TBS458755:TBS458786 TLO458755:TLO458786 TVK458755:TVK458786 UFG458755:UFG458786 UPC458755:UPC458786 UYY458755:UYY458786 VIU458755:VIU458786 VSQ458755:VSQ458786 WCM458755:WCM458786 WMI458755:WMI458786 WWE458755:WWE458786 W524291:W524322 JS524291:JS524322 TO524291:TO524322 ADK524291:ADK524322 ANG524291:ANG524322 AXC524291:AXC524322 BGY524291:BGY524322 BQU524291:BQU524322 CAQ524291:CAQ524322 CKM524291:CKM524322 CUI524291:CUI524322 DEE524291:DEE524322 DOA524291:DOA524322 DXW524291:DXW524322 EHS524291:EHS524322 ERO524291:ERO524322 FBK524291:FBK524322 FLG524291:FLG524322 FVC524291:FVC524322 GEY524291:GEY524322 GOU524291:GOU524322 GYQ524291:GYQ524322 HIM524291:HIM524322 HSI524291:HSI524322 ICE524291:ICE524322 IMA524291:IMA524322 IVW524291:IVW524322 JFS524291:JFS524322 JPO524291:JPO524322 JZK524291:JZK524322 KJG524291:KJG524322 KTC524291:KTC524322 LCY524291:LCY524322 LMU524291:LMU524322 LWQ524291:LWQ524322 MGM524291:MGM524322 MQI524291:MQI524322 NAE524291:NAE524322 NKA524291:NKA524322 NTW524291:NTW524322 ODS524291:ODS524322 ONO524291:ONO524322 OXK524291:OXK524322 PHG524291:PHG524322 PRC524291:PRC524322 QAY524291:QAY524322 QKU524291:QKU524322 QUQ524291:QUQ524322 REM524291:REM524322 ROI524291:ROI524322 RYE524291:RYE524322 SIA524291:SIA524322 SRW524291:SRW524322 TBS524291:TBS524322 TLO524291:TLO524322 TVK524291:TVK524322 UFG524291:UFG524322 UPC524291:UPC524322 UYY524291:UYY524322 VIU524291:VIU524322 VSQ524291:VSQ524322 WCM524291:WCM524322 WMI524291:WMI524322 WWE524291:WWE524322 W589827:W589858 JS589827:JS589858 TO589827:TO589858 ADK589827:ADK589858 ANG589827:ANG589858 AXC589827:AXC589858 BGY589827:BGY589858 BQU589827:BQU589858 CAQ589827:CAQ589858 CKM589827:CKM589858 CUI589827:CUI589858 DEE589827:DEE589858 DOA589827:DOA589858 DXW589827:DXW589858 EHS589827:EHS589858 ERO589827:ERO589858 FBK589827:FBK589858 FLG589827:FLG589858 FVC589827:FVC589858 GEY589827:GEY589858 GOU589827:GOU589858 GYQ589827:GYQ589858 HIM589827:HIM589858 HSI589827:HSI589858 ICE589827:ICE589858 IMA589827:IMA589858 IVW589827:IVW589858 JFS589827:JFS589858 JPO589827:JPO589858 JZK589827:JZK589858 KJG589827:KJG589858 KTC589827:KTC589858 LCY589827:LCY589858 LMU589827:LMU589858 LWQ589827:LWQ589858 MGM589827:MGM589858 MQI589827:MQI589858 NAE589827:NAE589858 NKA589827:NKA589858 NTW589827:NTW589858 ODS589827:ODS589858 ONO589827:ONO589858 OXK589827:OXK589858 PHG589827:PHG589858 PRC589827:PRC589858 QAY589827:QAY589858 QKU589827:QKU589858 QUQ589827:QUQ589858 REM589827:REM589858 ROI589827:ROI589858 RYE589827:RYE589858 SIA589827:SIA589858 SRW589827:SRW589858 TBS589827:TBS589858 TLO589827:TLO589858 TVK589827:TVK589858 UFG589827:UFG589858 UPC589827:UPC589858 UYY589827:UYY589858 VIU589827:VIU589858 VSQ589827:VSQ589858 WCM589827:WCM589858 WMI589827:WMI589858 WWE589827:WWE589858 W655363:W655394 JS655363:JS655394 TO655363:TO655394 ADK655363:ADK655394 ANG655363:ANG655394 AXC655363:AXC655394 BGY655363:BGY655394 BQU655363:BQU655394 CAQ655363:CAQ655394 CKM655363:CKM655394 CUI655363:CUI655394 DEE655363:DEE655394 DOA655363:DOA655394 DXW655363:DXW655394 EHS655363:EHS655394 ERO655363:ERO655394 FBK655363:FBK655394 FLG655363:FLG655394 FVC655363:FVC655394 GEY655363:GEY655394 GOU655363:GOU655394 GYQ655363:GYQ655394 HIM655363:HIM655394 HSI655363:HSI655394 ICE655363:ICE655394 IMA655363:IMA655394 IVW655363:IVW655394 JFS655363:JFS655394 JPO655363:JPO655394 JZK655363:JZK655394 KJG655363:KJG655394 KTC655363:KTC655394 LCY655363:LCY655394 LMU655363:LMU655394 LWQ655363:LWQ655394 MGM655363:MGM655394 MQI655363:MQI655394 NAE655363:NAE655394 NKA655363:NKA655394 NTW655363:NTW655394 ODS655363:ODS655394 ONO655363:ONO655394 OXK655363:OXK655394 PHG655363:PHG655394 PRC655363:PRC655394 QAY655363:QAY655394 QKU655363:QKU655394 QUQ655363:QUQ655394 REM655363:REM655394 ROI655363:ROI655394 RYE655363:RYE655394 SIA655363:SIA655394 SRW655363:SRW655394 TBS655363:TBS655394 TLO655363:TLO655394 TVK655363:TVK655394 UFG655363:UFG655394 UPC655363:UPC655394 UYY655363:UYY655394 VIU655363:VIU655394 VSQ655363:VSQ655394 WCM655363:WCM655394 WMI655363:WMI655394 WWE655363:WWE655394 W720899:W720930 JS720899:JS720930 TO720899:TO720930 ADK720899:ADK720930 ANG720899:ANG720930 AXC720899:AXC720930 BGY720899:BGY720930 BQU720899:BQU720930 CAQ720899:CAQ720930 CKM720899:CKM720930 CUI720899:CUI720930 DEE720899:DEE720930 DOA720899:DOA720930 DXW720899:DXW720930 EHS720899:EHS720930 ERO720899:ERO720930 FBK720899:FBK720930 FLG720899:FLG720930 FVC720899:FVC720930 GEY720899:GEY720930 GOU720899:GOU720930 GYQ720899:GYQ720930 HIM720899:HIM720930 HSI720899:HSI720930 ICE720899:ICE720930 IMA720899:IMA720930 IVW720899:IVW720930 JFS720899:JFS720930 JPO720899:JPO720930 JZK720899:JZK720930 KJG720899:KJG720930 KTC720899:KTC720930 LCY720899:LCY720930 LMU720899:LMU720930 LWQ720899:LWQ720930 MGM720899:MGM720930 MQI720899:MQI720930 NAE720899:NAE720930 NKA720899:NKA720930 NTW720899:NTW720930 ODS720899:ODS720930 ONO720899:ONO720930 OXK720899:OXK720930 PHG720899:PHG720930 PRC720899:PRC720930 QAY720899:QAY720930 QKU720899:QKU720930 QUQ720899:QUQ720930 REM720899:REM720930 ROI720899:ROI720930 RYE720899:RYE720930 SIA720899:SIA720930 SRW720899:SRW720930 TBS720899:TBS720930 TLO720899:TLO720930 TVK720899:TVK720930 UFG720899:UFG720930 UPC720899:UPC720930 UYY720899:UYY720930 VIU720899:VIU720930 VSQ720899:VSQ720930 WCM720899:WCM720930 WMI720899:WMI720930 WWE720899:WWE720930 W786435:W786466 JS786435:JS786466 TO786435:TO786466 ADK786435:ADK786466 ANG786435:ANG786466 AXC786435:AXC786466 BGY786435:BGY786466 BQU786435:BQU786466 CAQ786435:CAQ786466 CKM786435:CKM786466 CUI786435:CUI786466 DEE786435:DEE786466 DOA786435:DOA786466 DXW786435:DXW786466 EHS786435:EHS786466 ERO786435:ERO786466 FBK786435:FBK786466 FLG786435:FLG786466 FVC786435:FVC786466 GEY786435:GEY786466 GOU786435:GOU786466 GYQ786435:GYQ786466 HIM786435:HIM786466 HSI786435:HSI786466 ICE786435:ICE786466 IMA786435:IMA786466 IVW786435:IVW786466 JFS786435:JFS786466 JPO786435:JPO786466 JZK786435:JZK786466 KJG786435:KJG786466 KTC786435:KTC786466 LCY786435:LCY786466 LMU786435:LMU786466 LWQ786435:LWQ786466 MGM786435:MGM786466 MQI786435:MQI786466 NAE786435:NAE786466 NKA786435:NKA786466 NTW786435:NTW786466 ODS786435:ODS786466 ONO786435:ONO786466 OXK786435:OXK786466 PHG786435:PHG786466 PRC786435:PRC786466 QAY786435:QAY786466 QKU786435:QKU786466 QUQ786435:QUQ786466 REM786435:REM786466 ROI786435:ROI786466 RYE786435:RYE786466 SIA786435:SIA786466 SRW786435:SRW786466 TBS786435:TBS786466 TLO786435:TLO786466 TVK786435:TVK786466 UFG786435:UFG786466 UPC786435:UPC786466 UYY786435:UYY786466 VIU786435:VIU786466 VSQ786435:VSQ786466 WCM786435:WCM786466 WMI786435:WMI786466 WWE786435:WWE786466 W851971:W852002 JS851971:JS852002 TO851971:TO852002 ADK851971:ADK852002 ANG851971:ANG852002 AXC851971:AXC852002 BGY851971:BGY852002 BQU851971:BQU852002 CAQ851971:CAQ852002 CKM851971:CKM852002 CUI851971:CUI852002 DEE851971:DEE852002 DOA851971:DOA852002 DXW851971:DXW852002 EHS851971:EHS852002 ERO851971:ERO852002 FBK851971:FBK852002 FLG851971:FLG852002 FVC851971:FVC852002 GEY851971:GEY852002 GOU851971:GOU852002 GYQ851971:GYQ852002 HIM851971:HIM852002 HSI851971:HSI852002 ICE851971:ICE852002 IMA851971:IMA852002 IVW851971:IVW852002 JFS851971:JFS852002 JPO851971:JPO852002 JZK851971:JZK852002 KJG851971:KJG852002 KTC851971:KTC852002 LCY851971:LCY852002 LMU851971:LMU852002 LWQ851971:LWQ852002 MGM851971:MGM852002 MQI851971:MQI852002 NAE851971:NAE852002 NKA851971:NKA852002 NTW851971:NTW852002 ODS851971:ODS852002 ONO851971:ONO852002 OXK851971:OXK852002 PHG851971:PHG852002 PRC851971:PRC852002 QAY851971:QAY852002 QKU851971:QKU852002 QUQ851971:QUQ852002 REM851971:REM852002 ROI851971:ROI852002 RYE851971:RYE852002 SIA851971:SIA852002 SRW851971:SRW852002 TBS851971:TBS852002 TLO851971:TLO852002 TVK851971:TVK852002 UFG851971:UFG852002 UPC851971:UPC852002 UYY851971:UYY852002 VIU851971:VIU852002 VSQ851971:VSQ852002 WCM851971:WCM852002 WMI851971:WMI852002 WWE851971:WWE852002 W917507:W917538 JS917507:JS917538 TO917507:TO917538 ADK917507:ADK917538 ANG917507:ANG917538 AXC917507:AXC917538 BGY917507:BGY917538 BQU917507:BQU917538 CAQ917507:CAQ917538 CKM917507:CKM917538 CUI917507:CUI917538 DEE917507:DEE917538 DOA917507:DOA917538 DXW917507:DXW917538 EHS917507:EHS917538 ERO917507:ERO917538 FBK917507:FBK917538 FLG917507:FLG917538 FVC917507:FVC917538 GEY917507:GEY917538 GOU917507:GOU917538 GYQ917507:GYQ917538 HIM917507:HIM917538 HSI917507:HSI917538 ICE917507:ICE917538 IMA917507:IMA917538 IVW917507:IVW917538 JFS917507:JFS917538 JPO917507:JPO917538 JZK917507:JZK917538 KJG917507:KJG917538 KTC917507:KTC917538 LCY917507:LCY917538 LMU917507:LMU917538 LWQ917507:LWQ917538 MGM917507:MGM917538 MQI917507:MQI917538 NAE917507:NAE917538 NKA917507:NKA917538 NTW917507:NTW917538 ODS917507:ODS917538 ONO917507:ONO917538 OXK917507:OXK917538 PHG917507:PHG917538 PRC917507:PRC917538 QAY917507:QAY917538 QKU917507:QKU917538 QUQ917507:QUQ917538 REM917507:REM917538 ROI917507:ROI917538 RYE917507:RYE917538 SIA917507:SIA917538 SRW917507:SRW917538 TBS917507:TBS917538 TLO917507:TLO917538 TVK917507:TVK917538 UFG917507:UFG917538 UPC917507:UPC917538 UYY917507:UYY917538 VIU917507:VIU917538 VSQ917507:VSQ917538 WCM917507:WCM917538 WMI917507:WMI917538 WWE917507:WWE917538 W983043:W983074 JS983043:JS983074 TO983043:TO983074 ADK983043:ADK983074 ANG983043:ANG983074 AXC983043:AXC983074 BGY983043:BGY983074 BQU983043:BQU983074 CAQ983043:CAQ983074 CKM983043:CKM983074 CUI983043:CUI983074 DEE983043:DEE983074 DOA983043:DOA983074 DXW983043:DXW983074 EHS983043:EHS983074 ERO983043:ERO983074 FBK983043:FBK983074 FLG983043:FLG983074 FVC983043:FVC983074 GEY983043:GEY983074 GOU983043:GOU983074 GYQ983043:GYQ983074 HIM983043:HIM983074 HSI983043:HSI983074 ICE983043:ICE983074 IMA983043:IMA983074 IVW983043:IVW983074 JFS983043:JFS983074 JPO983043:JPO983074 JZK983043:JZK983074 KJG983043:KJG983074 KTC983043:KTC983074 LCY983043:LCY983074 LMU983043:LMU983074 LWQ983043:LWQ983074 MGM983043:MGM983074 MQI983043:MQI983074 NAE983043:NAE983074 NKA983043:NKA983074 NTW983043:NTW983074 ODS983043:ODS983074 ONO983043:ONO983074 OXK983043:OXK983074 PHG983043:PHG983074 PRC983043:PRC983074 QAY983043:QAY983074 QKU983043:QKU983074 QUQ983043:QUQ983074 REM983043:REM983074 ROI983043:ROI983074 RYE983043:RYE983074 SIA983043:SIA983074 SRW983043:SRW983074 TBS983043:TBS983074 TLO983043:TLO983074 TVK983043:TVK983074 UFG983043:UFG983074 UPC983043:UPC983074 UYY983043:UYY983074 VIU983043:VIU983074 VSQ983043:VSQ983074 WCM983043:WCM983074 WMI983043:WMI983074 WWE983043:WWE983074 W31:W35 W39:W44" xr:uid="{00000000-0002-0000-0E00-000006000000}">
      <formula1>$I$2:$I$4</formula1>
    </dataValidation>
    <dataValidation type="list" allowBlank="1" showErrorMessage="1" sqref="B32 B35:B44" xr:uid="{00000000-0002-0000-0E00-000007000000}">
      <formula1>$F$2:$F$6</formula1>
    </dataValidation>
    <dataValidation type="list" allowBlank="1" showErrorMessage="1" sqref="C32 C35:C44" xr:uid="{00000000-0002-0000-0E00-000008000000}">
      <formula1>$D$2:$D$13</formula1>
    </dataValidation>
    <dataValidation type="list" allowBlank="1" showErrorMessage="1" sqref="F32 F35:F44" xr:uid="{00000000-0002-0000-0E00-000009000000}">
      <formula1>$G$2:$G$5</formula1>
    </dataValidation>
    <dataValidation type="list" allowBlank="1" showErrorMessage="1" sqref="I32 I35 I39:I44" xr:uid="{00000000-0002-0000-0E00-00000A000000}">
      <formula1>$H$2:$H$3</formula1>
    </dataValidation>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59999389629810485"/>
  </sheetPr>
  <dimension ref="A1:AA919"/>
  <sheetViews>
    <sheetView showGridLines="0" topLeftCell="A17" zoomScale="80" zoomScaleNormal="80" workbookViewId="0">
      <selection activeCell="A17" sqref="A17:C20"/>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90" t="s">
        <v>57</v>
      </c>
      <c r="Z17" s="1"/>
    </row>
    <row r="18" spans="1:27" ht="27.75" customHeight="1"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141" t="s">
        <v>980</v>
      </c>
      <c r="Z18" s="1"/>
    </row>
    <row r="19" spans="1:27" ht="27.75"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142" t="s">
        <v>981</v>
      </c>
      <c r="Z19" s="1"/>
    </row>
    <row r="20" spans="1:27"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55" t="s">
        <v>59</v>
      </c>
      <c r="B22" s="1056"/>
      <c r="C22" s="1057"/>
      <c r="D22" s="23"/>
      <c r="E22" s="1069" t="str">
        <f>CONCATENATE("INFORME DE SEGUIMIENTO DEL PROCESO ",A23)</f>
        <v>INFORME DE SEGUIMIENTO DEL PROCESO CONTROL INTERNO DISCIPLINARIO</v>
      </c>
      <c r="F22" s="1070"/>
      <c r="G22" s="21"/>
      <c r="H22" s="1061" t="s">
        <v>60</v>
      </c>
      <c r="I22" s="1062"/>
      <c r="J22" s="1063"/>
      <c r="K22" s="83"/>
      <c r="L22" s="89"/>
      <c r="M22" s="89"/>
      <c r="N22" s="89"/>
      <c r="O22" s="89"/>
      <c r="P22" s="89"/>
      <c r="Q22" s="87"/>
      <c r="R22" s="87"/>
      <c r="S22" s="87"/>
      <c r="T22" s="87"/>
      <c r="U22" s="87"/>
      <c r="V22" s="87"/>
      <c r="W22" s="87"/>
      <c r="X22" s="86"/>
    </row>
    <row r="23" spans="1:27" ht="53.25" customHeight="1" thickBot="1" x14ac:dyDescent="0.3">
      <c r="A23" s="1075" t="s">
        <v>55</v>
      </c>
      <c r="B23" s="1076"/>
      <c r="C23" s="1077"/>
      <c r="D23" s="23"/>
      <c r="E23" s="93" t="s">
        <v>144</v>
      </c>
      <c r="F23" s="94">
        <f>COUNTA(E31:E40)</f>
        <v>0</v>
      </c>
      <c r="G23" s="21"/>
      <c r="H23" s="1064" t="s">
        <v>66</v>
      </c>
      <c r="I23" s="1065"/>
      <c r="J23" s="94">
        <f>COUNTIF(I31:I40,"Acción correctiva")</f>
        <v>0</v>
      </c>
      <c r="K23" s="88"/>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COUNTA(H31:H40)</f>
        <v>0</v>
      </c>
      <c r="G24" s="24"/>
      <c r="H24" s="1066" t="s">
        <v>149</v>
      </c>
      <c r="I24" s="1067"/>
      <c r="J24" s="99">
        <f>COUNTIF(I31:I40,"Acción Preventiva y/o de mejora")</f>
        <v>0</v>
      </c>
      <c r="K24" s="88"/>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COUNTIF(W31:W40, "Vencida")</f>
        <v>0</v>
      </c>
      <c r="G25" s="24"/>
      <c r="H25" s="1068"/>
      <c r="I25" s="1068"/>
      <c r="J25" s="89"/>
      <c r="K25" s="88"/>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8">
        <f>COUNTIF(W31:W40, "En ejecución")</f>
        <v>0</v>
      </c>
      <c r="G26" s="24"/>
      <c r="H26" s="1068"/>
      <c r="I26" s="1068"/>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53" t="s">
        <v>73</v>
      </c>
      <c r="B29" s="854"/>
      <c r="C29" s="854"/>
      <c r="D29" s="854"/>
      <c r="E29" s="854"/>
      <c r="F29" s="854"/>
      <c r="G29" s="855"/>
      <c r="H29" s="860" t="s">
        <v>74</v>
      </c>
      <c r="I29" s="861"/>
      <c r="J29" s="861"/>
      <c r="K29" s="861"/>
      <c r="L29" s="861"/>
      <c r="M29" s="861"/>
      <c r="N29" s="862"/>
      <c r="O29" s="881" t="s">
        <v>75</v>
      </c>
      <c r="P29" s="1071"/>
      <c r="Q29" s="1071"/>
      <c r="R29" s="1071"/>
      <c r="S29" s="882"/>
      <c r="T29" s="883" t="s">
        <v>141</v>
      </c>
      <c r="U29" s="884"/>
      <c r="V29" s="884"/>
      <c r="W29" s="884"/>
      <c r="X29" s="885"/>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51" t="s">
        <v>84</v>
      </c>
      <c r="P30" s="952"/>
      <c r="Q30" s="952"/>
      <c r="R30" s="953"/>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1084"/>
      <c r="P31" s="1085"/>
      <c r="Q31" s="1085"/>
      <c r="R31" s="1086"/>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1087"/>
      <c r="P32" s="1088"/>
      <c r="Q32" s="1088"/>
      <c r="R32" s="1089"/>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1090"/>
      <c r="P33" s="1091"/>
      <c r="Q33" s="1091"/>
      <c r="R33" s="1092"/>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conditionalFormatting sqref="W31:W33">
    <cfRule type="containsText" dxfId="65" priority="1" stopIfTrue="1" operator="containsText" text="Cerrada">
      <formula>NOT(ISERROR(SEARCH("Cerrada",W31)))</formula>
    </cfRule>
    <cfRule type="containsText" dxfId="64" priority="2" stopIfTrue="1" operator="containsText" text="En ejecución">
      <formula>NOT(ISERROR(SEARCH("En ejecución",W31)))</formula>
    </cfRule>
    <cfRule type="containsText" dxfId="63" priority="3" stopIfTrue="1" operator="containsText" text="Vencida">
      <formula>NOT(ISERROR(SEARCH("Vencida",W31)))</formula>
    </cfRule>
  </conditionalFormatting>
  <dataValidations count="7">
    <dataValidation type="list" allowBlank="1" showInputMessage="1" showErrorMessage="1" sqref="W31:W33" xr:uid="{00000000-0002-0000-0F00-000000000000}">
      <formula1>$I$2:$I$4</formula1>
    </dataValidation>
    <dataValidation type="list" allowBlank="1" showInputMessage="1" showErrorMessage="1" sqref="V31:V33" xr:uid="{00000000-0002-0000-0F00-000001000000}">
      <formula1>$J$2:$J$4</formula1>
    </dataValidation>
    <dataValidation type="list" allowBlank="1" showInputMessage="1" showErrorMessage="1" sqref="I31:I33" xr:uid="{00000000-0002-0000-0F00-000002000000}">
      <formula1>$H$2:$H$3</formula1>
    </dataValidation>
    <dataValidation type="list" allowBlank="1" showInputMessage="1" showErrorMessage="1" sqref="F31:F33" xr:uid="{00000000-0002-0000-0F00-000003000000}">
      <formula1>$G$2:$G$5</formula1>
    </dataValidation>
    <dataValidation type="list" allowBlank="1" showInputMessage="1" showErrorMessage="1" sqref="C31:C33" xr:uid="{00000000-0002-0000-0F00-000004000000}">
      <formula1>$D$2:$D$13</formula1>
    </dataValidation>
    <dataValidation type="list" allowBlank="1" showInputMessage="1" showErrorMessage="1" sqref="B31:B33" xr:uid="{00000000-0002-0000-0F00-000005000000}">
      <formula1>$F$2:$F$6</formula1>
    </dataValidation>
    <dataValidation type="list" allowBlank="1" showErrorMessage="1" sqref="A23" xr:uid="{00000000-0002-0000-0F00-000006000000}">
      <formula1>PROCESOS</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sheetPr>
  <dimension ref="A1:AA919"/>
  <sheetViews>
    <sheetView showGridLines="0" topLeftCell="A17" zoomScale="80" zoomScaleNormal="80" workbookViewId="0">
      <selection activeCell="G39" sqref="G39"/>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90" t="s">
        <v>57</v>
      </c>
      <c r="Z17" s="1"/>
    </row>
    <row r="18" spans="1:27" ht="27.75" customHeight="1"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141" t="s">
        <v>980</v>
      </c>
      <c r="Z18" s="1"/>
    </row>
    <row r="19" spans="1:27" ht="27.75"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142" t="s">
        <v>981</v>
      </c>
      <c r="Z19" s="1"/>
    </row>
    <row r="20" spans="1:27"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55" t="s">
        <v>59</v>
      </c>
      <c r="B22" s="1056"/>
      <c r="C22" s="1057"/>
      <c r="D22" s="23"/>
      <c r="E22" s="1069" t="str">
        <f>CONCATENATE("INFORME DE SEGUIMIENTO DEL PROCESO ",A23)</f>
        <v>INFORME DE SEGUIMIENTO DEL PROCESO EVALUACIÓN Y CONTROL</v>
      </c>
      <c r="F22" s="1070"/>
      <c r="G22" s="21"/>
      <c r="H22" s="1061" t="s">
        <v>60</v>
      </c>
      <c r="I22" s="1062"/>
      <c r="J22" s="1063"/>
      <c r="K22" s="83"/>
      <c r="L22" s="84"/>
      <c r="M22" s="84"/>
      <c r="N22" s="84"/>
      <c r="O22" s="84"/>
      <c r="P22" s="84"/>
      <c r="Q22" s="87"/>
      <c r="R22" s="87"/>
      <c r="S22" s="87"/>
      <c r="T22" s="87"/>
      <c r="U22" s="87"/>
      <c r="V22" s="87"/>
      <c r="W22" s="87"/>
      <c r="X22" s="86"/>
    </row>
    <row r="23" spans="1:27" ht="53.25" customHeight="1" thickBot="1" x14ac:dyDescent="0.3">
      <c r="A23" s="1075" t="s">
        <v>121</v>
      </c>
      <c r="B23" s="1076"/>
      <c r="C23" s="1077"/>
      <c r="D23" s="23"/>
      <c r="E23" s="93" t="s">
        <v>144</v>
      </c>
      <c r="F23" s="94">
        <f>COUNTA(E31:E40)</f>
        <v>0</v>
      </c>
      <c r="G23" s="21"/>
      <c r="H23" s="1064" t="s">
        <v>66</v>
      </c>
      <c r="I23" s="1065"/>
      <c r="J23" s="94">
        <f>COUNTIF(I31:I40,"Acción correctiva")</f>
        <v>0</v>
      </c>
      <c r="K23" s="88"/>
      <c r="L23" s="84"/>
      <c r="M23" s="84"/>
      <c r="N23" s="84"/>
      <c r="O23" s="84"/>
      <c r="P23" s="84"/>
      <c r="Q23" s="87"/>
      <c r="R23" s="87"/>
      <c r="S23" s="87"/>
      <c r="T23" s="87"/>
      <c r="U23" s="86"/>
      <c r="V23" s="86"/>
      <c r="W23" s="23"/>
      <c r="X23" s="86"/>
    </row>
    <row r="24" spans="1:27" ht="48.75" customHeight="1" thickBot="1" x14ac:dyDescent="0.4">
      <c r="A24" s="27"/>
      <c r="B24" s="23"/>
      <c r="C24" s="23"/>
      <c r="D24" s="28"/>
      <c r="E24" s="95" t="s">
        <v>61</v>
      </c>
      <c r="F24" s="96">
        <f>COUNTA(H31:H40)</f>
        <v>0</v>
      </c>
      <c r="G24" s="24"/>
      <c r="H24" s="1066" t="s">
        <v>149</v>
      </c>
      <c r="I24" s="1067"/>
      <c r="J24" s="99">
        <f>COUNTIF(I31:I40,"Acción Preventiva y/o de mejora")</f>
        <v>0</v>
      </c>
      <c r="K24" s="88"/>
      <c r="L24" s="84"/>
      <c r="M24" s="84"/>
      <c r="N24" s="84"/>
      <c r="O24" s="84"/>
      <c r="P24" s="84"/>
      <c r="Q24" s="87"/>
      <c r="R24" s="88"/>
      <c r="S24" s="88"/>
      <c r="T24" s="88"/>
      <c r="U24" s="86"/>
      <c r="V24" s="86"/>
      <c r="W24" s="23"/>
      <c r="X24" s="86"/>
    </row>
    <row r="25" spans="1:27" ht="53.25" customHeight="1" x14ac:dyDescent="0.35">
      <c r="A25" s="27"/>
      <c r="B25" s="23"/>
      <c r="C25" s="23"/>
      <c r="D25" s="33"/>
      <c r="E25" s="97" t="s">
        <v>145</v>
      </c>
      <c r="F25" s="96">
        <f>COUNTIF(W31:W40, "Vencida")</f>
        <v>0</v>
      </c>
      <c r="G25" s="24"/>
      <c r="H25" s="1068"/>
      <c r="I25" s="1068"/>
      <c r="J25" s="89"/>
      <c r="K25" s="88"/>
      <c r="L25" s="84"/>
      <c r="M25" s="84"/>
      <c r="N25" s="84"/>
      <c r="O25" s="84"/>
      <c r="P25" s="84"/>
      <c r="Q25" s="87"/>
      <c r="R25" s="88"/>
      <c r="S25" s="88"/>
      <c r="T25" s="88"/>
      <c r="U25" s="86"/>
      <c r="V25" s="86"/>
      <c r="W25" s="23"/>
      <c r="X25" s="47"/>
    </row>
    <row r="26" spans="1:27" ht="48.75" customHeight="1" x14ac:dyDescent="0.35">
      <c r="A26" s="27"/>
      <c r="B26" s="23"/>
      <c r="C26" s="23"/>
      <c r="D26" s="28"/>
      <c r="E26" s="97" t="s">
        <v>146</v>
      </c>
      <c r="F26" s="268">
        <f>COUNTIF(W31:W40, "En ejecución")</f>
        <v>0</v>
      </c>
      <c r="G26" s="24"/>
      <c r="H26" s="1068"/>
      <c r="I26" s="1068"/>
      <c r="J26" s="139"/>
      <c r="K26" s="89"/>
      <c r="L26" s="84"/>
      <c r="M26" s="84"/>
      <c r="N26" s="84"/>
      <c r="O26" s="84"/>
      <c r="P26" s="84"/>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4"/>
      <c r="M27" s="84"/>
      <c r="N27" s="84"/>
      <c r="O27" s="84"/>
      <c r="P27" s="84"/>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53" t="s">
        <v>73</v>
      </c>
      <c r="B29" s="854"/>
      <c r="C29" s="854"/>
      <c r="D29" s="854"/>
      <c r="E29" s="854"/>
      <c r="F29" s="854"/>
      <c r="G29" s="855"/>
      <c r="H29" s="860" t="s">
        <v>74</v>
      </c>
      <c r="I29" s="861"/>
      <c r="J29" s="861"/>
      <c r="K29" s="861"/>
      <c r="L29" s="861"/>
      <c r="M29" s="861"/>
      <c r="N29" s="862"/>
      <c r="O29" s="881" t="s">
        <v>75</v>
      </c>
      <c r="P29" s="1071"/>
      <c r="Q29" s="1071"/>
      <c r="R29" s="1071"/>
      <c r="S29" s="882"/>
      <c r="T29" s="883" t="s">
        <v>141</v>
      </c>
      <c r="U29" s="884"/>
      <c r="V29" s="884"/>
      <c r="W29" s="884"/>
      <c r="X29" s="885"/>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51" t="s">
        <v>84</v>
      </c>
      <c r="P30" s="952"/>
      <c r="Q30" s="952"/>
      <c r="R30" s="953"/>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1084"/>
      <c r="P31" s="1085"/>
      <c r="Q31" s="1085"/>
      <c r="R31" s="1086"/>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1087"/>
      <c r="P32" s="1088"/>
      <c r="Q32" s="1088"/>
      <c r="R32" s="1089"/>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1090"/>
      <c r="P33" s="1091"/>
      <c r="Q33" s="1091"/>
      <c r="R33" s="1092"/>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conditionalFormatting sqref="W31:W33">
    <cfRule type="containsText" dxfId="62" priority="1" stopIfTrue="1" operator="containsText" text="Cerrada">
      <formula>NOT(ISERROR(SEARCH("Cerrada",W31)))</formula>
    </cfRule>
    <cfRule type="containsText" dxfId="61" priority="2" stopIfTrue="1" operator="containsText" text="En ejecución">
      <formula>NOT(ISERROR(SEARCH("En ejecución",W31)))</formula>
    </cfRule>
    <cfRule type="containsText" dxfId="60" priority="3" stopIfTrue="1" operator="containsText" text="Vencida">
      <formula>NOT(ISERROR(SEARCH("Vencida",W31)))</formula>
    </cfRule>
  </conditionalFormatting>
  <dataValidations count="7">
    <dataValidation type="list" allowBlank="1" showErrorMessage="1" sqref="A23" xr:uid="{00000000-0002-0000-1000-000000000000}">
      <formula1>PROCESOS</formula1>
    </dataValidation>
    <dataValidation type="list" allowBlank="1" showInputMessage="1" showErrorMessage="1" sqref="B31:B33" xr:uid="{00000000-0002-0000-1000-000001000000}">
      <formula1>$F$2:$F$6</formula1>
    </dataValidation>
    <dataValidation type="list" allowBlank="1" showInputMessage="1" showErrorMessage="1" sqref="C31:C33" xr:uid="{00000000-0002-0000-1000-000002000000}">
      <formula1>$D$2:$D$13</formula1>
    </dataValidation>
    <dataValidation type="list" allowBlank="1" showInputMessage="1" showErrorMessage="1" sqref="F31:F33" xr:uid="{00000000-0002-0000-1000-000003000000}">
      <formula1>$G$2:$G$5</formula1>
    </dataValidation>
    <dataValidation type="list" allowBlank="1" showInputMessage="1" showErrorMessage="1" sqref="I31:I33" xr:uid="{00000000-0002-0000-1000-000004000000}">
      <formula1>$H$2:$H$3</formula1>
    </dataValidation>
    <dataValidation type="list" allowBlank="1" showInputMessage="1" showErrorMessage="1" sqref="V31:V33" xr:uid="{00000000-0002-0000-1000-000005000000}">
      <formula1>$J$2:$J$4</formula1>
    </dataValidation>
    <dataValidation type="list" allowBlank="1" showInputMessage="1" showErrorMessage="1" sqref="W31:W33" xr:uid="{00000000-0002-0000-1000-000006000000}">
      <formula1>$I$2:$I$4</formula1>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sheetPr>
  <dimension ref="A1:AA918"/>
  <sheetViews>
    <sheetView showGridLines="0" topLeftCell="A17" zoomScale="80" zoomScaleNormal="80" workbookViewId="0">
      <selection activeCell="I40" sqref="I40"/>
    </sheetView>
  </sheetViews>
  <sheetFormatPr baseColWidth="10" defaultColWidth="14.42578125" defaultRowHeight="15" customHeight="1" x14ac:dyDescent="0.25"/>
  <cols>
    <col min="1" max="1" width="6.5703125" style="138" customWidth="1"/>
    <col min="2" max="2" width="15.570312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36.425781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90" t="s">
        <v>57</v>
      </c>
      <c r="Z17" s="1"/>
    </row>
    <row r="18" spans="1:27" ht="27.75" customHeight="1"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141" t="s">
        <v>980</v>
      </c>
      <c r="Z18" s="1"/>
    </row>
    <row r="19" spans="1:27" ht="27.75"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142" t="s">
        <v>983</v>
      </c>
      <c r="Z19" s="1"/>
    </row>
    <row r="20" spans="1:27"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55" t="s">
        <v>59</v>
      </c>
      <c r="B22" s="1056"/>
      <c r="C22" s="1057"/>
      <c r="D22" s="23"/>
      <c r="E22" s="1069" t="str">
        <f>CONCATENATE("INFORME DE SEGUIMIENTO DEL PROCESO ",A23)</f>
        <v>INFORME DE SEGUIMIENTO DEL PROCESO MEJORAMIENTO INTEGRAL Y CONTINUO</v>
      </c>
      <c r="F22" s="1070"/>
      <c r="G22" s="21"/>
      <c r="H22" s="1061" t="s">
        <v>60</v>
      </c>
      <c r="I22" s="1062"/>
      <c r="J22" s="1063"/>
      <c r="K22" s="83"/>
      <c r="L22" s="87"/>
      <c r="M22" s="87"/>
      <c r="N22" s="87"/>
      <c r="O22" s="87"/>
      <c r="P22" s="87"/>
      <c r="Q22" s="87"/>
      <c r="R22" s="87"/>
      <c r="S22" s="87"/>
      <c r="T22" s="87"/>
      <c r="U22" s="87"/>
      <c r="V22" s="87"/>
      <c r="W22" s="87"/>
      <c r="X22" s="86"/>
    </row>
    <row r="23" spans="1:27" ht="53.25" customHeight="1" thickBot="1" x14ac:dyDescent="0.3">
      <c r="A23" s="1075" t="s">
        <v>21</v>
      </c>
      <c r="B23" s="1076"/>
      <c r="C23" s="1077"/>
      <c r="D23" s="23"/>
      <c r="E23" s="93" t="s">
        <v>144</v>
      </c>
      <c r="F23" s="94">
        <f>COUNTA(E31:E40)</f>
        <v>0</v>
      </c>
      <c r="G23" s="21"/>
      <c r="H23" s="1064" t="s">
        <v>66</v>
      </c>
      <c r="I23" s="1065"/>
      <c r="J23" s="94">
        <f>COUNTIF(I32:I39,"Acción correctiva")</f>
        <v>0</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COUNTA(H31:H40)</f>
        <v>0</v>
      </c>
      <c r="G24" s="24"/>
      <c r="H24" s="1066" t="s">
        <v>149</v>
      </c>
      <c r="I24" s="1067"/>
      <c r="J24" s="99">
        <f>COUNTIF(I32:I39,"Acción Preventiva y/o de mejora")</f>
        <v>0</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COUNTIF(W31:W40, "Vencida")</f>
        <v>0</v>
      </c>
      <c r="G25" s="24"/>
      <c r="H25" s="1068"/>
      <c r="I25" s="1068"/>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8">
        <f>COUNTIF(W31:W40, "En ejecución")</f>
        <v>0</v>
      </c>
      <c r="G26" s="24"/>
      <c r="H26" s="1068"/>
      <c r="I26" s="1068"/>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7"/>
      <c r="M28" s="87"/>
      <c r="N28" s="87"/>
      <c r="O28" s="87"/>
      <c r="P28" s="87"/>
      <c r="Q28" s="26"/>
      <c r="R28" s="20"/>
      <c r="S28" s="20"/>
      <c r="T28" s="20"/>
      <c r="U28" s="20"/>
      <c r="V28" s="20"/>
      <c r="W28" s="20"/>
      <c r="X28" s="20"/>
    </row>
    <row r="29" spans="1:27" s="73" customFormat="1" ht="45" customHeight="1" thickBot="1" x14ac:dyDescent="0.25">
      <c r="A29" s="853" t="s">
        <v>73</v>
      </c>
      <c r="B29" s="854"/>
      <c r="C29" s="854"/>
      <c r="D29" s="854"/>
      <c r="E29" s="854"/>
      <c r="F29" s="854"/>
      <c r="G29" s="855"/>
      <c r="H29" s="860" t="s">
        <v>74</v>
      </c>
      <c r="I29" s="861"/>
      <c r="J29" s="861"/>
      <c r="K29" s="861"/>
      <c r="L29" s="861"/>
      <c r="M29" s="861"/>
      <c r="N29" s="862"/>
      <c r="O29" s="881" t="s">
        <v>75</v>
      </c>
      <c r="P29" s="1071"/>
      <c r="Q29" s="1071"/>
      <c r="R29" s="1071"/>
      <c r="S29" s="882"/>
      <c r="T29" s="883" t="s">
        <v>141</v>
      </c>
      <c r="U29" s="884"/>
      <c r="V29" s="884"/>
      <c r="W29" s="884"/>
      <c r="X29" s="885"/>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51" t="s">
        <v>84</v>
      </c>
      <c r="P30" s="952"/>
      <c r="Q30" s="952"/>
      <c r="R30" s="953"/>
      <c r="S30" s="158" t="s">
        <v>85</v>
      </c>
      <c r="T30" s="159" t="s">
        <v>84</v>
      </c>
      <c r="U30" s="157" t="s">
        <v>85</v>
      </c>
      <c r="V30" s="157" t="s">
        <v>158</v>
      </c>
      <c r="W30" s="157" t="s">
        <v>86</v>
      </c>
      <c r="X30" s="158" t="s">
        <v>155</v>
      </c>
      <c r="Y30" s="74"/>
      <c r="Z30" s="78"/>
      <c r="AA30" s="78"/>
    </row>
    <row r="33" spans="1:26" x14ac:dyDescent="0.25">
      <c r="A33" s="51"/>
      <c r="B33" s="51"/>
      <c r="C33" s="51"/>
      <c r="D33" s="51"/>
      <c r="E33" s="53"/>
      <c r="F33" s="51"/>
      <c r="G33" s="53"/>
      <c r="H33" s="53"/>
      <c r="I33" s="51"/>
      <c r="J33" s="51"/>
      <c r="K33" s="51"/>
      <c r="L33" s="51"/>
      <c r="M33" s="51"/>
      <c r="N33" s="51"/>
      <c r="O33" s="51"/>
      <c r="P33" s="51"/>
      <c r="Q33" s="51"/>
      <c r="R33" s="51"/>
      <c r="S33" s="51"/>
      <c r="T33" s="273"/>
      <c r="U33" s="273"/>
      <c r="V33" s="15"/>
      <c r="W33" s="13"/>
      <c r="X33" s="16"/>
      <c r="Y33" s="1"/>
      <c r="Z33" s="1"/>
    </row>
    <row r="34" spans="1:26" x14ac:dyDescent="0.25">
      <c r="A34" s="51"/>
      <c r="B34" s="51"/>
      <c r="C34" s="51"/>
      <c r="D34" s="51"/>
      <c r="E34" s="53"/>
      <c r="F34" s="51"/>
      <c r="G34" s="53"/>
      <c r="H34" s="53"/>
      <c r="I34" s="51"/>
      <c r="J34" s="51"/>
      <c r="K34" s="51"/>
      <c r="L34" s="51"/>
      <c r="M34" s="51"/>
      <c r="N34" s="51"/>
      <c r="O34" s="51"/>
      <c r="P34" s="51"/>
      <c r="Q34" s="51"/>
      <c r="R34" s="51"/>
      <c r="S34" s="51"/>
      <c r="T34" s="273"/>
      <c r="U34" s="273"/>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5">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dataValidations count="1">
    <dataValidation type="list" allowBlank="1" showErrorMessage="1" sqref="A23" xr:uid="{00000000-0002-0000-1100-000000000000}">
      <formula1>PROCESOS</formula1>
    </dataValidation>
  </dataValidation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000"/>
  <sheetViews>
    <sheetView showGridLines="0" workbookViewId="0"/>
  </sheetViews>
  <sheetFormatPr baseColWidth="10" defaultColWidth="14.42578125" defaultRowHeight="15" customHeight="1" x14ac:dyDescent="0.25"/>
  <cols>
    <col min="1" max="1" width="11.42578125" customWidth="1"/>
    <col min="2" max="2" width="45.140625" customWidth="1"/>
    <col min="3" max="3" width="33" customWidth="1"/>
    <col min="4" max="4" width="24.5703125" customWidth="1"/>
    <col min="5" max="5" width="13.85546875" customWidth="1"/>
    <col min="6" max="6" width="10" customWidth="1"/>
    <col min="7" max="7" width="22.42578125" customWidth="1"/>
    <col min="8" max="8" width="49.28515625" customWidth="1"/>
    <col min="9" max="18" width="9.42578125" customWidth="1"/>
    <col min="19" max="26" width="12.5703125" customWidth="1"/>
  </cols>
  <sheetData>
    <row r="1" spans="1:8" x14ac:dyDescent="0.25">
      <c r="A1" s="3" t="s">
        <v>0</v>
      </c>
      <c r="B1" s="4" t="s">
        <v>1</v>
      </c>
      <c r="C1" s="4" t="s">
        <v>2</v>
      </c>
      <c r="D1" s="6" t="s">
        <v>7</v>
      </c>
      <c r="E1" s="6" t="s">
        <v>4</v>
      </c>
      <c r="F1" s="6" t="s">
        <v>6</v>
      </c>
      <c r="G1" s="6" t="s">
        <v>5</v>
      </c>
      <c r="H1" s="6" t="s">
        <v>3</v>
      </c>
    </row>
    <row r="2" spans="1:8" x14ac:dyDescent="0.25">
      <c r="A2" s="9" t="s">
        <v>87</v>
      </c>
      <c r="B2" s="10" t="s">
        <v>8</v>
      </c>
      <c r="C2" s="10" t="s">
        <v>9</v>
      </c>
      <c r="D2" s="10" t="s">
        <v>20</v>
      </c>
      <c r="E2" s="10" t="s">
        <v>11</v>
      </c>
      <c r="F2" s="9" t="s">
        <v>13</v>
      </c>
      <c r="G2" s="10" t="s">
        <v>12</v>
      </c>
      <c r="H2" s="10" t="s">
        <v>10</v>
      </c>
    </row>
    <row r="3" spans="1:8" x14ac:dyDescent="0.25">
      <c r="A3" s="9" t="s">
        <v>89</v>
      </c>
      <c r="B3" s="10" t="s">
        <v>14</v>
      </c>
      <c r="C3" s="10" t="s">
        <v>15</v>
      </c>
      <c r="D3" s="10" t="s">
        <v>26</v>
      </c>
      <c r="E3" s="10" t="s">
        <v>17</v>
      </c>
      <c r="F3" s="9" t="s">
        <v>19</v>
      </c>
      <c r="G3" s="10" t="s">
        <v>18</v>
      </c>
      <c r="H3" s="10" t="s">
        <v>16</v>
      </c>
    </row>
    <row r="4" spans="1:8" x14ac:dyDescent="0.25">
      <c r="A4" s="9" t="s">
        <v>91</v>
      </c>
      <c r="B4" s="10" t="s">
        <v>119</v>
      </c>
      <c r="C4" s="10" t="s">
        <v>22</v>
      </c>
      <c r="D4" s="10" t="s">
        <v>30</v>
      </c>
      <c r="E4" s="10"/>
      <c r="F4" s="9" t="s">
        <v>25</v>
      </c>
      <c r="G4" s="10" t="s">
        <v>24</v>
      </c>
      <c r="H4" s="10" t="s">
        <v>23</v>
      </c>
    </row>
    <row r="5" spans="1:8" x14ac:dyDescent="0.25">
      <c r="A5" s="9" t="s">
        <v>93</v>
      </c>
      <c r="B5" s="10" t="s">
        <v>117</v>
      </c>
      <c r="C5" s="10" t="s">
        <v>27</v>
      </c>
      <c r="D5" s="10" t="s">
        <v>34</v>
      </c>
      <c r="E5" s="10"/>
      <c r="F5" s="9" t="s">
        <v>72</v>
      </c>
      <c r="G5" s="10" t="s">
        <v>29</v>
      </c>
      <c r="H5" s="10" t="s">
        <v>28</v>
      </c>
    </row>
    <row r="6" spans="1:8" x14ac:dyDescent="0.25">
      <c r="A6" s="9" t="s">
        <v>95</v>
      </c>
      <c r="B6" s="10" t="s">
        <v>38</v>
      </c>
      <c r="C6" s="10" t="s">
        <v>31</v>
      </c>
      <c r="D6" s="10"/>
      <c r="E6" s="10"/>
      <c r="F6" s="9" t="s">
        <v>33</v>
      </c>
      <c r="H6" s="10" t="s">
        <v>32</v>
      </c>
    </row>
    <row r="7" spans="1:8" x14ac:dyDescent="0.25">
      <c r="A7" s="9" t="s">
        <v>97</v>
      </c>
      <c r="B7" s="10" t="s">
        <v>42</v>
      </c>
      <c r="C7" s="10" t="s">
        <v>35</v>
      </c>
      <c r="D7" s="10"/>
      <c r="E7" s="10"/>
      <c r="F7" s="9" t="s">
        <v>37</v>
      </c>
      <c r="H7" s="10" t="s">
        <v>36</v>
      </c>
    </row>
    <row r="8" spans="1:8" x14ac:dyDescent="0.25">
      <c r="A8" s="9" t="s">
        <v>99</v>
      </c>
      <c r="B8" s="10" t="s">
        <v>45</v>
      </c>
      <c r="C8" s="10" t="s">
        <v>39</v>
      </c>
      <c r="D8" s="10"/>
      <c r="E8" s="10"/>
      <c r="F8" s="9" t="s">
        <v>41</v>
      </c>
      <c r="H8" s="10" t="s">
        <v>40</v>
      </c>
    </row>
    <row r="9" spans="1:8" x14ac:dyDescent="0.25">
      <c r="A9" s="9" t="s">
        <v>101</v>
      </c>
      <c r="B9" s="10" t="s">
        <v>120</v>
      </c>
      <c r="C9" s="10" t="s">
        <v>43</v>
      </c>
      <c r="D9" s="10"/>
      <c r="E9" s="10"/>
      <c r="F9" s="9"/>
      <c r="H9" s="10" t="s">
        <v>44</v>
      </c>
    </row>
    <row r="10" spans="1:8" x14ac:dyDescent="0.25">
      <c r="A10" s="9" t="s">
        <v>103</v>
      </c>
      <c r="B10" s="10" t="s">
        <v>50</v>
      </c>
      <c r="C10" s="10" t="s">
        <v>46</v>
      </c>
      <c r="D10" s="10"/>
      <c r="E10" s="10"/>
      <c r="F10" s="9"/>
      <c r="H10" s="10" t="s">
        <v>122</v>
      </c>
    </row>
    <row r="11" spans="1:8" x14ac:dyDescent="0.25">
      <c r="A11" s="9" t="s">
        <v>105</v>
      </c>
      <c r="B11" s="10" t="s">
        <v>52</v>
      </c>
      <c r="C11" s="10" t="s">
        <v>48</v>
      </c>
      <c r="D11" s="11"/>
      <c r="E11" s="11"/>
      <c r="F11" s="12"/>
      <c r="H11" s="10" t="s">
        <v>47</v>
      </c>
    </row>
    <row r="12" spans="1:8" x14ac:dyDescent="0.25">
      <c r="A12" s="9" t="s">
        <v>107</v>
      </c>
      <c r="B12" s="10" t="s">
        <v>54</v>
      </c>
      <c r="C12" s="10" t="s">
        <v>118</v>
      </c>
      <c r="D12" s="11"/>
      <c r="E12" s="11"/>
      <c r="F12" s="12"/>
    </row>
    <row r="13" spans="1:8" x14ac:dyDescent="0.25">
      <c r="A13" s="9" t="s">
        <v>109</v>
      </c>
      <c r="B13" s="10" t="s">
        <v>55</v>
      </c>
      <c r="C13" s="10" t="s">
        <v>49</v>
      </c>
      <c r="D13" s="11"/>
      <c r="E13" s="11"/>
      <c r="F13" s="12"/>
    </row>
    <row r="14" spans="1:8" x14ac:dyDescent="0.25">
      <c r="A14" s="9" t="s">
        <v>111</v>
      </c>
      <c r="B14" s="10" t="s">
        <v>121</v>
      </c>
      <c r="C14" s="10" t="s">
        <v>51</v>
      </c>
      <c r="D14" s="11"/>
      <c r="E14" s="11"/>
      <c r="F14" s="12"/>
    </row>
    <row r="15" spans="1:8" x14ac:dyDescent="0.25">
      <c r="A15" s="9" t="s">
        <v>113</v>
      </c>
      <c r="B15" s="10" t="s">
        <v>21</v>
      </c>
      <c r="C15" s="10" t="s">
        <v>53</v>
      </c>
      <c r="D15" s="1"/>
      <c r="E15" s="11"/>
      <c r="F15" s="12"/>
    </row>
    <row r="16" spans="1:8" x14ac:dyDescent="0.25">
      <c r="A16" s="1"/>
      <c r="B16" s="1"/>
      <c r="C16" s="1"/>
      <c r="D16" s="1"/>
      <c r="E16" s="11"/>
      <c r="F16" s="12"/>
    </row>
    <row r="17" spans="1:6" x14ac:dyDescent="0.25">
      <c r="A17" s="1"/>
      <c r="B17" s="1"/>
      <c r="C17" s="1"/>
      <c r="D17" s="1"/>
      <c r="E17" s="11"/>
      <c r="F17" s="12"/>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D121" s="1"/>
    </row>
    <row r="122" spans="1:6" x14ac:dyDescent="0.25">
      <c r="D122" s="1"/>
    </row>
    <row r="123" spans="1:6" x14ac:dyDescent="0.25">
      <c r="D123" s="1"/>
    </row>
    <row r="124" spans="1:6" x14ac:dyDescent="0.25">
      <c r="D124" s="1"/>
    </row>
    <row r="125" spans="1:6" x14ac:dyDescent="0.25">
      <c r="D125" s="1"/>
    </row>
    <row r="126" spans="1:6" x14ac:dyDescent="0.25">
      <c r="D126" s="1"/>
    </row>
    <row r="127" spans="1:6" x14ac:dyDescent="0.25">
      <c r="D127" s="1"/>
    </row>
    <row r="128" spans="1:6"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row r="730" spans="4:4" x14ac:dyDescent="0.25">
      <c r="D730" s="1"/>
    </row>
    <row r="731" spans="4:4" x14ac:dyDescent="0.25">
      <c r="D731" s="1"/>
    </row>
    <row r="732" spans="4:4" x14ac:dyDescent="0.25">
      <c r="D732" s="1"/>
    </row>
    <row r="733" spans="4:4" x14ac:dyDescent="0.25">
      <c r="D733" s="1"/>
    </row>
    <row r="734" spans="4:4" x14ac:dyDescent="0.25">
      <c r="D734" s="1"/>
    </row>
    <row r="735" spans="4:4" x14ac:dyDescent="0.25">
      <c r="D735" s="1"/>
    </row>
    <row r="736" spans="4:4" x14ac:dyDescent="0.25">
      <c r="D736" s="1"/>
    </row>
    <row r="737" spans="4:4" x14ac:dyDescent="0.25">
      <c r="D737" s="1"/>
    </row>
    <row r="738" spans="4:4" x14ac:dyDescent="0.25">
      <c r="D738" s="1"/>
    </row>
    <row r="739" spans="4:4" x14ac:dyDescent="0.25">
      <c r="D739" s="1"/>
    </row>
    <row r="740" spans="4:4" x14ac:dyDescent="0.25">
      <c r="D740" s="1"/>
    </row>
    <row r="741" spans="4:4" x14ac:dyDescent="0.25">
      <c r="D741" s="1"/>
    </row>
    <row r="742" spans="4:4" x14ac:dyDescent="0.25">
      <c r="D742" s="1"/>
    </row>
    <row r="743" spans="4:4" x14ac:dyDescent="0.25">
      <c r="D743" s="1"/>
    </row>
    <row r="744" spans="4:4" x14ac:dyDescent="0.25">
      <c r="D744" s="1"/>
    </row>
    <row r="745" spans="4:4" x14ac:dyDescent="0.25">
      <c r="D745" s="1"/>
    </row>
    <row r="746" spans="4:4" x14ac:dyDescent="0.25">
      <c r="D746" s="1"/>
    </row>
    <row r="747" spans="4:4" x14ac:dyDescent="0.25">
      <c r="D747" s="1"/>
    </row>
    <row r="748" spans="4:4" x14ac:dyDescent="0.25">
      <c r="D748" s="1"/>
    </row>
    <row r="749" spans="4:4" x14ac:dyDescent="0.25">
      <c r="D749" s="1"/>
    </row>
    <row r="750" spans="4:4" x14ac:dyDescent="0.25">
      <c r="D750" s="1"/>
    </row>
    <row r="751" spans="4:4" x14ac:dyDescent="0.25">
      <c r="D751" s="1"/>
    </row>
    <row r="752" spans="4:4" x14ac:dyDescent="0.25">
      <c r="D752" s="1"/>
    </row>
    <row r="753" spans="4:4" x14ac:dyDescent="0.25">
      <c r="D753" s="1"/>
    </row>
    <row r="754" spans="4:4" x14ac:dyDescent="0.25">
      <c r="D754" s="1"/>
    </row>
    <row r="755" spans="4:4" x14ac:dyDescent="0.25">
      <c r="D755" s="1"/>
    </row>
    <row r="756" spans="4:4" x14ac:dyDescent="0.25">
      <c r="D756" s="1"/>
    </row>
    <row r="757" spans="4:4" x14ac:dyDescent="0.25">
      <c r="D757" s="1"/>
    </row>
    <row r="758" spans="4:4" x14ac:dyDescent="0.25">
      <c r="D758" s="1"/>
    </row>
    <row r="759" spans="4:4" x14ac:dyDescent="0.25">
      <c r="D759" s="1"/>
    </row>
    <row r="760" spans="4:4" x14ac:dyDescent="0.25">
      <c r="D760" s="1"/>
    </row>
    <row r="761" spans="4:4" x14ac:dyDescent="0.25">
      <c r="D761" s="1"/>
    </row>
    <row r="762" spans="4:4" x14ac:dyDescent="0.25">
      <c r="D762" s="1"/>
    </row>
    <row r="763" spans="4:4" x14ac:dyDescent="0.25">
      <c r="D763" s="1"/>
    </row>
    <row r="764" spans="4:4" x14ac:dyDescent="0.25">
      <c r="D764" s="1"/>
    </row>
    <row r="765" spans="4:4" x14ac:dyDescent="0.25">
      <c r="D765" s="1"/>
    </row>
    <row r="766" spans="4:4" x14ac:dyDescent="0.25">
      <c r="D766" s="1"/>
    </row>
    <row r="767" spans="4:4" x14ac:dyDescent="0.25">
      <c r="D767" s="1"/>
    </row>
    <row r="768" spans="4:4" x14ac:dyDescent="0.25">
      <c r="D768" s="1"/>
    </row>
    <row r="769" spans="4:4" x14ac:dyDescent="0.25">
      <c r="D769" s="1"/>
    </row>
    <row r="770" spans="4:4" x14ac:dyDescent="0.25">
      <c r="D770" s="1"/>
    </row>
    <row r="771" spans="4:4" x14ac:dyDescent="0.25">
      <c r="D771" s="1"/>
    </row>
    <row r="772" spans="4:4" x14ac:dyDescent="0.25">
      <c r="D772" s="1"/>
    </row>
    <row r="773" spans="4:4" x14ac:dyDescent="0.25">
      <c r="D773" s="1"/>
    </row>
    <row r="774" spans="4:4" x14ac:dyDescent="0.25">
      <c r="D774" s="1"/>
    </row>
    <row r="775" spans="4:4" x14ac:dyDescent="0.25">
      <c r="D775" s="1"/>
    </row>
    <row r="776" spans="4:4" x14ac:dyDescent="0.25">
      <c r="D776" s="1"/>
    </row>
    <row r="777" spans="4:4" x14ac:dyDescent="0.25">
      <c r="D777" s="1"/>
    </row>
    <row r="778" spans="4:4" x14ac:dyDescent="0.25">
      <c r="D778" s="1"/>
    </row>
    <row r="779" spans="4:4" x14ac:dyDescent="0.25">
      <c r="D779" s="1"/>
    </row>
    <row r="780" spans="4:4" x14ac:dyDescent="0.25">
      <c r="D780" s="1"/>
    </row>
    <row r="781" spans="4:4" x14ac:dyDescent="0.25">
      <c r="D781" s="1"/>
    </row>
    <row r="782" spans="4:4" x14ac:dyDescent="0.25">
      <c r="D782" s="1"/>
    </row>
    <row r="783" spans="4:4" x14ac:dyDescent="0.25">
      <c r="D783" s="1"/>
    </row>
    <row r="784" spans="4:4" x14ac:dyDescent="0.25">
      <c r="D784" s="1"/>
    </row>
    <row r="785" spans="4:4" x14ac:dyDescent="0.25">
      <c r="D785" s="1"/>
    </row>
    <row r="786" spans="4:4" x14ac:dyDescent="0.25">
      <c r="D786" s="1"/>
    </row>
    <row r="787" spans="4:4" x14ac:dyDescent="0.25">
      <c r="D787" s="1"/>
    </row>
    <row r="788" spans="4:4" x14ac:dyDescent="0.25">
      <c r="D788" s="1"/>
    </row>
    <row r="789" spans="4:4" x14ac:dyDescent="0.25">
      <c r="D789" s="1"/>
    </row>
    <row r="790" spans="4:4" x14ac:dyDescent="0.25">
      <c r="D790" s="1"/>
    </row>
    <row r="791" spans="4:4" x14ac:dyDescent="0.25">
      <c r="D791" s="1"/>
    </row>
    <row r="792" spans="4:4" x14ac:dyDescent="0.25">
      <c r="D792" s="1"/>
    </row>
    <row r="793" spans="4:4" x14ac:dyDescent="0.25">
      <c r="D793" s="1"/>
    </row>
    <row r="794" spans="4:4" x14ac:dyDescent="0.25">
      <c r="D794" s="1"/>
    </row>
    <row r="795" spans="4:4" x14ac:dyDescent="0.25">
      <c r="D795" s="1"/>
    </row>
    <row r="796" spans="4:4" x14ac:dyDescent="0.25">
      <c r="D796" s="1"/>
    </row>
    <row r="797" spans="4:4" x14ac:dyDescent="0.25">
      <c r="D797" s="1"/>
    </row>
    <row r="798" spans="4:4" x14ac:dyDescent="0.25">
      <c r="D798" s="1"/>
    </row>
    <row r="799" spans="4:4" x14ac:dyDescent="0.25">
      <c r="D799" s="1"/>
    </row>
    <row r="800" spans="4:4" x14ac:dyDescent="0.25">
      <c r="D800" s="1"/>
    </row>
    <row r="801" spans="4:4" x14ac:dyDescent="0.25">
      <c r="D801" s="1"/>
    </row>
    <row r="802" spans="4:4" x14ac:dyDescent="0.25">
      <c r="D802" s="1"/>
    </row>
    <row r="803" spans="4:4" x14ac:dyDescent="0.25">
      <c r="D803" s="1"/>
    </row>
    <row r="804" spans="4:4" x14ac:dyDescent="0.25">
      <c r="D804" s="1"/>
    </row>
    <row r="805" spans="4:4" x14ac:dyDescent="0.25">
      <c r="D805" s="1"/>
    </row>
    <row r="806" spans="4:4" x14ac:dyDescent="0.25">
      <c r="D806" s="1"/>
    </row>
    <row r="807" spans="4:4" x14ac:dyDescent="0.25">
      <c r="D807" s="1"/>
    </row>
    <row r="808" spans="4:4" x14ac:dyDescent="0.25">
      <c r="D808" s="1"/>
    </row>
    <row r="809" spans="4:4" x14ac:dyDescent="0.25">
      <c r="D809" s="1"/>
    </row>
    <row r="810" spans="4:4" x14ac:dyDescent="0.25">
      <c r="D810" s="1"/>
    </row>
    <row r="811" spans="4:4" x14ac:dyDescent="0.25">
      <c r="D811" s="1"/>
    </row>
    <row r="812" spans="4:4" x14ac:dyDescent="0.25">
      <c r="D812" s="1"/>
    </row>
    <row r="813" spans="4:4" x14ac:dyDescent="0.25">
      <c r="D813" s="1"/>
    </row>
    <row r="814" spans="4:4" x14ac:dyDescent="0.25">
      <c r="D814" s="1"/>
    </row>
    <row r="815" spans="4:4" x14ac:dyDescent="0.25">
      <c r="D815" s="1"/>
    </row>
    <row r="816" spans="4:4" x14ac:dyDescent="0.25">
      <c r="D816" s="1"/>
    </row>
    <row r="817" spans="4:4" x14ac:dyDescent="0.25">
      <c r="D817" s="1"/>
    </row>
    <row r="818" spans="4:4" x14ac:dyDescent="0.25">
      <c r="D818" s="1"/>
    </row>
    <row r="819" spans="4:4" x14ac:dyDescent="0.25">
      <c r="D819" s="1"/>
    </row>
    <row r="820" spans="4:4" x14ac:dyDescent="0.25">
      <c r="D820" s="1"/>
    </row>
    <row r="821" spans="4:4" x14ac:dyDescent="0.25">
      <c r="D821" s="1"/>
    </row>
    <row r="822" spans="4:4" x14ac:dyDescent="0.25">
      <c r="D822" s="1"/>
    </row>
    <row r="823" spans="4:4" x14ac:dyDescent="0.25">
      <c r="D823" s="1"/>
    </row>
    <row r="824" spans="4:4" x14ac:dyDescent="0.25">
      <c r="D824" s="1"/>
    </row>
    <row r="825" spans="4:4" x14ac:dyDescent="0.25">
      <c r="D825" s="1"/>
    </row>
    <row r="826" spans="4:4" x14ac:dyDescent="0.25">
      <c r="D826" s="1"/>
    </row>
    <row r="827" spans="4:4" x14ac:dyDescent="0.25">
      <c r="D827" s="1"/>
    </row>
    <row r="828" spans="4:4" x14ac:dyDescent="0.25">
      <c r="D828" s="1"/>
    </row>
    <row r="829" spans="4:4" x14ac:dyDescent="0.25">
      <c r="D829" s="1"/>
    </row>
    <row r="830" spans="4:4" x14ac:dyDescent="0.25">
      <c r="D830" s="1"/>
    </row>
    <row r="831" spans="4:4" x14ac:dyDescent="0.25">
      <c r="D831" s="1"/>
    </row>
    <row r="832" spans="4:4" x14ac:dyDescent="0.25">
      <c r="D832" s="1"/>
    </row>
    <row r="833" spans="4:4" x14ac:dyDescent="0.25">
      <c r="D833" s="1"/>
    </row>
    <row r="834" spans="4:4" x14ac:dyDescent="0.25">
      <c r="D834" s="1"/>
    </row>
    <row r="835" spans="4:4" x14ac:dyDescent="0.25">
      <c r="D835" s="1"/>
    </row>
    <row r="836" spans="4:4" x14ac:dyDescent="0.25">
      <c r="D836" s="1"/>
    </row>
    <row r="837" spans="4:4" x14ac:dyDescent="0.25">
      <c r="D837" s="1"/>
    </row>
    <row r="838" spans="4:4" x14ac:dyDescent="0.25">
      <c r="D838" s="1"/>
    </row>
    <row r="839" spans="4:4" x14ac:dyDescent="0.25">
      <c r="D839" s="1"/>
    </row>
    <row r="840" spans="4:4" x14ac:dyDescent="0.25">
      <c r="D840" s="1"/>
    </row>
    <row r="841" spans="4:4" x14ac:dyDescent="0.25">
      <c r="D841" s="1"/>
    </row>
    <row r="842" spans="4:4" x14ac:dyDescent="0.25">
      <c r="D842" s="1"/>
    </row>
    <row r="843" spans="4:4" x14ac:dyDescent="0.25">
      <c r="D843" s="1"/>
    </row>
    <row r="844" spans="4:4" x14ac:dyDescent="0.25">
      <c r="D844" s="1"/>
    </row>
    <row r="845" spans="4:4" x14ac:dyDescent="0.25">
      <c r="D845" s="1"/>
    </row>
    <row r="846" spans="4:4" x14ac:dyDescent="0.25">
      <c r="D846" s="1"/>
    </row>
    <row r="847" spans="4:4" x14ac:dyDescent="0.25">
      <c r="D847" s="1"/>
    </row>
    <row r="848" spans="4:4" x14ac:dyDescent="0.25">
      <c r="D848" s="1"/>
    </row>
    <row r="849" spans="4:4" x14ac:dyDescent="0.25">
      <c r="D849" s="1"/>
    </row>
    <row r="850" spans="4:4" x14ac:dyDescent="0.25">
      <c r="D850" s="1"/>
    </row>
    <row r="851" spans="4:4" x14ac:dyDescent="0.25">
      <c r="D851" s="1"/>
    </row>
    <row r="852" spans="4:4" x14ac:dyDescent="0.25">
      <c r="D852" s="1"/>
    </row>
    <row r="853" spans="4:4" x14ac:dyDescent="0.25">
      <c r="D853" s="1"/>
    </row>
    <row r="854" spans="4:4" x14ac:dyDescent="0.25">
      <c r="D854" s="1"/>
    </row>
    <row r="855" spans="4:4" x14ac:dyDescent="0.25">
      <c r="D855" s="1"/>
    </row>
    <row r="856" spans="4:4" x14ac:dyDescent="0.25">
      <c r="D856" s="1"/>
    </row>
    <row r="857" spans="4:4" x14ac:dyDescent="0.25">
      <c r="D857" s="1"/>
    </row>
    <row r="858" spans="4:4" x14ac:dyDescent="0.25">
      <c r="D858" s="1"/>
    </row>
    <row r="859" spans="4:4" x14ac:dyDescent="0.25">
      <c r="D859" s="1"/>
    </row>
    <row r="860" spans="4:4" x14ac:dyDescent="0.25">
      <c r="D860" s="1"/>
    </row>
    <row r="861" spans="4:4" x14ac:dyDescent="0.25">
      <c r="D861" s="1"/>
    </row>
    <row r="862" spans="4:4" x14ac:dyDescent="0.25">
      <c r="D862" s="1"/>
    </row>
    <row r="863" spans="4:4" x14ac:dyDescent="0.25">
      <c r="D863" s="1"/>
    </row>
    <row r="864" spans="4:4" x14ac:dyDescent="0.25">
      <c r="D864" s="1"/>
    </row>
    <row r="865" spans="4:4" x14ac:dyDescent="0.25">
      <c r="D865" s="1"/>
    </row>
    <row r="866" spans="4:4" x14ac:dyDescent="0.25">
      <c r="D866" s="1"/>
    </row>
    <row r="867" spans="4:4" x14ac:dyDescent="0.25">
      <c r="D867" s="1"/>
    </row>
    <row r="868" spans="4:4" x14ac:dyDescent="0.25">
      <c r="D868" s="1"/>
    </row>
    <row r="869" spans="4:4" x14ac:dyDescent="0.25">
      <c r="D869" s="1"/>
    </row>
    <row r="870" spans="4:4" x14ac:dyDescent="0.25">
      <c r="D870" s="1"/>
    </row>
    <row r="871" spans="4:4" x14ac:dyDescent="0.25">
      <c r="D871" s="1"/>
    </row>
    <row r="872" spans="4:4" x14ac:dyDescent="0.25">
      <c r="D872" s="1"/>
    </row>
    <row r="873" spans="4:4" x14ac:dyDescent="0.25">
      <c r="D873" s="1"/>
    </row>
    <row r="874" spans="4:4" x14ac:dyDescent="0.25">
      <c r="D874" s="1"/>
    </row>
    <row r="875" spans="4:4" x14ac:dyDescent="0.25">
      <c r="D875" s="1"/>
    </row>
    <row r="876" spans="4:4" x14ac:dyDescent="0.25">
      <c r="D876" s="1"/>
    </row>
    <row r="877" spans="4:4" x14ac:dyDescent="0.25">
      <c r="D877" s="1"/>
    </row>
    <row r="878" spans="4:4" x14ac:dyDescent="0.25">
      <c r="D878" s="1"/>
    </row>
    <row r="879" spans="4:4" x14ac:dyDescent="0.25">
      <c r="D879" s="1"/>
    </row>
    <row r="880" spans="4:4" x14ac:dyDescent="0.25">
      <c r="D880" s="1"/>
    </row>
    <row r="881" spans="4:4" x14ac:dyDescent="0.25">
      <c r="D881" s="1"/>
    </row>
    <row r="882" spans="4:4" x14ac:dyDescent="0.25">
      <c r="D882" s="1"/>
    </row>
    <row r="883" spans="4:4" x14ac:dyDescent="0.25">
      <c r="D883" s="1"/>
    </row>
    <row r="884" spans="4:4" x14ac:dyDescent="0.25">
      <c r="D884" s="1"/>
    </row>
    <row r="885" spans="4:4" x14ac:dyDescent="0.25">
      <c r="D885" s="1"/>
    </row>
    <row r="886" spans="4:4" x14ac:dyDescent="0.25">
      <c r="D886" s="1"/>
    </row>
    <row r="887" spans="4:4" x14ac:dyDescent="0.25">
      <c r="D887" s="1"/>
    </row>
    <row r="888" spans="4:4" x14ac:dyDescent="0.25">
      <c r="D888" s="1"/>
    </row>
    <row r="889" spans="4:4" x14ac:dyDescent="0.25">
      <c r="D889" s="1"/>
    </row>
    <row r="890" spans="4:4" x14ac:dyDescent="0.25">
      <c r="D890" s="1"/>
    </row>
    <row r="891" spans="4:4" x14ac:dyDescent="0.25">
      <c r="D891" s="1"/>
    </row>
    <row r="892" spans="4:4" x14ac:dyDescent="0.25">
      <c r="D892" s="1"/>
    </row>
    <row r="893" spans="4:4" x14ac:dyDescent="0.25">
      <c r="D893" s="1"/>
    </row>
    <row r="894" spans="4:4" x14ac:dyDescent="0.25">
      <c r="D894" s="1"/>
    </row>
    <row r="895" spans="4:4" x14ac:dyDescent="0.25">
      <c r="D895" s="1"/>
    </row>
    <row r="896" spans="4:4" x14ac:dyDescent="0.25">
      <c r="D896" s="1"/>
    </row>
    <row r="897" spans="4:4" x14ac:dyDescent="0.25">
      <c r="D897" s="1"/>
    </row>
    <row r="898" spans="4:4" x14ac:dyDescent="0.25">
      <c r="D898" s="1"/>
    </row>
    <row r="899" spans="4:4" x14ac:dyDescent="0.25">
      <c r="D899" s="1"/>
    </row>
    <row r="900" spans="4:4" x14ac:dyDescent="0.25">
      <c r="D900" s="1"/>
    </row>
    <row r="901" spans="4:4" x14ac:dyDescent="0.25">
      <c r="D901" s="1"/>
    </row>
    <row r="902" spans="4:4" x14ac:dyDescent="0.25">
      <c r="D902" s="1"/>
    </row>
    <row r="903" spans="4:4" x14ac:dyDescent="0.25">
      <c r="D903" s="1"/>
    </row>
    <row r="904" spans="4:4" x14ac:dyDescent="0.25">
      <c r="D904" s="1"/>
    </row>
    <row r="905" spans="4:4" x14ac:dyDescent="0.25">
      <c r="D905" s="1"/>
    </row>
    <row r="906" spans="4:4" x14ac:dyDescent="0.25">
      <c r="D906" s="1"/>
    </row>
    <row r="907" spans="4:4" x14ac:dyDescent="0.25">
      <c r="D907" s="1"/>
    </row>
    <row r="908" spans="4:4" x14ac:dyDescent="0.25">
      <c r="D908" s="1"/>
    </row>
    <row r="909" spans="4:4" x14ac:dyDescent="0.25">
      <c r="D909" s="1"/>
    </row>
    <row r="910" spans="4:4" x14ac:dyDescent="0.25">
      <c r="D910" s="1"/>
    </row>
    <row r="911" spans="4:4" x14ac:dyDescent="0.25">
      <c r="D911" s="1"/>
    </row>
    <row r="912" spans="4:4" x14ac:dyDescent="0.25">
      <c r="D912" s="1"/>
    </row>
    <row r="913" spans="4:4" x14ac:dyDescent="0.25">
      <c r="D913" s="1"/>
    </row>
    <row r="914" spans="4:4" x14ac:dyDescent="0.25">
      <c r="D914" s="1"/>
    </row>
    <row r="915" spans="4:4" x14ac:dyDescent="0.25">
      <c r="D915" s="1"/>
    </row>
    <row r="916" spans="4:4" x14ac:dyDescent="0.25">
      <c r="D916" s="1"/>
    </row>
    <row r="917" spans="4:4" x14ac:dyDescent="0.25">
      <c r="D917" s="1"/>
    </row>
    <row r="918" spans="4:4" x14ac:dyDescent="0.25">
      <c r="D918" s="1"/>
    </row>
    <row r="919" spans="4:4" x14ac:dyDescent="0.25">
      <c r="D919" s="1"/>
    </row>
    <row r="920" spans="4:4" x14ac:dyDescent="0.25">
      <c r="D920" s="1"/>
    </row>
    <row r="921" spans="4:4" x14ac:dyDescent="0.25">
      <c r="D921" s="1"/>
    </row>
    <row r="922" spans="4:4" x14ac:dyDescent="0.25">
      <c r="D922" s="1"/>
    </row>
    <row r="923" spans="4:4" x14ac:dyDescent="0.25">
      <c r="D923" s="1"/>
    </row>
    <row r="924" spans="4:4" x14ac:dyDescent="0.25">
      <c r="D924" s="1"/>
    </row>
    <row r="925" spans="4:4" x14ac:dyDescent="0.25">
      <c r="D925" s="1"/>
    </row>
    <row r="926" spans="4:4" x14ac:dyDescent="0.25">
      <c r="D926" s="1"/>
    </row>
    <row r="927" spans="4:4" x14ac:dyDescent="0.25">
      <c r="D927" s="1"/>
    </row>
    <row r="928" spans="4:4" x14ac:dyDescent="0.25">
      <c r="D928" s="1"/>
    </row>
    <row r="929" spans="4:4" x14ac:dyDescent="0.25">
      <c r="D929" s="1"/>
    </row>
    <row r="930" spans="4:4" x14ac:dyDescent="0.25">
      <c r="D930" s="1"/>
    </row>
    <row r="931" spans="4:4" x14ac:dyDescent="0.25">
      <c r="D931" s="1"/>
    </row>
    <row r="932" spans="4:4" x14ac:dyDescent="0.25">
      <c r="D932" s="1"/>
    </row>
    <row r="933" spans="4:4" x14ac:dyDescent="0.25">
      <c r="D933" s="1"/>
    </row>
    <row r="934" spans="4:4" x14ac:dyDescent="0.25">
      <c r="D934" s="1"/>
    </row>
    <row r="935" spans="4:4" x14ac:dyDescent="0.25">
      <c r="D935" s="1"/>
    </row>
    <row r="936" spans="4:4" x14ac:dyDescent="0.25">
      <c r="D936" s="1"/>
    </row>
    <row r="937" spans="4:4" x14ac:dyDescent="0.25">
      <c r="D937" s="1"/>
    </row>
    <row r="938" spans="4:4" x14ac:dyDescent="0.25">
      <c r="D938" s="1"/>
    </row>
    <row r="939" spans="4:4" x14ac:dyDescent="0.25">
      <c r="D939" s="1"/>
    </row>
    <row r="940" spans="4:4" x14ac:dyDescent="0.25">
      <c r="D940" s="1"/>
    </row>
    <row r="941" spans="4:4" x14ac:dyDescent="0.25">
      <c r="D941" s="1"/>
    </row>
    <row r="942" spans="4:4" x14ac:dyDescent="0.25">
      <c r="D942" s="1"/>
    </row>
    <row r="943" spans="4:4" x14ac:dyDescent="0.25">
      <c r="D943" s="1"/>
    </row>
    <row r="944" spans="4:4" x14ac:dyDescent="0.25">
      <c r="D944" s="1"/>
    </row>
    <row r="945" spans="4:4" x14ac:dyDescent="0.25">
      <c r="D945" s="1"/>
    </row>
    <row r="946" spans="4:4" x14ac:dyDescent="0.25">
      <c r="D946" s="1"/>
    </row>
    <row r="947" spans="4:4" x14ac:dyDescent="0.25">
      <c r="D947" s="1"/>
    </row>
    <row r="948" spans="4:4" x14ac:dyDescent="0.25">
      <c r="D948" s="1"/>
    </row>
    <row r="949" spans="4:4" x14ac:dyDescent="0.25">
      <c r="D949" s="1"/>
    </row>
    <row r="950" spans="4:4" x14ac:dyDescent="0.25">
      <c r="D950" s="1"/>
    </row>
    <row r="951" spans="4:4" x14ac:dyDescent="0.25">
      <c r="D951" s="1"/>
    </row>
    <row r="952" spans="4:4" x14ac:dyDescent="0.25">
      <c r="D952" s="1"/>
    </row>
    <row r="953" spans="4:4" x14ac:dyDescent="0.25">
      <c r="D953" s="1"/>
    </row>
    <row r="954" spans="4:4" x14ac:dyDescent="0.25">
      <c r="D954" s="1"/>
    </row>
    <row r="955" spans="4:4" x14ac:dyDescent="0.25">
      <c r="D955" s="1"/>
    </row>
    <row r="956" spans="4:4" x14ac:dyDescent="0.25">
      <c r="D956" s="1"/>
    </row>
    <row r="957" spans="4:4" x14ac:dyDescent="0.25">
      <c r="D957" s="1"/>
    </row>
    <row r="958" spans="4:4" x14ac:dyDescent="0.25">
      <c r="D958" s="1"/>
    </row>
    <row r="959" spans="4:4" x14ac:dyDescent="0.25">
      <c r="D959" s="1"/>
    </row>
    <row r="960" spans="4:4" x14ac:dyDescent="0.25">
      <c r="D960" s="1"/>
    </row>
    <row r="961" spans="4:4" x14ac:dyDescent="0.25">
      <c r="D961" s="1"/>
    </row>
    <row r="962" spans="4:4" x14ac:dyDescent="0.25">
      <c r="D962" s="1"/>
    </row>
    <row r="963" spans="4:4" x14ac:dyDescent="0.25">
      <c r="D963" s="1"/>
    </row>
    <row r="964" spans="4:4" x14ac:dyDescent="0.25">
      <c r="D964" s="1"/>
    </row>
    <row r="965" spans="4:4" x14ac:dyDescent="0.25">
      <c r="D965" s="1"/>
    </row>
    <row r="966" spans="4:4" x14ac:dyDescent="0.25">
      <c r="D966" s="1"/>
    </row>
    <row r="967" spans="4:4" x14ac:dyDescent="0.25">
      <c r="D967" s="1"/>
    </row>
    <row r="968" spans="4:4" x14ac:dyDescent="0.25">
      <c r="D968" s="1"/>
    </row>
    <row r="969" spans="4:4" x14ac:dyDescent="0.25">
      <c r="D969" s="1"/>
    </row>
    <row r="970" spans="4:4" x14ac:dyDescent="0.25">
      <c r="D970" s="1"/>
    </row>
    <row r="971" spans="4:4" x14ac:dyDescent="0.25">
      <c r="D971" s="1"/>
    </row>
    <row r="972" spans="4:4" x14ac:dyDescent="0.25">
      <c r="D972" s="1"/>
    </row>
    <row r="973" spans="4:4" x14ac:dyDescent="0.25">
      <c r="D973" s="1"/>
    </row>
    <row r="974" spans="4:4" x14ac:dyDescent="0.25">
      <c r="D974" s="1"/>
    </row>
    <row r="975" spans="4:4" x14ac:dyDescent="0.25">
      <c r="D975" s="1"/>
    </row>
    <row r="976" spans="4:4" x14ac:dyDescent="0.25">
      <c r="D976" s="1"/>
    </row>
    <row r="977" spans="4:4" x14ac:dyDescent="0.25">
      <c r="D977" s="1"/>
    </row>
    <row r="978" spans="4:4" x14ac:dyDescent="0.25">
      <c r="D978" s="1"/>
    </row>
    <row r="979" spans="4:4" x14ac:dyDescent="0.25">
      <c r="D979" s="1"/>
    </row>
    <row r="980" spans="4:4" x14ac:dyDescent="0.25">
      <c r="D980" s="1"/>
    </row>
    <row r="981" spans="4:4" x14ac:dyDescent="0.25">
      <c r="D981" s="1"/>
    </row>
    <row r="982" spans="4:4" x14ac:dyDescent="0.25">
      <c r="D982" s="1"/>
    </row>
    <row r="983" spans="4:4" x14ac:dyDescent="0.25">
      <c r="D983" s="1"/>
    </row>
    <row r="984" spans="4:4" x14ac:dyDescent="0.25">
      <c r="D984" s="1"/>
    </row>
    <row r="985" spans="4:4" x14ac:dyDescent="0.25">
      <c r="D985" s="1"/>
    </row>
    <row r="986" spans="4:4" x14ac:dyDescent="0.25">
      <c r="D986" s="1"/>
    </row>
    <row r="987" spans="4:4" x14ac:dyDescent="0.25">
      <c r="D987" s="1"/>
    </row>
    <row r="988" spans="4:4" x14ac:dyDescent="0.25">
      <c r="D988" s="1"/>
    </row>
    <row r="989" spans="4:4" x14ac:dyDescent="0.25">
      <c r="D989" s="1"/>
    </row>
    <row r="990" spans="4:4" x14ac:dyDescent="0.25">
      <c r="D990" s="1"/>
    </row>
    <row r="991" spans="4:4" x14ac:dyDescent="0.25">
      <c r="D991" s="1"/>
    </row>
    <row r="992" spans="4:4" x14ac:dyDescent="0.25">
      <c r="D992" s="1"/>
    </row>
    <row r="993" spans="4:4" x14ac:dyDescent="0.25">
      <c r="D993" s="1"/>
    </row>
    <row r="994" spans="4:4" x14ac:dyDescent="0.25">
      <c r="D994" s="1"/>
    </row>
    <row r="995" spans="4:4" x14ac:dyDescent="0.25">
      <c r="D995" s="1"/>
    </row>
    <row r="996" spans="4:4" x14ac:dyDescent="0.25">
      <c r="D996" s="1"/>
    </row>
    <row r="997" spans="4:4" x14ac:dyDescent="0.25">
      <c r="D997" s="1"/>
    </row>
    <row r="998" spans="4:4" x14ac:dyDescent="0.25">
      <c r="D998" s="1"/>
    </row>
    <row r="999" spans="4:4" x14ac:dyDescent="0.25">
      <c r="D999" s="1"/>
    </row>
    <row r="1000" spans="4:4" x14ac:dyDescent="0.25">
      <c r="D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AA951"/>
  <sheetViews>
    <sheetView showGridLines="0" topLeftCell="A22" zoomScale="85" zoomScaleNormal="85" workbookViewId="0">
      <selection activeCell="E36" sqref="E36"/>
    </sheetView>
  </sheetViews>
  <sheetFormatPr baseColWidth="10" defaultColWidth="14.42578125" defaultRowHeight="15" customHeight="1" x14ac:dyDescent="0.25"/>
  <cols>
    <col min="1" max="1" width="6.5703125" style="442" customWidth="1"/>
    <col min="2" max="2" width="14.85546875" style="442" customWidth="1"/>
    <col min="3" max="3" width="17.5703125" style="442" customWidth="1"/>
    <col min="4" max="4" width="21.5703125" style="442" customWidth="1"/>
    <col min="5" max="5" width="52.28515625" style="442" customWidth="1"/>
    <col min="6" max="6" width="24.140625" style="442" customWidth="1"/>
    <col min="7" max="7" width="26.5703125" style="442" customWidth="1"/>
    <col min="8" max="8" width="25.85546875" style="442" customWidth="1"/>
    <col min="9" max="9" width="14" style="442" customWidth="1"/>
    <col min="10" max="10" width="23" style="442" customWidth="1"/>
    <col min="11" max="11" width="18.5703125" style="442" customWidth="1"/>
    <col min="12" max="12" width="20" style="442" customWidth="1"/>
    <col min="13" max="13" width="18.28515625" style="442" customWidth="1"/>
    <col min="14" max="15" width="18" style="442" customWidth="1"/>
    <col min="16" max="16" width="26.28515625" style="442" customWidth="1"/>
    <col min="17" max="17" width="24.85546875" style="442" customWidth="1"/>
    <col min="18" max="18" width="19.42578125" style="442" customWidth="1"/>
    <col min="19" max="19" width="36" style="442" customWidth="1"/>
    <col min="20" max="20" width="76" style="442" customWidth="1"/>
    <col min="21" max="21" width="40.140625" style="442" customWidth="1"/>
    <col min="22" max="22" width="18.42578125" style="442" customWidth="1"/>
    <col min="23" max="23" width="19.42578125" style="442" customWidth="1"/>
    <col min="24" max="24" width="33.7109375" style="442" customWidth="1"/>
    <col min="25" max="25" width="31.140625" style="435" customWidth="1"/>
    <col min="26" max="26" width="14.42578125" style="435" customWidth="1"/>
    <col min="27" max="28" width="11" style="435" customWidth="1"/>
    <col min="29" max="16384" width="14.42578125" style="435"/>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customHeight="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customHeight="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customHeight="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customHeight="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customHeight="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customHeight="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customHeight="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customHeight="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customHeight="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customHeight="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customHeight="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customHeight="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customHeight="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customHeight="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customHeight="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63"/>
      <c r="B17" s="963"/>
      <c r="C17" s="964"/>
      <c r="D17" s="872" t="s">
        <v>56</v>
      </c>
      <c r="E17" s="873"/>
      <c r="F17" s="873"/>
      <c r="G17" s="873"/>
      <c r="H17" s="873"/>
      <c r="I17" s="873"/>
      <c r="J17" s="873"/>
      <c r="K17" s="873"/>
      <c r="L17" s="873"/>
      <c r="M17" s="873"/>
      <c r="N17" s="873"/>
      <c r="O17" s="873"/>
      <c r="P17" s="873"/>
      <c r="Q17" s="873"/>
      <c r="R17" s="873"/>
      <c r="S17" s="873"/>
      <c r="T17" s="873"/>
      <c r="U17" s="873"/>
      <c r="V17" s="873"/>
      <c r="W17" s="874"/>
      <c r="X17" s="90" t="s">
        <v>57</v>
      </c>
      <c r="Z17" s="1"/>
    </row>
    <row r="18" spans="1:27" ht="27.75" customHeight="1" x14ac:dyDescent="0.25">
      <c r="A18" s="965"/>
      <c r="B18" s="966"/>
      <c r="C18" s="967"/>
      <c r="D18" s="875"/>
      <c r="E18" s="876"/>
      <c r="F18" s="876"/>
      <c r="G18" s="876"/>
      <c r="H18" s="876"/>
      <c r="I18" s="876"/>
      <c r="J18" s="876"/>
      <c r="K18" s="876"/>
      <c r="L18" s="876"/>
      <c r="M18" s="876"/>
      <c r="N18" s="876"/>
      <c r="O18" s="876"/>
      <c r="P18" s="876"/>
      <c r="Q18" s="876"/>
      <c r="R18" s="876"/>
      <c r="S18" s="876"/>
      <c r="T18" s="876"/>
      <c r="U18" s="876"/>
      <c r="V18" s="876"/>
      <c r="W18" s="877"/>
      <c r="X18" s="141" t="s">
        <v>160</v>
      </c>
      <c r="Z18" s="1"/>
    </row>
    <row r="19" spans="1:27" ht="27.75" customHeight="1" x14ac:dyDescent="0.25">
      <c r="A19" s="965"/>
      <c r="B19" s="966"/>
      <c r="C19" s="967"/>
      <c r="D19" s="875"/>
      <c r="E19" s="876"/>
      <c r="F19" s="876"/>
      <c r="G19" s="876"/>
      <c r="H19" s="876"/>
      <c r="I19" s="876"/>
      <c r="J19" s="876"/>
      <c r="K19" s="876"/>
      <c r="L19" s="876"/>
      <c r="M19" s="876"/>
      <c r="N19" s="876"/>
      <c r="O19" s="876"/>
      <c r="P19" s="876"/>
      <c r="Q19" s="876"/>
      <c r="R19" s="876"/>
      <c r="S19" s="876"/>
      <c r="T19" s="876"/>
      <c r="U19" s="876"/>
      <c r="V19" s="876"/>
      <c r="W19" s="877"/>
      <c r="X19" s="142" t="s">
        <v>161</v>
      </c>
      <c r="Z19" s="1"/>
    </row>
    <row r="20" spans="1:27" ht="27.75" customHeight="1" thickBot="1" x14ac:dyDescent="0.3">
      <c r="A20" s="968"/>
      <c r="B20" s="969"/>
      <c r="C20" s="970"/>
      <c r="D20" s="878"/>
      <c r="E20" s="879"/>
      <c r="F20" s="879"/>
      <c r="G20" s="879"/>
      <c r="H20" s="879"/>
      <c r="I20" s="879"/>
      <c r="J20" s="879"/>
      <c r="K20" s="879"/>
      <c r="L20" s="879"/>
      <c r="M20" s="879"/>
      <c r="N20" s="879"/>
      <c r="O20" s="879"/>
      <c r="P20" s="879"/>
      <c r="Q20" s="879"/>
      <c r="R20" s="879"/>
      <c r="S20" s="879"/>
      <c r="T20" s="879"/>
      <c r="U20" s="879"/>
      <c r="V20" s="879"/>
      <c r="W20" s="880"/>
      <c r="X20" s="91" t="s">
        <v>58</v>
      </c>
      <c r="Z20" s="1"/>
    </row>
    <row r="21" spans="1:27" s="507" customFormat="1" ht="45" customHeight="1" thickBot="1" x14ac:dyDescent="0.3">
      <c r="A21" s="516" t="s">
        <v>932</v>
      </c>
      <c r="B21" s="509"/>
      <c r="C21" s="509"/>
      <c r="D21" s="508"/>
      <c r="E21" s="508"/>
      <c r="F21" s="508"/>
      <c r="G21" s="508"/>
      <c r="H21" s="508"/>
      <c r="I21" s="508"/>
      <c r="J21" s="508"/>
      <c r="K21" s="508"/>
      <c r="L21" s="508"/>
      <c r="M21" s="508"/>
      <c r="N21" s="508"/>
      <c r="O21" s="508"/>
      <c r="P21" s="508"/>
      <c r="Q21" s="508"/>
      <c r="R21" s="508"/>
      <c r="S21" s="508"/>
      <c r="T21" s="508"/>
      <c r="U21" s="508"/>
      <c r="V21" s="508"/>
      <c r="W21" s="508"/>
      <c r="X21" s="517"/>
      <c r="Z21" s="1"/>
    </row>
    <row r="22" spans="1:27" s="73" customFormat="1" ht="45" customHeight="1" thickBot="1" x14ac:dyDescent="0.25">
      <c r="A22" s="954" t="s">
        <v>73</v>
      </c>
      <c r="B22" s="955"/>
      <c r="C22" s="955"/>
      <c r="D22" s="955"/>
      <c r="E22" s="955"/>
      <c r="F22" s="955"/>
      <c r="G22" s="956"/>
      <c r="H22" s="957" t="s">
        <v>74</v>
      </c>
      <c r="I22" s="958"/>
      <c r="J22" s="958"/>
      <c r="K22" s="958"/>
      <c r="L22" s="958"/>
      <c r="M22" s="958"/>
      <c r="N22" s="959"/>
      <c r="O22" s="960" t="s">
        <v>75</v>
      </c>
      <c r="P22" s="961"/>
      <c r="Q22" s="961"/>
      <c r="R22" s="961"/>
      <c r="S22" s="962"/>
      <c r="T22" s="971" t="s">
        <v>141</v>
      </c>
      <c r="U22" s="972"/>
      <c r="V22" s="972"/>
      <c r="W22" s="972"/>
      <c r="X22" s="973"/>
      <c r="Y22" s="75"/>
      <c r="Z22" s="76"/>
      <c r="AA22" s="77"/>
    </row>
    <row r="23" spans="1:27" ht="63" customHeight="1" thickBot="1" x14ac:dyDescent="0.3">
      <c r="A23" s="153" t="s">
        <v>147</v>
      </c>
      <c r="B23" s="154" t="s">
        <v>3</v>
      </c>
      <c r="C23" s="154" t="s">
        <v>77</v>
      </c>
      <c r="D23" s="154" t="s">
        <v>133</v>
      </c>
      <c r="E23" s="154" t="s">
        <v>134</v>
      </c>
      <c r="F23" s="154" t="s">
        <v>135</v>
      </c>
      <c r="G23" s="155" t="s">
        <v>136</v>
      </c>
      <c r="H23" s="156" t="s">
        <v>139</v>
      </c>
      <c r="I23" s="154" t="s">
        <v>5</v>
      </c>
      <c r="J23" s="154" t="s">
        <v>78</v>
      </c>
      <c r="K23" s="157" t="s">
        <v>79</v>
      </c>
      <c r="L23" s="157" t="s">
        <v>81</v>
      </c>
      <c r="M23" s="157" t="s">
        <v>82</v>
      </c>
      <c r="N23" s="158" t="s">
        <v>83</v>
      </c>
      <c r="O23" s="951" t="s">
        <v>84</v>
      </c>
      <c r="P23" s="952"/>
      <c r="Q23" s="952"/>
      <c r="R23" s="953"/>
      <c r="S23" s="158" t="s">
        <v>85</v>
      </c>
      <c r="T23" s="159" t="s">
        <v>84</v>
      </c>
      <c r="U23" s="157" t="s">
        <v>85</v>
      </c>
      <c r="V23" s="157" t="s">
        <v>158</v>
      </c>
      <c r="W23" s="157" t="s">
        <v>86</v>
      </c>
      <c r="X23" s="158" t="s">
        <v>155</v>
      </c>
      <c r="Y23" s="74"/>
      <c r="Z23" s="78"/>
      <c r="AA23" s="78"/>
    </row>
    <row r="70" spans="1:26" ht="63.75" customHeight="1"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6"/>
      <c r="F93" s="1"/>
      <c r="G93" s="16"/>
      <c r="H93" s="16"/>
      <c r="I93" s="1"/>
      <c r="J93" s="1"/>
      <c r="K93" s="1"/>
      <c r="L93" s="1"/>
      <c r="M93" s="1"/>
      <c r="N93" s="1"/>
      <c r="O93" s="1"/>
      <c r="P93" s="1"/>
      <c r="Q93" s="1"/>
      <c r="R93" s="1"/>
      <c r="S93" s="1"/>
      <c r="T93" s="15"/>
      <c r="U93" s="15"/>
      <c r="V93" s="15"/>
      <c r="W93" s="13"/>
      <c r="X93" s="16"/>
      <c r="Y93" s="1"/>
      <c r="Z93" s="1"/>
    </row>
    <row r="94" spans="1:26" x14ac:dyDescent="0.25">
      <c r="A94" s="1"/>
      <c r="B94" s="1"/>
      <c r="C94" s="1"/>
      <c r="D94" s="1"/>
      <c r="E94" s="16"/>
      <c r="F94" s="1"/>
      <c r="G94" s="16"/>
      <c r="H94" s="16"/>
      <c r="I94" s="1"/>
      <c r="J94" s="1"/>
      <c r="K94" s="1"/>
      <c r="L94" s="1"/>
      <c r="M94" s="1"/>
      <c r="N94" s="1"/>
      <c r="O94" s="1"/>
      <c r="P94" s="1"/>
      <c r="Q94" s="1"/>
      <c r="R94" s="1"/>
      <c r="S94" s="1"/>
      <c r="T94" s="15"/>
      <c r="U94" s="15"/>
      <c r="V94" s="15"/>
      <c r="W94" s="13"/>
      <c r="X94" s="16"/>
      <c r="Y94" s="1"/>
      <c r="Z94" s="1"/>
    </row>
    <row r="95" spans="1:26" x14ac:dyDescent="0.25">
      <c r="A95" s="1"/>
      <c r="B95" s="1"/>
      <c r="C95" s="1"/>
      <c r="D95" s="1"/>
      <c r="E95" s="16"/>
      <c r="F95" s="1"/>
      <c r="G95" s="16"/>
      <c r="H95" s="16"/>
      <c r="I95" s="1"/>
      <c r="J95" s="1"/>
      <c r="K95" s="1"/>
      <c r="L95" s="1"/>
      <c r="M95" s="1"/>
      <c r="N95" s="1"/>
      <c r="O95" s="1"/>
      <c r="P95" s="1"/>
      <c r="Q95" s="1"/>
      <c r="R95" s="1"/>
      <c r="S95" s="1"/>
      <c r="T95" s="15"/>
      <c r="U95" s="15"/>
      <c r="V95" s="15"/>
      <c r="W95" s="13"/>
      <c r="X95" s="16"/>
      <c r="Y95" s="1"/>
      <c r="Z95" s="1"/>
    </row>
    <row r="96" spans="1:26" x14ac:dyDescent="0.25">
      <c r="A96" s="1"/>
      <c r="B96" s="1"/>
      <c r="C96" s="1"/>
      <c r="D96" s="1"/>
      <c r="E96" s="16"/>
      <c r="F96" s="1"/>
      <c r="G96" s="16"/>
      <c r="H96" s="16"/>
      <c r="I96" s="1"/>
      <c r="J96" s="1"/>
      <c r="K96" s="1"/>
      <c r="L96" s="1"/>
      <c r="M96" s="1"/>
      <c r="N96" s="1"/>
      <c r="O96" s="1"/>
      <c r="P96" s="1"/>
      <c r="Q96" s="1"/>
      <c r="R96" s="1"/>
      <c r="S96" s="1"/>
      <c r="T96" s="15"/>
      <c r="U96" s="15"/>
      <c r="V96" s="15"/>
      <c r="W96" s="13"/>
      <c r="X96" s="16"/>
      <c r="Y96" s="1"/>
      <c r="Z96" s="1"/>
    </row>
    <row r="97" spans="1:26" x14ac:dyDescent="0.25">
      <c r="A97" s="1"/>
      <c r="B97" s="1"/>
      <c r="C97" s="1"/>
      <c r="D97" s="1"/>
      <c r="E97" s="16"/>
      <c r="F97" s="1"/>
      <c r="G97" s="16"/>
      <c r="H97" s="16"/>
      <c r="I97" s="1"/>
      <c r="J97" s="1"/>
      <c r="K97" s="1"/>
      <c r="L97" s="1"/>
      <c r="M97" s="1"/>
      <c r="N97" s="1"/>
      <c r="O97" s="1"/>
      <c r="P97" s="1"/>
      <c r="Q97" s="1"/>
      <c r="R97" s="1"/>
      <c r="S97" s="1"/>
      <c r="T97" s="15"/>
      <c r="U97" s="15"/>
      <c r="V97" s="15"/>
      <c r="W97" s="13"/>
      <c r="X97" s="16"/>
      <c r="Y97" s="1"/>
      <c r="Z97" s="1"/>
    </row>
    <row r="98" spans="1:26" x14ac:dyDescent="0.25">
      <c r="A98" s="1"/>
      <c r="B98" s="1"/>
      <c r="C98" s="1"/>
      <c r="D98" s="1"/>
      <c r="E98" s="16"/>
      <c r="F98" s="1"/>
      <c r="G98" s="16"/>
      <c r="H98" s="16"/>
      <c r="I98" s="1"/>
      <c r="J98" s="1"/>
      <c r="K98" s="1"/>
      <c r="L98" s="1"/>
      <c r="M98" s="1"/>
      <c r="N98" s="1"/>
      <c r="O98" s="1"/>
      <c r="P98" s="1"/>
      <c r="Q98" s="1"/>
      <c r="R98" s="1"/>
      <c r="S98" s="1"/>
      <c r="T98" s="15"/>
      <c r="U98" s="15"/>
      <c r="V98" s="15"/>
      <c r="W98" s="13"/>
      <c r="X98" s="16"/>
      <c r="Y98" s="1"/>
      <c r="Z98" s="1"/>
    </row>
    <row r="99" spans="1:26" x14ac:dyDescent="0.25">
      <c r="A99" s="1"/>
      <c r="B99" s="1"/>
      <c r="C99" s="1"/>
      <c r="D99" s="1"/>
      <c r="E99" s="16"/>
      <c r="F99" s="1"/>
      <c r="G99" s="16"/>
      <c r="H99" s="16"/>
      <c r="I99" s="1"/>
      <c r="J99" s="1"/>
      <c r="K99" s="1"/>
      <c r="L99" s="1"/>
      <c r="M99" s="1"/>
      <c r="N99" s="1"/>
      <c r="O99" s="1"/>
      <c r="P99" s="1"/>
      <c r="Q99" s="1"/>
      <c r="R99" s="1"/>
      <c r="S99" s="1"/>
      <c r="T99" s="15"/>
      <c r="U99" s="15"/>
      <c r="V99" s="15"/>
      <c r="W99" s="13"/>
      <c r="X99" s="16"/>
      <c r="Y99" s="1"/>
      <c r="Z99" s="1"/>
    </row>
    <row r="100" spans="1:26" x14ac:dyDescent="0.25">
      <c r="A100" s="1"/>
      <c r="B100" s="1"/>
      <c r="C100" s="1"/>
      <c r="D100" s="1"/>
      <c r="E100" s="16"/>
      <c r="F100" s="1"/>
      <c r="G100" s="16"/>
      <c r="H100" s="16"/>
      <c r="I100" s="1"/>
      <c r="J100" s="1"/>
      <c r="K100" s="1"/>
      <c r="L100" s="1"/>
      <c r="M100" s="1"/>
      <c r="N100" s="1"/>
      <c r="O100" s="1"/>
      <c r="P100" s="1"/>
      <c r="Q100" s="1"/>
      <c r="R100" s="1"/>
      <c r="S100" s="1"/>
      <c r="T100" s="15"/>
      <c r="U100" s="15"/>
      <c r="V100" s="15"/>
      <c r="W100" s="13"/>
      <c r="X100" s="16"/>
      <c r="Y100" s="1"/>
      <c r="Z100" s="1"/>
    </row>
    <row r="101" spans="1:26" x14ac:dyDescent="0.25">
      <c r="A101" s="1"/>
      <c r="B101" s="1"/>
      <c r="C101" s="1"/>
      <c r="D101" s="1"/>
      <c r="E101" s="16"/>
      <c r="F101" s="1"/>
      <c r="G101" s="16"/>
      <c r="H101" s="16"/>
      <c r="I101" s="1"/>
      <c r="J101" s="1"/>
      <c r="K101" s="1"/>
      <c r="L101" s="1"/>
      <c r="M101" s="1"/>
      <c r="N101" s="1"/>
      <c r="O101" s="1"/>
      <c r="P101" s="1"/>
      <c r="Q101" s="1"/>
      <c r="R101" s="1"/>
      <c r="S101" s="1"/>
      <c r="T101" s="15"/>
      <c r="U101" s="15"/>
      <c r="V101" s="15"/>
      <c r="W101" s="13"/>
      <c r="X101" s="16"/>
      <c r="Y101" s="1"/>
      <c r="Z101" s="1"/>
    </row>
    <row r="102" spans="1:26" x14ac:dyDescent="0.25">
      <c r="A102" s="1"/>
      <c r="B102" s="1"/>
      <c r="C102" s="1"/>
      <c r="D102" s="1"/>
      <c r="E102" s="16"/>
      <c r="F102" s="1"/>
      <c r="G102" s="16"/>
      <c r="H102" s="16"/>
      <c r="I102" s="1"/>
      <c r="J102" s="1"/>
      <c r="K102" s="1"/>
      <c r="L102" s="1"/>
      <c r="M102" s="1"/>
      <c r="N102" s="1"/>
      <c r="O102" s="1"/>
      <c r="P102" s="1"/>
      <c r="Q102" s="1"/>
      <c r="R102" s="1"/>
      <c r="S102" s="1"/>
      <c r="T102" s="15"/>
      <c r="U102" s="15"/>
      <c r="V102" s="15"/>
      <c r="W102" s="13"/>
      <c r="X102" s="16"/>
      <c r="Y102" s="1"/>
      <c r="Z102" s="1"/>
    </row>
    <row r="103" spans="1:26" x14ac:dyDescent="0.25">
      <c r="A103" s="1"/>
      <c r="B103" s="1"/>
      <c r="C103" s="1"/>
      <c r="D103" s="1"/>
      <c r="E103" s="16"/>
      <c r="F103" s="1"/>
      <c r="G103" s="16"/>
      <c r="H103" s="16"/>
      <c r="I103" s="1"/>
      <c r="J103" s="1"/>
      <c r="K103" s="1"/>
      <c r="L103" s="1"/>
      <c r="M103" s="1"/>
      <c r="N103" s="1"/>
      <c r="O103" s="1"/>
      <c r="P103" s="1"/>
      <c r="Q103" s="1"/>
      <c r="R103" s="1"/>
      <c r="S103" s="1"/>
      <c r="T103" s="15"/>
      <c r="U103" s="15"/>
      <c r="V103" s="15"/>
      <c r="W103" s="13"/>
      <c r="X103" s="16"/>
      <c r="Y103" s="1"/>
      <c r="Z103" s="1"/>
    </row>
    <row r="104" spans="1:26" x14ac:dyDescent="0.25">
      <c r="A104" s="1"/>
      <c r="B104" s="1"/>
      <c r="C104" s="1"/>
      <c r="D104" s="1"/>
      <c r="E104" s="16"/>
      <c r="F104" s="1"/>
      <c r="G104" s="16"/>
      <c r="H104" s="16"/>
      <c r="I104" s="1"/>
      <c r="J104" s="1"/>
      <c r="K104" s="1"/>
      <c r="L104" s="1"/>
      <c r="M104" s="1"/>
      <c r="N104" s="1"/>
      <c r="O104" s="1"/>
      <c r="P104" s="1"/>
      <c r="Q104" s="1"/>
      <c r="R104" s="1"/>
      <c r="S104" s="1"/>
      <c r="T104" s="15"/>
      <c r="U104" s="15"/>
      <c r="V104" s="15"/>
      <c r="W104" s="13"/>
      <c r="X104" s="16"/>
      <c r="Y104" s="1"/>
      <c r="Z104" s="1"/>
    </row>
    <row r="105" spans="1:26" x14ac:dyDescent="0.25">
      <c r="A105" s="1"/>
      <c r="B105" s="1"/>
      <c r="C105" s="1"/>
      <c r="D105" s="1"/>
      <c r="E105" s="16"/>
      <c r="F105" s="1"/>
      <c r="G105" s="16"/>
      <c r="H105" s="16"/>
      <c r="I105" s="1"/>
      <c r="J105" s="1"/>
      <c r="K105" s="1"/>
      <c r="L105" s="1"/>
      <c r="M105" s="1"/>
      <c r="N105" s="1"/>
      <c r="O105" s="1"/>
      <c r="P105" s="1"/>
      <c r="Q105" s="1"/>
      <c r="R105" s="1"/>
      <c r="S105" s="1"/>
      <c r="T105" s="15"/>
      <c r="U105" s="15"/>
      <c r="V105" s="15"/>
      <c r="W105" s="13"/>
      <c r="X105" s="16"/>
      <c r="Y105" s="1"/>
      <c r="Z105" s="1"/>
    </row>
    <row r="106" spans="1:26" x14ac:dyDescent="0.25">
      <c r="A106" s="1"/>
      <c r="B106" s="1"/>
      <c r="C106" s="1"/>
      <c r="D106" s="1"/>
      <c r="E106" s="16"/>
      <c r="F106" s="1"/>
      <c r="G106" s="16"/>
      <c r="H106" s="16"/>
      <c r="I106" s="1"/>
      <c r="J106" s="1"/>
      <c r="K106" s="1"/>
      <c r="L106" s="1"/>
      <c r="M106" s="1"/>
      <c r="N106" s="1"/>
      <c r="O106" s="1"/>
      <c r="P106" s="1"/>
      <c r="Q106" s="1"/>
      <c r="R106" s="1"/>
      <c r="S106" s="1"/>
      <c r="T106" s="15"/>
      <c r="U106" s="15"/>
      <c r="V106" s="15"/>
      <c r="W106" s="13"/>
      <c r="X106" s="16"/>
      <c r="Y106" s="1"/>
      <c r="Z106" s="1"/>
    </row>
    <row r="107" spans="1:26" x14ac:dyDescent="0.25">
      <c r="A107" s="1"/>
      <c r="B107" s="1"/>
      <c r="C107" s="1"/>
      <c r="D107" s="1"/>
      <c r="E107" s="16"/>
      <c r="F107" s="1"/>
      <c r="G107" s="16"/>
      <c r="H107" s="16"/>
      <c r="I107" s="1"/>
      <c r="J107" s="1"/>
      <c r="K107" s="1"/>
      <c r="L107" s="1"/>
      <c r="M107" s="1"/>
      <c r="N107" s="1"/>
      <c r="O107" s="1"/>
      <c r="P107" s="1"/>
      <c r="Q107" s="1"/>
      <c r="R107" s="1"/>
      <c r="S107" s="1"/>
      <c r="T107" s="15"/>
      <c r="U107" s="15"/>
      <c r="V107" s="15"/>
      <c r="W107" s="13"/>
      <c r="X107" s="16"/>
      <c r="Y107" s="1"/>
      <c r="Z107" s="1"/>
    </row>
    <row r="108" spans="1:26" x14ac:dyDescent="0.25">
      <c r="A108" s="1"/>
      <c r="B108" s="1"/>
      <c r="C108" s="1"/>
      <c r="D108" s="1"/>
      <c r="E108" s="16"/>
      <c r="F108" s="1"/>
      <c r="G108" s="16"/>
      <c r="H108" s="16"/>
      <c r="I108" s="1"/>
      <c r="J108" s="1"/>
      <c r="K108" s="1"/>
      <c r="L108" s="1"/>
      <c r="M108" s="1"/>
      <c r="N108" s="1"/>
      <c r="O108" s="1"/>
      <c r="P108" s="1"/>
      <c r="Q108" s="1"/>
      <c r="R108" s="1"/>
      <c r="S108" s="1"/>
      <c r="T108" s="15"/>
      <c r="U108" s="15"/>
      <c r="V108" s="15"/>
      <c r="W108" s="13"/>
      <c r="X108" s="16"/>
      <c r="Y108" s="1"/>
      <c r="Z108" s="1"/>
    </row>
    <row r="109" spans="1:26" x14ac:dyDescent="0.25">
      <c r="A109" s="1"/>
      <c r="B109" s="1"/>
      <c r="C109" s="1"/>
      <c r="D109" s="1"/>
      <c r="E109" s="16"/>
      <c r="F109" s="1"/>
      <c r="G109" s="16"/>
      <c r="H109" s="16"/>
      <c r="I109" s="1"/>
      <c r="J109" s="1"/>
      <c r="K109" s="1"/>
      <c r="L109" s="1"/>
      <c r="M109" s="1"/>
      <c r="N109" s="1"/>
      <c r="O109" s="1"/>
      <c r="P109" s="1"/>
      <c r="Q109" s="1"/>
      <c r="R109" s="1"/>
      <c r="S109" s="1"/>
      <c r="T109" s="15"/>
      <c r="U109" s="15"/>
      <c r="V109" s="15"/>
      <c r="W109" s="13"/>
      <c r="X109" s="16"/>
      <c r="Y109" s="1"/>
      <c r="Z109" s="1"/>
    </row>
    <row r="110" spans="1:26" x14ac:dyDescent="0.25">
      <c r="A110" s="1"/>
      <c r="B110" s="1"/>
      <c r="C110" s="1"/>
      <c r="D110" s="1"/>
      <c r="E110" s="16"/>
      <c r="F110" s="1"/>
      <c r="G110" s="16"/>
      <c r="H110" s="16"/>
      <c r="I110" s="1"/>
      <c r="J110" s="1"/>
      <c r="K110" s="1"/>
      <c r="L110" s="1"/>
      <c r="M110" s="1"/>
      <c r="N110" s="1"/>
      <c r="O110" s="1"/>
      <c r="P110" s="1"/>
      <c r="Q110" s="1"/>
      <c r="R110" s="1"/>
      <c r="S110" s="1"/>
      <c r="T110" s="15"/>
      <c r="U110" s="15"/>
      <c r="V110" s="15"/>
      <c r="W110" s="13"/>
      <c r="X110" s="16"/>
      <c r="Y110" s="1"/>
      <c r="Z110" s="1"/>
    </row>
    <row r="111" spans="1:26" x14ac:dyDescent="0.25">
      <c r="A111" s="1"/>
      <c r="B111" s="1"/>
      <c r="C111" s="1"/>
      <c r="D111" s="1"/>
      <c r="E111" s="16"/>
      <c r="F111" s="1"/>
      <c r="G111" s="16"/>
      <c r="H111" s="16"/>
      <c r="I111" s="1"/>
      <c r="J111" s="1"/>
      <c r="K111" s="1"/>
      <c r="L111" s="1"/>
      <c r="M111" s="1"/>
      <c r="N111" s="1"/>
      <c r="O111" s="1"/>
      <c r="P111" s="1"/>
      <c r="Q111" s="1"/>
      <c r="R111" s="1"/>
      <c r="S111" s="1"/>
      <c r="T111" s="15"/>
      <c r="U111" s="15"/>
      <c r="V111" s="15"/>
      <c r="W111" s="13"/>
      <c r="X111" s="16"/>
      <c r="Y111" s="1"/>
      <c r="Z111" s="1"/>
    </row>
    <row r="112" spans="1:26" x14ac:dyDescent="0.25">
      <c r="A112" s="1"/>
      <c r="B112" s="1"/>
      <c r="C112" s="1"/>
      <c r="D112" s="1"/>
      <c r="E112" s="16"/>
      <c r="F112" s="1"/>
      <c r="G112" s="16"/>
      <c r="H112" s="16"/>
      <c r="I112" s="1"/>
      <c r="J112" s="1"/>
      <c r="K112" s="1"/>
      <c r="L112" s="1"/>
      <c r="M112" s="1"/>
      <c r="N112" s="1"/>
      <c r="O112" s="1"/>
      <c r="P112" s="1"/>
      <c r="Q112" s="1"/>
      <c r="R112" s="1"/>
      <c r="S112" s="1"/>
      <c r="T112" s="15"/>
      <c r="U112" s="15"/>
      <c r="V112" s="15"/>
      <c r="W112" s="13"/>
      <c r="X112" s="16"/>
      <c r="Y112" s="1"/>
      <c r="Z112" s="1"/>
    </row>
    <row r="113" spans="1:26" x14ac:dyDescent="0.25">
      <c r="A113" s="1"/>
      <c r="B113" s="1"/>
      <c r="C113" s="1"/>
      <c r="D113" s="1"/>
      <c r="E113" s="16"/>
      <c r="F113" s="1"/>
      <c r="G113" s="16"/>
      <c r="H113" s="16"/>
      <c r="I113" s="1"/>
      <c r="J113" s="1"/>
      <c r="K113" s="1"/>
      <c r="L113" s="1"/>
      <c r="M113" s="1"/>
      <c r="N113" s="1"/>
      <c r="O113" s="1"/>
      <c r="P113" s="1"/>
      <c r="Q113" s="1"/>
      <c r="R113" s="1"/>
      <c r="S113" s="1"/>
      <c r="T113" s="15"/>
      <c r="U113" s="15"/>
      <c r="V113" s="15"/>
      <c r="W113" s="13"/>
      <c r="X113" s="16"/>
      <c r="Y113" s="1"/>
      <c r="Z113" s="1"/>
    </row>
    <row r="114" spans="1:26" x14ac:dyDescent="0.25">
      <c r="A114" s="1"/>
      <c r="B114" s="1"/>
      <c r="C114" s="1"/>
      <c r="D114" s="1"/>
      <c r="E114" s="16"/>
      <c r="F114" s="1"/>
      <c r="G114" s="16"/>
      <c r="H114" s="16"/>
      <c r="I114" s="1"/>
      <c r="J114" s="1"/>
      <c r="K114" s="1"/>
      <c r="L114" s="1"/>
      <c r="M114" s="1"/>
      <c r="N114" s="1"/>
      <c r="O114" s="1"/>
      <c r="P114" s="1"/>
      <c r="Q114" s="1"/>
      <c r="R114" s="1"/>
      <c r="S114" s="1"/>
      <c r="T114" s="15"/>
      <c r="U114" s="15"/>
      <c r="V114" s="15"/>
      <c r="W114" s="13"/>
      <c r="X114" s="16"/>
      <c r="Y114" s="1"/>
      <c r="Z114" s="1"/>
    </row>
    <row r="115" spans="1:26" x14ac:dyDescent="0.25">
      <c r="A115" s="1"/>
      <c r="B115" s="1"/>
      <c r="C115" s="1"/>
      <c r="D115" s="1"/>
      <c r="E115" s="16"/>
      <c r="F115" s="1"/>
      <c r="G115" s="16"/>
      <c r="H115" s="16"/>
      <c r="I115" s="1"/>
      <c r="J115" s="1"/>
      <c r="K115" s="1"/>
      <c r="L115" s="1"/>
      <c r="M115" s="1"/>
      <c r="N115" s="1"/>
      <c r="O115" s="1"/>
      <c r="P115" s="1"/>
      <c r="Q115" s="1"/>
      <c r="R115" s="1"/>
      <c r="S115" s="1"/>
      <c r="T115" s="15"/>
      <c r="U115" s="15"/>
      <c r="V115" s="15"/>
      <c r="W115" s="13"/>
      <c r="X115" s="16"/>
      <c r="Y115" s="1"/>
      <c r="Z115" s="1"/>
    </row>
    <row r="116" spans="1:26" x14ac:dyDescent="0.25">
      <c r="A116" s="1"/>
      <c r="B116" s="1"/>
      <c r="C116" s="1"/>
      <c r="D116" s="1"/>
      <c r="E116" s="16"/>
      <c r="F116" s="1"/>
      <c r="G116" s="16"/>
      <c r="H116" s="16"/>
      <c r="I116" s="1"/>
      <c r="J116" s="1"/>
      <c r="K116" s="1"/>
      <c r="L116" s="1"/>
      <c r="M116" s="1"/>
      <c r="N116" s="1"/>
      <c r="O116" s="1"/>
      <c r="P116" s="1"/>
      <c r="Q116" s="1"/>
      <c r="R116" s="1"/>
      <c r="S116" s="1"/>
      <c r="T116" s="15"/>
      <c r="U116" s="15"/>
      <c r="V116" s="15"/>
      <c r="W116" s="13"/>
      <c r="X116" s="16"/>
      <c r="Y116" s="1"/>
      <c r="Z116" s="1"/>
    </row>
    <row r="117" spans="1:26" x14ac:dyDescent="0.25">
      <c r="A117" s="1"/>
      <c r="B117" s="1"/>
      <c r="C117" s="1"/>
      <c r="D117" s="1"/>
      <c r="E117" s="16"/>
      <c r="F117" s="1"/>
      <c r="G117" s="16"/>
      <c r="H117" s="16"/>
      <c r="I117" s="1"/>
      <c r="J117" s="1"/>
      <c r="K117" s="1"/>
      <c r="L117" s="1"/>
      <c r="M117" s="1"/>
      <c r="N117" s="1"/>
      <c r="O117" s="1"/>
      <c r="P117" s="1"/>
      <c r="Q117" s="1"/>
      <c r="R117" s="1"/>
      <c r="S117" s="1"/>
      <c r="T117" s="15"/>
      <c r="U117" s="15"/>
      <c r="V117" s="15"/>
      <c r="W117" s="13"/>
      <c r="X117" s="16"/>
      <c r="Y117" s="1"/>
      <c r="Z117" s="1"/>
    </row>
    <row r="118" spans="1:26" x14ac:dyDescent="0.25">
      <c r="A118" s="1"/>
      <c r="B118" s="1"/>
      <c r="C118" s="1"/>
      <c r="D118" s="1"/>
      <c r="E118" s="16"/>
      <c r="F118" s="1"/>
      <c r="G118" s="16"/>
      <c r="H118" s="16"/>
      <c r="I118" s="1"/>
      <c r="J118" s="1"/>
      <c r="K118" s="1"/>
      <c r="L118" s="1"/>
      <c r="M118" s="1"/>
      <c r="N118" s="1"/>
      <c r="O118" s="1"/>
      <c r="P118" s="1"/>
      <c r="Q118" s="1"/>
      <c r="R118" s="1"/>
      <c r="S118" s="1"/>
      <c r="T118" s="15"/>
      <c r="U118" s="15"/>
      <c r="V118" s="15"/>
      <c r="W118" s="13"/>
      <c r="X118" s="16"/>
      <c r="Y118" s="1"/>
      <c r="Z118" s="1"/>
    </row>
    <row r="119" spans="1:26" x14ac:dyDescent="0.25">
      <c r="A119" s="1"/>
      <c r="B119" s="1"/>
      <c r="C119" s="1"/>
      <c r="D119" s="1"/>
      <c r="E119" s="16"/>
      <c r="F119" s="1"/>
      <c r="G119" s="16"/>
      <c r="H119" s="16"/>
      <c r="I119" s="1"/>
      <c r="J119" s="1"/>
      <c r="K119" s="1"/>
      <c r="L119" s="1"/>
      <c r="M119" s="1"/>
      <c r="N119" s="1"/>
      <c r="O119" s="1"/>
      <c r="P119" s="1"/>
      <c r="Q119" s="1"/>
      <c r="R119" s="1"/>
      <c r="S119" s="1"/>
      <c r="T119" s="15"/>
      <c r="U119" s="15"/>
      <c r="V119" s="15"/>
      <c r="W119" s="13"/>
      <c r="X119" s="16"/>
      <c r="Y119" s="1"/>
      <c r="Z119" s="1"/>
    </row>
    <row r="120" spans="1:26" x14ac:dyDescent="0.25">
      <c r="A120" s="1"/>
      <c r="B120" s="1"/>
      <c r="C120" s="1"/>
      <c r="D120" s="1"/>
      <c r="E120" s="16"/>
      <c r="F120" s="1"/>
      <c r="G120" s="16"/>
      <c r="H120" s="16"/>
      <c r="I120" s="1"/>
      <c r="J120" s="1"/>
      <c r="K120" s="1"/>
      <c r="L120" s="1"/>
      <c r="M120" s="1"/>
      <c r="N120" s="1"/>
      <c r="O120" s="1"/>
      <c r="P120" s="1"/>
      <c r="Q120" s="1"/>
      <c r="R120" s="1"/>
      <c r="S120" s="1"/>
      <c r="T120" s="15"/>
      <c r="U120" s="15"/>
      <c r="V120" s="15"/>
      <c r="W120" s="13"/>
      <c r="X120" s="16"/>
      <c r="Y120" s="1"/>
      <c r="Z120" s="1"/>
    </row>
    <row r="121" spans="1:26" x14ac:dyDescent="0.25">
      <c r="A121" s="1"/>
      <c r="B121" s="1"/>
      <c r="C121" s="1"/>
      <c r="D121" s="1"/>
      <c r="E121" s="16"/>
      <c r="F121" s="1"/>
      <c r="G121" s="16"/>
      <c r="H121" s="16"/>
      <c r="I121" s="1"/>
      <c r="J121" s="1"/>
      <c r="K121" s="1"/>
      <c r="L121" s="1"/>
      <c r="M121" s="1"/>
      <c r="N121" s="1"/>
      <c r="O121" s="1"/>
      <c r="P121" s="1"/>
      <c r="Q121" s="1"/>
      <c r="R121" s="1"/>
      <c r="S121" s="1"/>
      <c r="T121" s="15"/>
      <c r="U121" s="15"/>
      <c r="V121" s="15"/>
      <c r="W121" s="13"/>
      <c r="X121" s="16"/>
      <c r="Y121" s="1"/>
      <c r="Z121" s="1"/>
    </row>
    <row r="122" spans="1:26" x14ac:dyDescent="0.25">
      <c r="A122" s="1"/>
      <c r="B122" s="1"/>
      <c r="C122" s="1"/>
      <c r="D122" s="1"/>
      <c r="E122" s="16"/>
      <c r="F122" s="1"/>
      <c r="G122" s="16"/>
      <c r="H122" s="16"/>
      <c r="I122" s="1"/>
      <c r="J122" s="1"/>
      <c r="K122" s="1"/>
      <c r="L122" s="1"/>
      <c r="M122" s="1"/>
      <c r="N122" s="1"/>
      <c r="O122" s="1"/>
      <c r="P122" s="1"/>
      <c r="Q122" s="1"/>
      <c r="R122" s="1"/>
      <c r="S122" s="1"/>
      <c r="T122" s="15"/>
      <c r="U122" s="15"/>
      <c r="V122" s="15"/>
      <c r="W122" s="13"/>
      <c r="X122" s="16"/>
      <c r="Y122" s="1"/>
      <c r="Z122" s="1"/>
    </row>
    <row r="123" spans="1:26" x14ac:dyDescent="0.25">
      <c r="A123" s="1"/>
      <c r="B123" s="1"/>
      <c r="C123" s="1"/>
      <c r="D123" s="1"/>
      <c r="E123" s="16"/>
      <c r="F123" s="1"/>
      <c r="G123" s="16"/>
      <c r="H123" s="16"/>
      <c r="I123" s="1"/>
      <c r="J123" s="1"/>
      <c r="K123" s="1"/>
      <c r="L123" s="1"/>
      <c r="M123" s="1"/>
      <c r="N123" s="1"/>
      <c r="O123" s="1"/>
      <c r="P123" s="1"/>
      <c r="Q123" s="1"/>
      <c r="R123" s="1"/>
      <c r="S123" s="1"/>
      <c r="T123" s="15"/>
      <c r="U123" s="15"/>
      <c r="V123" s="15"/>
      <c r="W123" s="13"/>
      <c r="X123" s="16"/>
      <c r="Y123" s="1"/>
      <c r="Z123" s="1"/>
    </row>
    <row r="124" spans="1:26" x14ac:dyDescent="0.25">
      <c r="A124" s="1"/>
      <c r="B124" s="1"/>
      <c r="C124" s="1"/>
      <c r="D124" s="1"/>
      <c r="E124" s="16"/>
      <c r="F124" s="1"/>
      <c r="G124" s="16"/>
      <c r="H124" s="16"/>
      <c r="I124" s="1"/>
      <c r="J124" s="1"/>
      <c r="K124" s="1"/>
      <c r="L124" s="1"/>
      <c r="M124" s="1"/>
      <c r="N124" s="1"/>
      <c r="O124" s="1"/>
      <c r="P124" s="1"/>
      <c r="Q124" s="1"/>
      <c r="R124" s="1"/>
      <c r="S124" s="1"/>
      <c r="T124" s="15"/>
      <c r="U124" s="15"/>
      <c r="V124" s="15"/>
      <c r="W124" s="13"/>
      <c r="X124" s="16"/>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3"/>
      <c r="X125" s="1"/>
      <c r="Y125" s="1"/>
      <c r="Z125" s="1"/>
    </row>
    <row r="126" spans="1:26" x14ac:dyDescent="0.25">
      <c r="W126" s="13"/>
    </row>
    <row r="127" spans="1:26" x14ac:dyDescent="0.25">
      <c r="W127" s="13"/>
    </row>
    <row r="128" spans="1:26"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row r="920" spans="23:23" x14ac:dyDescent="0.25">
      <c r="W920" s="13"/>
    </row>
    <row r="921" spans="23:23" x14ac:dyDescent="0.25">
      <c r="W921" s="13"/>
    </row>
    <row r="922" spans="23:23" x14ac:dyDescent="0.25">
      <c r="W922" s="13"/>
    </row>
    <row r="923" spans="23:23" x14ac:dyDescent="0.25">
      <c r="W923" s="13"/>
    </row>
    <row r="924" spans="23:23" x14ac:dyDescent="0.25">
      <c r="W924" s="13"/>
    </row>
    <row r="925" spans="23:23" x14ac:dyDescent="0.25">
      <c r="W925" s="13"/>
    </row>
    <row r="926" spans="23:23" x14ac:dyDescent="0.25">
      <c r="W926" s="13"/>
    </row>
    <row r="927" spans="23:23" x14ac:dyDescent="0.25">
      <c r="W927" s="13"/>
    </row>
    <row r="928" spans="23:23" x14ac:dyDescent="0.25">
      <c r="W928" s="13"/>
    </row>
    <row r="929" spans="23:23" x14ac:dyDescent="0.25">
      <c r="W929" s="13"/>
    </row>
    <row r="930" spans="23:23" x14ac:dyDescent="0.25">
      <c r="W930" s="13"/>
    </row>
    <row r="931" spans="23:23" x14ac:dyDescent="0.25">
      <c r="W931" s="13"/>
    </row>
    <row r="932" spans="23:23" x14ac:dyDescent="0.25">
      <c r="W932" s="13"/>
    </row>
    <row r="933" spans="23:23" x14ac:dyDescent="0.25">
      <c r="W933" s="13"/>
    </row>
    <row r="934" spans="23:23" x14ac:dyDescent="0.25">
      <c r="W934" s="13"/>
    </row>
    <row r="935" spans="23:23" x14ac:dyDescent="0.25">
      <c r="W935" s="13"/>
    </row>
    <row r="936" spans="23:23" x14ac:dyDescent="0.25">
      <c r="W936" s="13"/>
    </row>
    <row r="937" spans="23:23" x14ac:dyDescent="0.25">
      <c r="W937" s="13"/>
    </row>
    <row r="938" spans="23:23" x14ac:dyDescent="0.25">
      <c r="W938" s="13"/>
    </row>
    <row r="939" spans="23:23" x14ac:dyDescent="0.25">
      <c r="W939" s="13"/>
    </row>
    <row r="940" spans="23:23" x14ac:dyDescent="0.25">
      <c r="W940" s="13"/>
    </row>
    <row r="941" spans="23:23" x14ac:dyDescent="0.25">
      <c r="W941" s="13"/>
    </row>
    <row r="942" spans="23:23" x14ac:dyDescent="0.25">
      <c r="W942" s="13"/>
    </row>
    <row r="943" spans="23:23" x14ac:dyDescent="0.25">
      <c r="W943" s="13"/>
    </row>
    <row r="944" spans="23:23" x14ac:dyDescent="0.25">
      <c r="W944" s="13"/>
    </row>
    <row r="945" spans="23:23" x14ac:dyDescent="0.25">
      <c r="W945" s="13"/>
    </row>
    <row r="946" spans="23:23" x14ac:dyDescent="0.25">
      <c r="W946" s="13"/>
    </row>
    <row r="947" spans="23:23" x14ac:dyDescent="0.25">
      <c r="W947" s="13"/>
    </row>
    <row r="948" spans="23:23" x14ac:dyDescent="0.25">
      <c r="W948" s="13"/>
    </row>
    <row r="949" spans="23:23" x14ac:dyDescent="0.25">
      <c r="W949" s="13"/>
    </row>
    <row r="950" spans="23:23" x14ac:dyDescent="0.25">
      <c r="W950" s="13"/>
    </row>
    <row r="951" spans="23:23" x14ac:dyDescent="0.25">
      <c r="W951" s="13"/>
    </row>
  </sheetData>
  <mergeCells count="7">
    <mergeCell ref="O23:R23"/>
    <mergeCell ref="A22:G22"/>
    <mergeCell ref="H22:N22"/>
    <mergeCell ref="O22:S22"/>
    <mergeCell ref="A17:C20"/>
    <mergeCell ref="D17:W20"/>
    <mergeCell ref="T22:X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U48"/>
  <sheetViews>
    <sheetView topLeftCell="E32" workbookViewId="0">
      <selection activeCell="P48" sqref="P48"/>
    </sheetView>
  </sheetViews>
  <sheetFormatPr baseColWidth="10" defaultRowHeight="15" x14ac:dyDescent="0.25"/>
  <cols>
    <col min="1" max="1" width="11.42578125" style="325"/>
    <col min="2" max="3" width="26.7109375" style="325" customWidth="1"/>
    <col min="4" max="4" width="15" style="325" customWidth="1"/>
    <col min="5" max="6" width="11.5703125" style="325" customWidth="1"/>
    <col min="7" max="7" width="9.7109375" style="325" customWidth="1"/>
    <col min="8" max="8" width="7.28515625" style="326" customWidth="1"/>
    <col min="9" max="10" width="16.42578125" style="325" customWidth="1"/>
    <col min="11" max="11" width="13" style="325" customWidth="1"/>
    <col min="12" max="15" width="11.42578125" style="325"/>
    <col min="16" max="16" width="14.42578125" style="325" customWidth="1"/>
    <col min="17" max="17" width="14.7109375" style="325" customWidth="1"/>
    <col min="18" max="18" width="16.5703125" style="325" customWidth="1"/>
    <col min="19" max="19" width="11.42578125" style="325"/>
    <col min="20" max="20" width="14.42578125" style="325" customWidth="1"/>
    <col min="21" max="16384" width="11.42578125" style="325"/>
  </cols>
  <sheetData>
    <row r="1" spans="2:21" x14ac:dyDescent="0.25">
      <c r="I1" s="325" t="s">
        <v>657</v>
      </c>
    </row>
    <row r="2" spans="2:21" ht="15.75" thickBot="1" x14ac:dyDescent="0.3">
      <c r="I2" s="325" t="s">
        <v>658</v>
      </c>
      <c r="J2" s="325">
        <v>25</v>
      </c>
    </row>
    <row r="3" spans="2:21" ht="30" x14ac:dyDescent="0.25">
      <c r="B3" s="327" t="s">
        <v>61</v>
      </c>
      <c r="C3" s="359"/>
      <c r="D3" s="328">
        <v>31</v>
      </c>
      <c r="E3" s="329">
        <v>1</v>
      </c>
      <c r="I3" s="325" t="s">
        <v>659</v>
      </c>
      <c r="J3" s="325">
        <v>26</v>
      </c>
    </row>
    <row r="4" spans="2:21" x14ac:dyDescent="0.25">
      <c r="B4" s="330" t="s">
        <v>145</v>
      </c>
      <c r="C4" s="360"/>
      <c r="D4" s="331">
        <v>0</v>
      </c>
      <c r="E4" s="332">
        <f>+D4/$D$3</f>
        <v>0</v>
      </c>
      <c r="I4" s="325" t="s">
        <v>151</v>
      </c>
      <c r="J4" s="325">
        <v>0</v>
      </c>
    </row>
    <row r="5" spans="2:21" x14ac:dyDescent="0.25">
      <c r="B5" s="330" t="s">
        <v>146</v>
      </c>
      <c r="C5" s="360"/>
      <c r="D5" s="331">
        <v>23</v>
      </c>
      <c r="E5" s="332">
        <f>+D5/$D$3</f>
        <v>0.74193548387096775</v>
      </c>
      <c r="I5" s="325" t="s">
        <v>660</v>
      </c>
      <c r="J5" s="325">
        <v>20</v>
      </c>
    </row>
    <row r="6" spans="2:21" ht="15.75" thickBot="1" x14ac:dyDescent="0.3">
      <c r="B6" s="333" t="s">
        <v>153</v>
      </c>
      <c r="C6" s="361"/>
      <c r="D6" s="334">
        <v>8</v>
      </c>
      <c r="E6" s="335">
        <f>+D6/$D$3</f>
        <v>0.25806451612903225</v>
      </c>
      <c r="I6" s="325" t="s">
        <v>150</v>
      </c>
      <c r="J6" s="325">
        <v>6</v>
      </c>
    </row>
    <row r="8" spans="2:21" ht="15.75" thickBot="1" x14ac:dyDescent="0.3">
      <c r="I8" s="325" t="s">
        <v>639</v>
      </c>
      <c r="P8" s="974" t="s">
        <v>640</v>
      </c>
      <c r="Q8" s="974"/>
      <c r="R8" s="974"/>
      <c r="S8" s="974"/>
      <c r="T8" s="974"/>
      <c r="U8" s="974"/>
    </row>
    <row r="9" spans="2:21" s="342" customFormat="1" ht="48" customHeight="1" x14ac:dyDescent="0.25">
      <c r="B9" s="336" t="s">
        <v>1</v>
      </c>
      <c r="C9" s="337" t="s">
        <v>654</v>
      </c>
      <c r="D9" s="337" t="s">
        <v>80</v>
      </c>
      <c r="E9" s="337" t="s">
        <v>151</v>
      </c>
      <c r="F9" s="337" t="s">
        <v>150</v>
      </c>
      <c r="G9" s="338" t="s">
        <v>64</v>
      </c>
      <c r="H9" s="339"/>
      <c r="I9" s="340" t="s">
        <v>1</v>
      </c>
      <c r="J9" s="340" t="s">
        <v>655</v>
      </c>
      <c r="K9" s="340" t="s">
        <v>656</v>
      </c>
      <c r="L9" s="340" t="s">
        <v>641</v>
      </c>
      <c r="M9" s="340" t="s">
        <v>642</v>
      </c>
      <c r="N9" s="340" t="s">
        <v>643</v>
      </c>
      <c r="O9" s="339"/>
      <c r="P9" s="341" t="s">
        <v>644</v>
      </c>
      <c r="Q9" s="341" t="s">
        <v>645</v>
      </c>
      <c r="R9" s="341" t="s">
        <v>646</v>
      </c>
      <c r="S9" s="341" t="s">
        <v>641</v>
      </c>
      <c r="T9" s="341" t="s">
        <v>143</v>
      </c>
      <c r="U9" s="341" t="s">
        <v>653</v>
      </c>
    </row>
    <row r="10" spans="2:21" x14ac:dyDescent="0.25">
      <c r="B10" s="345" t="s">
        <v>88</v>
      </c>
      <c r="C10" s="331">
        <v>4</v>
      </c>
      <c r="D10" s="331">
        <v>4</v>
      </c>
      <c r="E10" s="331">
        <v>0</v>
      </c>
      <c r="F10" s="331">
        <v>4</v>
      </c>
      <c r="G10" s="343">
        <v>0</v>
      </c>
      <c r="H10" s="347"/>
      <c r="I10" s="348" t="s">
        <v>647</v>
      </c>
      <c r="J10" s="349">
        <f>+C10+C11+C12</f>
        <v>7</v>
      </c>
      <c r="K10" s="349">
        <f>+D10+D11+D12</f>
        <v>7</v>
      </c>
      <c r="L10" s="349">
        <f>+E10+E11+E12</f>
        <v>0</v>
      </c>
      <c r="M10" s="349">
        <f>+F10+F11+F12</f>
        <v>6</v>
      </c>
      <c r="N10" s="349">
        <f>+G10+G11+G12</f>
        <v>1</v>
      </c>
      <c r="O10" s="350"/>
      <c r="P10" s="351" t="s">
        <v>648</v>
      </c>
      <c r="Q10" s="352">
        <v>28</v>
      </c>
      <c r="R10" s="352">
        <v>31</v>
      </c>
      <c r="S10" s="351">
        <v>0</v>
      </c>
      <c r="T10" s="351">
        <v>23</v>
      </c>
      <c r="U10" s="351">
        <v>8</v>
      </c>
    </row>
    <row r="11" spans="2:21" x14ac:dyDescent="0.25">
      <c r="B11" s="345" t="s">
        <v>90</v>
      </c>
      <c r="C11" s="331">
        <v>1</v>
      </c>
      <c r="D11" s="331">
        <v>1</v>
      </c>
      <c r="E11" s="331">
        <v>0</v>
      </c>
      <c r="F11" s="331">
        <v>0</v>
      </c>
      <c r="G11" s="346">
        <v>1</v>
      </c>
      <c r="H11" s="347"/>
      <c r="I11" s="348" t="s">
        <v>649</v>
      </c>
      <c r="J11" s="349">
        <f>+C13</f>
        <v>6</v>
      </c>
      <c r="K11" s="349">
        <f>+D13</f>
        <v>6</v>
      </c>
      <c r="L11" s="349">
        <f>+E13</f>
        <v>0</v>
      </c>
      <c r="M11" s="349">
        <f>+F13</f>
        <v>6</v>
      </c>
      <c r="N11" s="349">
        <f>+G13</f>
        <v>0</v>
      </c>
      <c r="O11" s="350"/>
      <c r="P11" s="351" t="s">
        <v>650</v>
      </c>
      <c r="Q11" s="353">
        <v>25</v>
      </c>
      <c r="R11" s="353">
        <v>26</v>
      </c>
      <c r="S11" s="351"/>
      <c r="T11" s="351">
        <v>6</v>
      </c>
      <c r="U11" s="351">
        <v>20</v>
      </c>
    </row>
    <row r="12" spans="2:21" x14ac:dyDescent="0.25">
      <c r="B12" s="345" t="s">
        <v>92</v>
      </c>
      <c r="C12" s="331">
        <v>2</v>
      </c>
      <c r="D12" s="331">
        <v>2</v>
      </c>
      <c r="E12" s="331">
        <v>0</v>
      </c>
      <c r="F12" s="331">
        <v>2</v>
      </c>
      <c r="G12" s="346">
        <v>0</v>
      </c>
      <c r="H12" s="347"/>
      <c r="I12" s="348" t="s">
        <v>651</v>
      </c>
      <c r="J12" s="349">
        <f>+C14+C15+C17+C18+C19+C20+C21</f>
        <v>13</v>
      </c>
      <c r="K12" s="349">
        <f>+D14+D15+D17+D18+D19+D20+D21</f>
        <v>16</v>
      </c>
      <c r="L12" s="349">
        <f>+E14+E15+E17+E18+E19+E20+E21</f>
        <v>0</v>
      </c>
      <c r="M12" s="349">
        <f>+F14+F15+F17+F18+F19+F20+F21</f>
        <v>10</v>
      </c>
      <c r="N12" s="349">
        <f>+G14+G15+G17+G18+G19+G20+G21</f>
        <v>6</v>
      </c>
      <c r="O12" s="350"/>
      <c r="P12" s="344" t="s">
        <v>71</v>
      </c>
      <c r="Q12" s="344">
        <f>SUM(Q10:Q11)</f>
        <v>53</v>
      </c>
      <c r="R12" s="344">
        <f>SUM(R10:R11)</f>
        <v>57</v>
      </c>
      <c r="S12" s="344">
        <f>SUM(S10:S11)</f>
        <v>0</v>
      </c>
      <c r="T12" s="344">
        <f>SUM(T10:T11)</f>
        <v>29</v>
      </c>
      <c r="U12" s="344">
        <f>SUM(U10:U11)</f>
        <v>28</v>
      </c>
    </row>
    <row r="13" spans="2:21" ht="30" x14ac:dyDescent="0.25">
      <c r="B13" s="354" t="s">
        <v>94</v>
      </c>
      <c r="C13" s="331">
        <v>6</v>
      </c>
      <c r="D13" s="331">
        <v>6</v>
      </c>
      <c r="E13" s="331">
        <v>0</v>
      </c>
      <c r="F13" s="331">
        <v>6</v>
      </c>
      <c r="G13" s="346">
        <v>0</v>
      </c>
      <c r="H13" s="347"/>
      <c r="I13" s="348" t="s">
        <v>652</v>
      </c>
      <c r="J13" s="349">
        <f>+C22+C23</f>
        <v>2</v>
      </c>
      <c r="K13" s="349">
        <f>+D22+D23</f>
        <v>2</v>
      </c>
      <c r="L13" s="349">
        <f>+E22+E23</f>
        <v>0</v>
      </c>
      <c r="M13" s="349">
        <f>+F22+F23</f>
        <v>1</v>
      </c>
      <c r="N13" s="349">
        <f>+G22+G23</f>
        <v>1</v>
      </c>
      <c r="O13" s="350"/>
    </row>
    <row r="14" spans="2:21" x14ac:dyDescent="0.25">
      <c r="B14" s="345" t="s">
        <v>96</v>
      </c>
      <c r="C14" s="331">
        <v>2</v>
      </c>
      <c r="D14" s="331">
        <v>3</v>
      </c>
      <c r="E14" s="331">
        <v>0</v>
      </c>
      <c r="F14" s="331">
        <v>2</v>
      </c>
      <c r="G14" s="346">
        <v>1</v>
      </c>
      <c r="H14" s="347"/>
      <c r="I14" s="344" t="s">
        <v>71</v>
      </c>
      <c r="J14" s="349">
        <f>SUM(J10:J13)</f>
        <v>28</v>
      </c>
      <c r="K14" s="349">
        <f>SUM(K10:K13)</f>
        <v>31</v>
      </c>
      <c r="L14" s="349">
        <f>SUM(L10:L13)</f>
        <v>0</v>
      </c>
      <c r="M14" s="349">
        <f>SUM(M10:M13)</f>
        <v>23</v>
      </c>
      <c r="N14" s="349">
        <f>SUM(N10:N13)</f>
        <v>8</v>
      </c>
      <c r="O14" s="350"/>
    </row>
    <row r="15" spans="2:21" x14ac:dyDescent="0.25">
      <c r="B15" s="345" t="s">
        <v>98</v>
      </c>
      <c r="C15" s="331">
        <v>0</v>
      </c>
      <c r="D15" s="331">
        <v>0</v>
      </c>
      <c r="E15" s="331">
        <v>0</v>
      </c>
      <c r="F15" s="331">
        <v>0</v>
      </c>
      <c r="G15" s="346">
        <v>0</v>
      </c>
      <c r="H15" s="347"/>
      <c r="K15" s="355"/>
      <c r="L15" s="355"/>
      <c r="M15" s="355"/>
      <c r="N15" s="355"/>
      <c r="O15" s="355"/>
    </row>
    <row r="16" spans="2:21" x14ac:dyDescent="0.25">
      <c r="B16" s="345" t="s">
        <v>100</v>
      </c>
      <c r="C16" s="331">
        <v>0</v>
      </c>
      <c r="D16" s="331">
        <v>0</v>
      </c>
      <c r="E16" s="331">
        <v>0</v>
      </c>
      <c r="F16" s="331">
        <v>0</v>
      </c>
      <c r="G16" s="346">
        <v>0</v>
      </c>
      <c r="H16" s="347"/>
    </row>
    <row r="17" spans="2:15" ht="30" x14ac:dyDescent="0.25">
      <c r="B17" s="354" t="s">
        <v>102</v>
      </c>
      <c r="C17" s="331">
        <v>2</v>
      </c>
      <c r="D17" s="331">
        <v>3</v>
      </c>
      <c r="E17" s="331">
        <v>0</v>
      </c>
      <c r="F17" s="331">
        <v>1</v>
      </c>
      <c r="G17" s="346">
        <v>2</v>
      </c>
      <c r="H17" s="347"/>
    </row>
    <row r="18" spans="2:15" x14ac:dyDescent="0.25">
      <c r="B18" s="345" t="s">
        <v>104</v>
      </c>
      <c r="C18" s="331">
        <v>2</v>
      </c>
      <c r="D18" s="331">
        <v>3</v>
      </c>
      <c r="E18" s="331">
        <v>0</v>
      </c>
      <c r="F18" s="331">
        <v>3</v>
      </c>
      <c r="G18" s="346">
        <v>0</v>
      </c>
      <c r="H18" s="347"/>
    </row>
    <row r="19" spans="2:15" x14ac:dyDescent="0.25">
      <c r="B19" s="345" t="s">
        <v>106</v>
      </c>
      <c r="C19" s="331">
        <v>6</v>
      </c>
      <c r="D19" s="331">
        <v>6</v>
      </c>
      <c r="E19" s="331">
        <v>0</v>
      </c>
      <c r="F19" s="331">
        <v>4</v>
      </c>
      <c r="G19" s="346">
        <v>2</v>
      </c>
      <c r="H19" s="347"/>
    </row>
    <row r="20" spans="2:15" x14ac:dyDescent="0.25">
      <c r="B20" s="345" t="s">
        <v>108</v>
      </c>
      <c r="C20" s="331">
        <v>1</v>
      </c>
      <c r="D20" s="331">
        <v>1</v>
      </c>
      <c r="E20" s="331">
        <v>0</v>
      </c>
      <c r="F20" s="331">
        <v>0</v>
      </c>
      <c r="G20" s="346">
        <v>1</v>
      </c>
      <c r="H20" s="347"/>
    </row>
    <row r="21" spans="2:15" x14ac:dyDescent="0.25">
      <c r="B21" s="345" t="s">
        <v>110</v>
      </c>
      <c r="C21" s="331">
        <v>0</v>
      </c>
      <c r="D21" s="331">
        <v>0</v>
      </c>
      <c r="E21" s="331">
        <v>0</v>
      </c>
      <c r="F21" s="331">
        <v>0</v>
      </c>
      <c r="G21" s="346">
        <v>0</v>
      </c>
      <c r="H21" s="347"/>
    </row>
    <row r="22" spans="2:15" x14ac:dyDescent="0.25">
      <c r="B22" s="345" t="s">
        <v>112</v>
      </c>
      <c r="C22" s="331">
        <v>0</v>
      </c>
      <c r="D22" s="331">
        <v>0</v>
      </c>
      <c r="E22" s="331">
        <v>0</v>
      </c>
      <c r="F22" s="331">
        <v>0</v>
      </c>
      <c r="G22" s="346">
        <v>0</v>
      </c>
      <c r="H22" s="347"/>
    </row>
    <row r="23" spans="2:15" x14ac:dyDescent="0.25">
      <c r="B23" s="345" t="s">
        <v>114</v>
      </c>
      <c r="C23" s="331">
        <v>2</v>
      </c>
      <c r="D23" s="331">
        <v>2</v>
      </c>
      <c r="E23" s="331">
        <v>0</v>
      </c>
      <c r="F23" s="331">
        <v>1</v>
      </c>
      <c r="G23" s="346">
        <v>1</v>
      </c>
      <c r="H23" s="347"/>
    </row>
    <row r="24" spans="2:15" s="358" customFormat="1" ht="15.75" thickBot="1" x14ac:dyDescent="0.3">
      <c r="B24" s="356" t="s">
        <v>71</v>
      </c>
      <c r="C24" s="362">
        <f>SUM(C10:C23)</f>
        <v>28</v>
      </c>
      <c r="D24" s="357">
        <f>SUM(D10:D23)</f>
        <v>31</v>
      </c>
      <c r="E24" s="357">
        <f>SUM(E10:E23)</f>
        <v>0</v>
      </c>
      <c r="F24" s="357">
        <f>SUM(F10:F23)</f>
        <v>23</v>
      </c>
      <c r="G24" s="357">
        <f>SUM(G10:G23)</f>
        <v>8</v>
      </c>
      <c r="H24" s="347"/>
    </row>
    <row r="31" spans="2:15" ht="15.75" thickBot="1" x14ac:dyDescent="0.3"/>
    <row r="32" spans="2:15" ht="30" x14ac:dyDescent="0.25">
      <c r="J32" s="363" t="s">
        <v>1</v>
      </c>
      <c r="K32" s="363" t="s">
        <v>661</v>
      </c>
      <c r="L32" s="363" t="s">
        <v>151</v>
      </c>
      <c r="M32" s="363" t="s">
        <v>150</v>
      </c>
      <c r="N32" s="363" t="s">
        <v>64</v>
      </c>
      <c r="O32" s="363" t="s">
        <v>542</v>
      </c>
    </row>
    <row r="33" spans="10:15" ht="15.75" hidden="1" x14ac:dyDescent="0.25">
      <c r="J33" s="364" t="s">
        <v>87</v>
      </c>
      <c r="K33" s="321">
        <v>4</v>
      </c>
      <c r="L33" s="321">
        <v>0</v>
      </c>
      <c r="M33" s="321">
        <v>4</v>
      </c>
      <c r="N33" s="320">
        <v>0</v>
      </c>
      <c r="O33" s="365">
        <v>0</v>
      </c>
    </row>
    <row r="34" spans="10:15" ht="15.75" hidden="1" x14ac:dyDescent="0.25">
      <c r="J34" s="366" t="s">
        <v>89</v>
      </c>
      <c r="K34" s="319">
        <v>1</v>
      </c>
      <c r="L34" s="319">
        <v>1</v>
      </c>
      <c r="M34" s="319">
        <v>0</v>
      </c>
      <c r="N34" s="322">
        <v>0</v>
      </c>
      <c r="O34" s="367">
        <v>0</v>
      </c>
    </row>
    <row r="35" spans="10:15" ht="15.75" hidden="1" x14ac:dyDescent="0.25">
      <c r="J35" s="366" t="s">
        <v>91</v>
      </c>
      <c r="K35" s="318">
        <v>2</v>
      </c>
      <c r="L35" s="318">
        <v>0</v>
      </c>
      <c r="M35" s="318">
        <v>2</v>
      </c>
      <c r="N35" s="323">
        <v>0</v>
      </c>
      <c r="O35" s="368">
        <v>0</v>
      </c>
    </row>
    <row r="36" spans="10:15" ht="15.75" hidden="1" x14ac:dyDescent="0.25">
      <c r="J36" s="369" t="s">
        <v>93</v>
      </c>
      <c r="K36" s="319">
        <v>6</v>
      </c>
      <c r="L36" s="319">
        <v>0</v>
      </c>
      <c r="M36" s="319">
        <v>6</v>
      </c>
      <c r="N36" s="322">
        <v>0</v>
      </c>
      <c r="O36" s="367">
        <v>0</v>
      </c>
    </row>
    <row r="37" spans="10:15" ht="15.75" hidden="1" x14ac:dyDescent="0.25">
      <c r="J37" s="370" t="s">
        <v>95</v>
      </c>
      <c r="K37" s="319">
        <v>7</v>
      </c>
      <c r="L37" s="319">
        <v>1</v>
      </c>
      <c r="M37" s="319">
        <v>2</v>
      </c>
      <c r="N37" s="322">
        <v>4</v>
      </c>
      <c r="O37" s="367">
        <v>0</v>
      </c>
    </row>
    <row r="38" spans="10:15" ht="15.75" hidden="1" x14ac:dyDescent="0.25">
      <c r="J38" s="370" t="s">
        <v>97</v>
      </c>
      <c r="K38" s="319">
        <v>0</v>
      </c>
      <c r="L38" s="319">
        <v>0</v>
      </c>
      <c r="M38" s="319">
        <v>0</v>
      </c>
      <c r="N38" s="322">
        <v>0</v>
      </c>
      <c r="O38" s="367">
        <v>0</v>
      </c>
    </row>
    <row r="39" spans="10:15" ht="15.75" hidden="1" x14ac:dyDescent="0.25">
      <c r="J39" s="370" t="s">
        <v>99</v>
      </c>
      <c r="K39" s="318">
        <v>0</v>
      </c>
      <c r="L39" s="318">
        <v>0</v>
      </c>
      <c r="M39" s="318">
        <v>0</v>
      </c>
      <c r="N39" s="323">
        <v>0</v>
      </c>
      <c r="O39" s="368">
        <v>0</v>
      </c>
    </row>
    <row r="40" spans="10:15" ht="15.75" hidden="1" x14ac:dyDescent="0.25">
      <c r="J40" s="370" t="s">
        <v>101</v>
      </c>
      <c r="K40" s="318">
        <v>3</v>
      </c>
      <c r="L40" s="318">
        <v>2</v>
      </c>
      <c r="M40" s="318">
        <v>0</v>
      </c>
      <c r="N40" s="323">
        <v>1</v>
      </c>
      <c r="O40" s="368">
        <v>0</v>
      </c>
    </row>
    <row r="41" spans="10:15" ht="15.75" hidden="1" x14ac:dyDescent="0.25">
      <c r="J41" s="370" t="s">
        <v>103</v>
      </c>
      <c r="K41" s="319">
        <v>12</v>
      </c>
      <c r="L41" s="318">
        <v>0</v>
      </c>
      <c r="M41" s="324">
        <v>3</v>
      </c>
      <c r="N41" s="323">
        <v>6</v>
      </c>
      <c r="O41" s="368">
        <v>3</v>
      </c>
    </row>
    <row r="42" spans="10:15" ht="15.75" hidden="1" x14ac:dyDescent="0.25">
      <c r="J42" s="370" t="s">
        <v>105</v>
      </c>
      <c r="K42" s="319">
        <v>6</v>
      </c>
      <c r="L42" s="318">
        <v>0</v>
      </c>
      <c r="M42" s="318">
        <v>6</v>
      </c>
      <c r="N42" s="323">
        <v>0</v>
      </c>
      <c r="O42" s="368"/>
    </row>
    <row r="43" spans="10:15" ht="15.75" hidden="1" x14ac:dyDescent="0.25">
      <c r="J43" s="370" t="s">
        <v>107</v>
      </c>
      <c r="K43" s="318">
        <v>10</v>
      </c>
      <c r="L43" s="318">
        <v>0</v>
      </c>
      <c r="M43" s="318">
        <v>1</v>
      </c>
      <c r="N43" s="323">
        <v>9</v>
      </c>
      <c r="O43" s="368"/>
    </row>
    <row r="44" spans="10:15" ht="15.75" hidden="1" x14ac:dyDescent="0.25">
      <c r="J44" s="370" t="s">
        <v>109</v>
      </c>
      <c r="K44" s="318">
        <v>0</v>
      </c>
      <c r="L44" s="318">
        <v>0</v>
      </c>
      <c r="M44" s="318">
        <v>0</v>
      </c>
      <c r="N44" s="323">
        <v>0</v>
      </c>
      <c r="O44" s="368"/>
    </row>
    <row r="45" spans="10:15" ht="15.75" hidden="1" x14ac:dyDescent="0.25">
      <c r="J45" s="371" t="s">
        <v>111</v>
      </c>
      <c r="K45" s="318">
        <v>0</v>
      </c>
      <c r="L45" s="318">
        <v>0</v>
      </c>
      <c r="M45" s="318">
        <v>0</v>
      </c>
      <c r="N45" s="323">
        <v>0</v>
      </c>
      <c r="O45" s="368"/>
    </row>
    <row r="46" spans="10:15" ht="15.75" hidden="1" x14ac:dyDescent="0.25">
      <c r="J46" s="372" t="s">
        <v>113</v>
      </c>
      <c r="K46" s="373">
        <v>2</v>
      </c>
      <c r="L46" s="373">
        <v>0</v>
      </c>
      <c r="M46" s="373">
        <v>2</v>
      </c>
      <c r="N46" s="374">
        <v>0</v>
      </c>
      <c r="O46" s="375"/>
    </row>
    <row r="47" spans="10:15" x14ac:dyDescent="0.25">
      <c r="J47" s="376" t="s">
        <v>662</v>
      </c>
      <c r="K47" s="377">
        <f>SUM(K33:K46)</f>
        <v>53</v>
      </c>
      <c r="L47" s="377">
        <f>SUM(L33:L46)</f>
        <v>4</v>
      </c>
      <c r="M47" s="377">
        <f>SUM(M33:M46)</f>
        <v>26</v>
      </c>
      <c r="N47" s="377">
        <f>SUM(N33:N46)</f>
        <v>20</v>
      </c>
      <c r="O47" s="377">
        <f>SUM(O33:O46)</f>
        <v>3</v>
      </c>
    </row>
    <row r="48" spans="10:15" x14ac:dyDescent="0.25">
      <c r="J48" s="376" t="s">
        <v>663</v>
      </c>
      <c r="K48" s="377">
        <v>31</v>
      </c>
      <c r="L48" s="377">
        <v>0</v>
      </c>
      <c r="M48" s="377">
        <v>23</v>
      </c>
      <c r="N48" s="377">
        <v>8</v>
      </c>
      <c r="O48" s="377">
        <v>0</v>
      </c>
    </row>
  </sheetData>
  <mergeCells count="1">
    <mergeCell ref="P8:U8"/>
  </mergeCells>
  <hyperlinks>
    <hyperlink ref="J33" location="'DIC-01'!A1" display="DIC-01" xr:uid="{00000000-0004-0000-0200-000000000000}"/>
    <hyperlink ref="J34" location="'DIP-02'!A1" display="DIP-02" xr:uid="{00000000-0004-0000-0200-000001000000}"/>
    <hyperlink ref="J35" location="'AC-10'!A1" display="AC-10" xr:uid="{00000000-0004-0000-0200-000002000000}"/>
    <hyperlink ref="J36" location="'IDP-04'!A1" display="IDP-04" xr:uid="{00000000-0004-0000-0200-000003000000}"/>
    <hyperlink ref="J37" location="'GD-07'!A1" display="GD-07" xr:uid="{00000000-0004-0000-0200-000004000000}"/>
    <hyperlink ref="J38" location="'GC-08'!A1" display="GC-08" xr:uid="{00000000-0004-0000-0200-000005000000}"/>
    <hyperlink ref="J39" location="'GJ-09'!A1" display="GJ-09" xr:uid="{00000000-0004-0000-0200-000006000000}"/>
    <hyperlink ref="J40" location="'GRF-11'!A1" display="GRF-11" xr:uid="{00000000-0004-0000-0200-000007000000}"/>
    <hyperlink ref="J41" location="'GT-12 '!A1" display="GT-12" xr:uid="{00000000-0004-0000-0200-000008000000}"/>
    <hyperlink ref="J42" location="'GTH-13'!A1" display="GTH-13" xr:uid="{00000000-0004-0000-0200-000009000000}"/>
    <hyperlink ref="J43" location="'GF-14'!A1" display="GF-14" xr:uid="{00000000-0004-0000-0200-00000A000000}"/>
    <hyperlink ref="J44" location="'CID-15'!A1" display="CID-15" xr:uid="{00000000-0004-0000-0200-00000B000000}"/>
    <hyperlink ref="J45" location="'EC-16'!A1" display="EC-16" xr:uid="{00000000-0004-0000-0200-00000C000000}"/>
    <hyperlink ref="J46" location="'MIC-03'!A1" display="MIC-03" xr:uid="{00000000-0004-0000-0200-00000D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X42"/>
  <sheetViews>
    <sheetView showGridLines="0" tabSelected="1" zoomScale="60" zoomScaleNormal="60" workbookViewId="0">
      <selection activeCell="F3" sqref="F3"/>
    </sheetView>
  </sheetViews>
  <sheetFormatPr baseColWidth="10" defaultColWidth="14.42578125" defaultRowHeight="15" customHeight="1" x14ac:dyDescent="0.25"/>
  <cols>
    <col min="1" max="1" width="6.42578125" customWidth="1"/>
    <col min="2" max="2" width="12.28515625" customWidth="1"/>
    <col min="3" max="4" width="15.140625" customWidth="1"/>
    <col min="5" max="5" width="14.140625" customWidth="1"/>
    <col min="6" max="6" width="17.7109375" style="231" bestFit="1" customWidth="1"/>
    <col min="7" max="7" width="12.7109375" customWidth="1"/>
    <col min="8" max="14" width="16.42578125" customWidth="1"/>
    <col min="15" max="15" width="9.85546875" customWidth="1"/>
    <col min="16" max="18" width="9" customWidth="1"/>
    <col min="19" max="21" width="11.85546875" customWidth="1"/>
    <col min="22" max="27" width="12.5703125" customWidth="1"/>
  </cols>
  <sheetData>
    <row r="1" spans="1:24" ht="46.5" x14ac:dyDescent="0.25">
      <c r="A1" s="975" t="s">
        <v>62</v>
      </c>
      <c r="B1" s="976"/>
      <c r="C1" s="976"/>
      <c r="D1" s="976"/>
      <c r="E1" s="976"/>
      <c r="F1" s="976"/>
      <c r="G1" s="976"/>
      <c r="H1" s="976"/>
      <c r="I1" s="976"/>
      <c r="J1" s="976"/>
      <c r="K1" s="976"/>
      <c r="L1" s="976"/>
      <c r="M1" s="976"/>
      <c r="N1" s="976"/>
      <c r="O1" s="976"/>
      <c r="P1" s="976"/>
      <c r="Q1" s="976"/>
      <c r="R1" s="976"/>
      <c r="S1" s="976"/>
      <c r="T1" s="976"/>
      <c r="U1" s="977"/>
    </row>
    <row r="2" spans="1:24" ht="41.25" customHeight="1" thickBot="1" x14ac:dyDescent="0.3">
      <c r="A2" s="29"/>
      <c r="B2" s="30"/>
      <c r="C2" s="31"/>
      <c r="D2" s="31"/>
      <c r="E2" s="31"/>
      <c r="F2" s="31"/>
      <c r="G2" s="31"/>
      <c r="H2" s="1005" t="s">
        <v>63</v>
      </c>
      <c r="I2" s="864"/>
      <c r="J2" s="864"/>
      <c r="K2" s="864"/>
      <c r="L2" s="864"/>
      <c r="M2" s="864"/>
      <c r="N2" s="865"/>
      <c r="O2" s="32"/>
      <c r="P2" s="1038" t="s">
        <v>65</v>
      </c>
      <c r="Q2" s="1039"/>
      <c r="R2" s="1040"/>
      <c r="S2" s="1041">
        <v>44197</v>
      </c>
      <c r="T2" s="1039"/>
      <c r="U2" s="1040"/>
    </row>
    <row r="3" spans="1:24" ht="54.75" customHeight="1" thickBot="1" x14ac:dyDescent="0.4">
      <c r="A3" s="34"/>
      <c r="B3" s="35"/>
      <c r="C3" s="36"/>
      <c r="D3" s="36"/>
      <c r="E3" s="36"/>
      <c r="F3" s="36"/>
      <c r="G3" s="36"/>
      <c r="H3" s="1006" t="str">
        <f>+_1._RESULTADOS_GENERALES_DEL_PLAN__DE_MEJORAMIENTO_IDEP</f>
        <v>1. RESULTADOS GENERALES DEL PLAN  DE MEJORAMIENTO IDEP</v>
      </c>
      <c r="I3" s="1007"/>
      <c r="J3" s="1007"/>
      <c r="K3" s="1007"/>
      <c r="L3" s="1007"/>
      <c r="M3" s="1007"/>
      <c r="N3" s="1008"/>
      <c r="O3" s="37"/>
      <c r="P3" s="1038" t="s">
        <v>68</v>
      </c>
      <c r="Q3" s="1039"/>
      <c r="R3" s="1040"/>
      <c r="S3" s="1041">
        <v>44285</v>
      </c>
      <c r="T3" s="1039"/>
      <c r="U3" s="1040"/>
    </row>
    <row r="4" spans="1:24" ht="36.75" customHeight="1" thickBot="1" x14ac:dyDescent="0.4">
      <c r="A4" s="34"/>
      <c r="B4" s="35"/>
      <c r="C4" s="36"/>
      <c r="D4" s="36"/>
      <c r="E4" s="36"/>
      <c r="F4" s="36"/>
      <c r="G4" s="36"/>
      <c r="H4" s="1009" t="s">
        <v>69</v>
      </c>
      <c r="I4" s="1010"/>
      <c r="J4" s="1010"/>
      <c r="K4" s="1010"/>
      <c r="L4" s="1010"/>
      <c r="M4" s="1010"/>
      <c r="N4" s="1011"/>
      <c r="O4" s="38"/>
      <c r="P4" s="38"/>
      <c r="Q4" s="38"/>
      <c r="R4" s="38"/>
      <c r="S4" s="39"/>
      <c r="T4" s="38"/>
      <c r="U4" s="40"/>
    </row>
    <row r="5" spans="1:24" ht="14.25" customHeight="1" thickBot="1" x14ac:dyDescent="0.3">
      <c r="A5" s="34"/>
      <c r="B5" s="553"/>
      <c r="C5" s="37"/>
      <c r="D5" s="37"/>
      <c r="E5" s="37"/>
      <c r="F5" s="37"/>
      <c r="G5" s="37"/>
      <c r="H5" s="37"/>
      <c r="I5" s="37"/>
      <c r="J5" s="37"/>
      <c r="K5" s="41"/>
      <c r="L5" s="37"/>
      <c r="M5" s="37"/>
      <c r="N5" s="37"/>
      <c r="O5" s="37"/>
      <c r="P5" s="38"/>
      <c r="Q5" s="38"/>
      <c r="R5" s="38"/>
      <c r="S5" s="39"/>
      <c r="T5" s="38"/>
      <c r="U5" s="40"/>
    </row>
    <row r="6" spans="1:24" ht="32.25" customHeight="1" thickBot="1" x14ac:dyDescent="0.3">
      <c r="A6" s="1043" t="s">
        <v>67</v>
      </c>
      <c r="B6" s="1044"/>
      <c r="C6" s="1044"/>
      <c r="D6" s="1044"/>
      <c r="E6" s="1044"/>
      <c r="F6" s="1044"/>
      <c r="G6" s="1044"/>
      <c r="H6" s="1044"/>
      <c r="I6" s="1044"/>
      <c r="J6" s="1044"/>
      <c r="K6" s="1044"/>
      <c r="L6" s="1044"/>
      <c r="M6" s="1044"/>
      <c r="N6" s="1044"/>
      <c r="O6" s="1044"/>
      <c r="P6" s="1044"/>
      <c r="Q6" s="1044"/>
      <c r="R6" s="1044"/>
      <c r="S6" s="1044"/>
      <c r="T6" s="1044"/>
      <c r="U6" s="1045"/>
    </row>
    <row r="7" spans="1:24" ht="42" customHeight="1" x14ac:dyDescent="0.25">
      <c r="A7" s="103"/>
      <c r="B7" s="104"/>
      <c r="C7" s="105"/>
      <c r="D7" s="105"/>
      <c r="E7" s="105"/>
      <c r="F7" s="105"/>
      <c r="G7" s="105"/>
      <c r="H7" s="105"/>
      <c r="I7" s="105"/>
      <c r="J7" s="105"/>
      <c r="K7" s="106"/>
      <c r="L7" s="105"/>
      <c r="M7" s="105"/>
      <c r="N7" s="105"/>
      <c r="O7" s="105"/>
      <c r="P7" s="107"/>
      <c r="Q7" s="107"/>
      <c r="R7" s="107"/>
      <c r="S7" s="108"/>
      <c r="T7" s="107"/>
      <c r="U7" s="109"/>
    </row>
    <row r="8" spans="1:24" ht="48.75" customHeight="1" x14ac:dyDescent="0.25">
      <c r="A8" s="110"/>
      <c r="B8" s="1042" t="s">
        <v>70</v>
      </c>
      <c r="C8" s="1042"/>
      <c r="D8" s="1042"/>
      <c r="E8" s="1042"/>
      <c r="F8" s="232"/>
      <c r="G8" s="119"/>
      <c r="H8" s="37"/>
      <c r="I8" s="38"/>
      <c r="J8" s="37"/>
      <c r="K8" s="41"/>
      <c r="L8" s="37"/>
      <c r="M8" s="37"/>
      <c r="N8" s="37"/>
      <c r="O8" s="37"/>
      <c r="P8" s="38"/>
      <c r="Q8" s="38"/>
      <c r="R8" s="38"/>
      <c r="S8" s="39"/>
      <c r="T8" s="38"/>
      <c r="U8" s="111"/>
      <c r="V8" s="101"/>
      <c r="W8" s="102"/>
      <c r="X8" s="78"/>
    </row>
    <row r="9" spans="1:24" ht="78.75" customHeight="1" x14ac:dyDescent="0.25">
      <c r="A9" s="110"/>
      <c r="B9" s="1032" t="s">
        <v>152</v>
      </c>
      <c r="C9" s="1033"/>
      <c r="D9" s="1033"/>
      <c r="E9" s="520">
        <f>'DIC-01'!F23+'DIP-02'!F23+'AC-10'!F23+'IDP-04'!F23+'GD-07'!F24+'GC-08'!F23+'GJ-09'!F23+'GRF-11'!F23+'GT-12'!F23+'GTH-13'!F23+'GF-14'!F23+'CID-15'!F23+'EC-16'!F23+'MIC-03'!F23</f>
        <v>129</v>
      </c>
      <c r="F9" s="233"/>
      <c r="G9" s="120"/>
      <c r="H9" s="37"/>
      <c r="I9" s="112"/>
      <c r="J9" s="35"/>
      <c r="K9" s="35"/>
      <c r="L9" s="35"/>
      <c r="M9" s="43"/>
      <c r="N9" s="35"/>
      <c r="O9" s="35"/>
      <c r="P9" s="35"/>
      <c r="Q9" s="35"/>
      <c r="R9" s="35"/>
      <c r="S9" s="43"/>
      <c r="T9" s="112"/>
      <c r="U9" s="111"/>
      <c r="V9" s="101"/>
      <c r="W9" s="102"/>
      <c r="X9" s="78"/>
    </row>
    <row r="10" spans="1:24" ht="44.25" customHeight="1" x14ac:dyDescent="0.25">
      <c r="A10" s="110"/>
      <c r="B10" s="980" t="s">
        <v>61</v>
      </c>
      <c r="C10" s="981"/>
      <c r="D10" s="981"/>
      <c r="E10" s="520">
        <f>'DIC-01'!F24+'DIP-02'!F24+'AC-10'!F24+'IDP-04'!F24+'GD-07'!F25+'GC-08'!F24+'GJ-09'!F24+'GRF-11'!F24+'GT-12'!F24+'GTH-13'!F24+'GF-14'!F24+'CID-15'!F24+'EC-16'!F24+'MIC-03'!F24</f>
        <v>84</v>
      </c>
      <c r="F10" s="233"/>
      <c r="G10" s="121"/>
      <c r="H10" s="37"/>
      <c r="I10" s="44"/>
      <c r="J10" s="45"/>
      <c r="K10" s="46"/>
      <c r="L10" s="45"/>
      <c r="M10" s="37"/>
      <c r="N10" s="37"/>
      <c r="O10" s="38"/>
      <c r="P10" s="38"/>
      <c r="Q10" s="38"/>
      <c r="R10" s="39"/>
      <c r="S10" s="38"/>
      <c r="T10" s="38"/>
      <c r="U10" s="111"/>
      <c r="V10" s="101"/>
      <c r="W10" s="102"/>
      <c r="X10" s="78"/>
    </row>
    <row r="11" spans="1:24" ht="59.25" customHeight="1" x14ac:dyDescent="0.25">
      <c r="A11" s="110"/>
      <c r="B11" s="980" t="s">
        <v>145</v>
      </c>
      <c r="C11" s="981"/>
      <c r="D11" s="981"/>
      <c r="E11" s="520">
        <f>'DIC-01'!F25+'DIP-02'!F25+'AC-10'!F25+'IDP-04'!F25+'GD-07'!F26+'GC-08'!F25+'GJ-09'!F25+'GRF-11'!F25+'GT-12'!F25+'GTH-13'!F25+'GF-14'!F25+'CID-15'!F25+'EC-16'!F25+'MIC-03'!F25</f>
        <v>0</v>
      </c>
      <c r="F11" s="233"/>
      <c r="G11" s="121"/>
      <c r="H11" s="37"/>
      <c r="I11" s="112"/>
      <c r="J11" s="45"/>
      <c r="K11" s="46"/>
      <c r="L11" s="45"/>
      <c r="M11" s="37"/>
      <c r="N11" s="37"/>
      <c r="O11" s="38"/>
      <c r="P11" s="38"/>
      <c r="Q11" s="38"/>
      <c r="R11" s="39"/>
      <c r="S11" s="38"/>
      <c r="T11" s="38"/>
      <c r="U11" s="111"/>
      <c r="V11" s="101"/>
      <c r="W11" s="102"/>
      <c r="X11" s="78"/>
    </row>
    <row r="12" spans="1:24" ht="42" customHeight="1" x14ac:dyDescent="0.25">
      <c r="A12" s="110"/>
      <c r="B12" s="980" t="s">
        <v>146</v>
      </c>
      <c r="C12" s="981"/>
      <c r="D12" s="981"/>
      <c r="E12" s="520">
        <f>'DIC-01'!F26+'DIP-02'!F26+'AC-10'!F26+'IDP-04'!F26+'GD-07'!F27+'GC-08'!F26+'GJ-09'!F26+'GRF-11'!F26+'GT-12'!F26+'GTH-13'!F26+'GF-14'!F26+'CID-15'!F26+'EC-16'!F26+'MIC-03'!F26</f>
        <v>84</v>
      </c>
      <c r="F12" s="233"/>
      <c r="G12" s="121"/>
      <c r="H12" s="37"/>
      <c r="I12" s="35"/>
      <c r="J12" s="35"/>
      <c r="K12" s="35"/>
      <c r="L12" s="35"/>
      <c r="M12" s="43"/>
      <c r="N12" s="35"/>
      <c r="O12" s="35"/>
      <c r="P12" s="35"/>
      <c r="Q12" s="35"/>
      <c r="R12" s="35"/>
      <c r="S12" s="43"/>
      <c r="T12" s="38"/>
      <c r="U12" s="111"/>
      <c r="V12" s="101"/>
      <c r="W12" s="102"/>
      <c r="X12" s="78"/>
    </row>
    <row r="13" spans="1:24" ht="41.25" customHeight="1" x14ac:dyDescent="0.25">
      <c r="A13" s="110"/>
      <c r="B13" s="980" t="s">
        <v>153</v>
      </c>
      <c r="C13" s="981"/>
      <c r="D13" s="981"/>
      <c r="E13" s="520">
        <f>'DIC-01'!F27+'DIP-02'!F27+'AC-10'!F27+'IDP-04'!F27+'GD-07'!F28+'GC-08'!F27+'GJ-09'!F27+'GRF-11'!F27+'GT-12'!F27+'GTH-13'!F27+'GF-14'!F27+'CID-15'!F27+'EC-16'!F27+'MIC-03'!F27</f>
        <v>0</v>
      </c>
      <c r="F13" s="233"/>
      <c r="G13" s="121"/>
      <c r="H13" s="37"/>
      <c r="I13" s="37"/>
      <c r="J13" s="37"/>
      <c r="K13" s="41"/>
      <c r="L13" s="37"/>
      <c r="M13" s="37"/>
      <c r="N13" s="37"/>
      <c r="O13" s="37"/>
      <c r="P13" s="38"/>
      <c r="Q13" s="38"/>
      <c r="R13" s="38"/>
      <c r="S13" s="39"/>
      <c r="T13" s="38"/>
      <c r="U13" s="111"/>
      <c r="V13" s="78"/>
      <c r="W13" s="78"/>
      <c r="X13" s="78"/>
    </row>
    <row r="14" spans="1:24" ht="42" customHeight="1" x14ac:dyDescent="0.25">
      <c r="A14" s="110"/>
      <c r="B14" s="980" t="s">
        <v>540</v>
      </c>
      <c r="C14" s="981"/>
      <c r="D14" s="981"/>
      <c r="E14" s="520">
        <f>'DIC-01'!F29+'DIP-02'!F28+'AC-10'!F28+'IDP-04'!F28+'GD-07'!F29+'GC-08'!F28+'GJ-09'!F28+'GRF-11'!F28+'GT-12'!F28+'GTH-13'!F28+'GF-14'!F28+'CID-15'!F28+'EC-16'!F28+'MIC-03'!F28</f>
        <v>0</v>
      </c>
      <c r="F14" s="232"/>
      <c r="G14" s="119"/>
      <c r="H14" s="37"/>
      <c r="I14" s="37"/>
      <c r="J14" s="37"/>
      <c r="K14" s="41"/>
      <c r="L14" s="37"/>
      <c r="M14" s="37"/>
      <c r="N14" s="37"/>
      <c r="O14" s="35"/>
      <c r="P14" s="35"/>
      <c r="Q14" s="35"/>
      <c r="R14" s="35"/>
      <c r="S14" s="43"/>
      <c r="T14" s="38"/>
      <c r="U14" s="111"/>
    </row>
    <row r="15" spans="1:24" ht="42" customHeight="1" x14ac:dyDescent="0.25">
      <c r="A15" s="110"/>
      <c r="B15" s="978"/>
      <c r="C15" s="979"/>
      <c r="D15" s="979"/>
      <c r="E15" s="123"/>
      <c r="F15" s="123"/>
      <c r="G15" s="122"/>
      <c r="H15" s="37"/>
      <c r="I15" s="37"/>
      <c r="J15" s="37"/>
      <c r="K15" s="41"/>
      <c r="L15" s="37"/>
      <c r="M15" s="37"/>
      <c r="N15" s="37"/>
      <c r="O15" s="37"/>
      <c r="P15" s="38"/>
      <c r="Q15" s="38"/>
      <c r="R15" s="38"/>
      <c r="S15" s="39"/>
      <c r="T15" s="38"/>
      <c r="U15" s="111"/>
    </row>
    <row r="16" spans="1:24" ht="42" customHeight="1" x14ac:dyDescent="0.25">
      <c r="A16" s="110"/>
      <c r="B16" s="978"/>
      <c r="C16" s="979"/>
      <c r="D16" s="979"/>
      <c r="E16" s="123"/>
      <c r="F16" s="123"/>
      <c r="G16" s="122"/>
      <c r="H16" s="37"/>
      <c r="I16" s="35"/>
      <c r="J16" s="35"/>
      <c r="K16" s="35"/>
      <c r="L16" s="35"/>
      <c r="M16" s="37"/>
      <c r="N16" s="37"/>
      <c r="O16" s="37"/>
      <c r="P16" s="38"/>
      <c r="Q16" s="38"/>
      <c r="R16" s="38"/>
      <c r="S16" s="39"/>
      <c r="T16" s="38"/>
      <c r="U16" s="111"/>
    </row>
    <row r="17" spans="1:21" ht="42" customHeight="1" thickBot="1" x14ac:dyDescent="0.45">
      <c r="A17" s="113"/>
      <c r="B17" s="114"/>
      <c r="C17" s="115"/>
      <c r="D17" s="115"/>
      <c r="E17" s="115"/>
      <c r="F17" s="115"/>
      <c r="G17" s="115"/>
      <c r="H17" s="115"/>
      <c r="I17" s="115"/>
      <c r="J17" s="115"/>
      <c r="K17" s="116"/>
      <c r="L17" s="115"/>
      <c r="M17" s="115"/>
      <c r="N17" s="115"/>
      <c r="O17" s="115"/>
      <c r="P17" s="117"/>
      <c r="Q17" s="117"/>
      <c r="R17" s="117"/>
      <c r="S17" s="118"/>
      <c r="T17" s="1036"/>
      <c r="U17" s="1037"/>
    </row>
    <row r="18" spans="1:21" ht="42" customHeight="1" thickBot="1" x14ac:dyDescent="0.3">
      <c r="A18" s="1034" t="s">
        <v>933</v>
      </c>
      <c r="B18" s="870"/>
      <c r="C18" s="870"/>
      <c r="D18" s="870"/>
      <c r="E18" s="870"/>
      <c r="F18" s="870"/>
      <c r="G18" s="870"/>
      <c r="H18" s="870"/>
      <c r="I18" s="870"/>
      <c r="J18" s="870"/>
      <c r="K18" s="870"/>
      <c r="L18" s="870"/>
      <c r="M18" s="870"/>
      <c r="N18" s="870"/>
      <c r="O18" s="870"/>
      <c r="P18" s="870"/>
      <c r="Q18" s="870"/>
      <c r="R18" s="870"/>
      <c r="S18" s="870"/>
      <c r="T18" s="870"/>
      <c r="U18" s="1035"/>
    </row>
    <row r="19" spans="1:21" ht="32.25" customHeight="1" thickBot="1" x14ac:dyDescent="0.3">
      <c r="A19" s="554"/>
      <c r="B19" s="48"/>
      <c r="C19" s="48"/>
      <c r="D19" s="48"/>
      <c r="E19" s="48"/>
      <c r="F19" s="48"/>
      <c r="G19" s="48"/>
      <c r="H19" s="48"/>
      <c r="I19" s="30"/>
      <c r="J19" s="30"/>
      <c r="K19" s="30"/>
      <c r="L19" s="30"/>
      <c r="M19" s="30"/>
      <c r="N19" s="30"/>
      <c r="O19" s="30"/>
      <c r="P19" s="30"/>
      <c r="Q19" s="30"/>
      <c r="R19" s="30"/>
      <c r="S19" s="30"/>
      <c r="T19" s="30"/>
      <c r="U19" s="555"/>
    </row>
    <row r="20" spans="1:21" ht="55.5" customHeight="1" thickBot="1" x14ac:dyDescent="0.3">
      <c r="A20" s="556"/>
      <c r="B20" s="234" t="s">
        <v>76</v>
      </c>
      <c r="C20" s="1049" t="s">
        <v>1</v>
      </c>
      <c r="D20" s="1013"/>
      <c r="E20" s="1002"/>
      <c r="F20" s="699" t="s">
        <v>415</v>
      </c>
      <c r="G20" s="1050" t="s">
        <v>80</v>
      </c>
      <c r="H20" s="1051"/>
      <c r="I20" s="1001" t="s">
        <v>151</v>
      </c>
      <c r="J20" s="1002"/>
      <c r="K20" s="1012" t="s">
        <v>150</v>
      </c>
      <c r="L20" s="1013"/>
      <c r="M20" s="986" t="s">
        <v>64</v>
      </c>
      <c r="N20" s="987"/>
      <c r="O20" s="986" t="s">
        <v>542</v>
      </c>
      <c r="P20" s="987"/>
      <c r="Q20" s="49"/>
      <c r="R20" s="49"/>
      <c r="S20" s="49"/>
      <c r="T20" s="35"/>
      <c r="U20" s="557"/>
    </row>
    <row r="21" spans="1:21" ht="33.75" customHeight="1" x14ac:dyDescent="0.25">
      <c r="A21" s="556"/>
      <c r="B21" s="274" t="s">
        <v>87</v>
      </c>
      <c r="C21" s="1046" t="s">
        <v>88</v>
      </c>
      <c r="D21" s="1047"/>
      <c r="E21" s="1048"/>
      <c r="F21" s="538">
        <f>+'DIC-01'!F23</f>
        <v>1</v>
      </c>
      <c r="G21" s="990">
        <f>+'DIC-01'!F24</f>
        <v>1</v>
      </c>
      <c r="H21" s="1003"/>
      <c r="I21" s="990">
        <f>+'DIC-01'!F25</f>
        <v>0</v>
      </c>
      <c r="J21" s="1003"/>
      <c r="K21" s="990">
        <f>+'DIC-01'!F26</f>
        <v>1</v>
      </c>
      <c r="L21" s="991"/>
      <c r="M21" s="988">
        <f>+'DIC-01'!F27</f>
        <v>0</v>
      </c>
      <c r="N21" s="989"/>
      <c r="O21" s="988">
        <v>0</v>
      </c>
      <c r="P21" s="989"/>
      <c r="Q21" s="35"/>
      <c r="R21" s="50"/>
      <c r="S21" s="35"/>
      <c r="T21" s="35"/>
      <c r="U21" s="558"/>
    </row>
    <row r="22" spans="1:21" ht="31.5" customHeight="1" x14ac:dyDescent="0.25">
      <c r="A22" s="556"/>
      <c r="B22" s="275" t="s">
        <v>89</v>
      </c>
      <c r="C22" s="995" t="s">
        <v>90</v>
      </c>
      <c r="D22" s="996"/>
      <c r="E22" s="997"/>
      <c r="F22" s="537">
        <f>+'DIP-02'!F23</f>
        <v>0</v>
      </c>
      <c r="G22" s="984">
        <f>+'DIP-02'!F24</f>
        <v>0</v>
      </c>
      <c r="H22" s="985"/>
      <c r="I22" s="984">
        <f>+'DIP-02'!F25</f>
        <v>0</v>
      </c>
      <c r="J22" s="985"/>
      <c r="K22" s="984">
        <f>+'DIP-02'!F26</f>
        <v>0</v>
      </c>
      <c r="L22" s="983"/>
      <c r="M22" s="992">
        <f>+'DIP-02'!F27</f>
        <v>0</v>
      </c>
      <c r="N22" s="993"/>
      <c r="O22" s="992">
        <v>0</v>
      </c>
      <c r="P22" s="993"/>
      <c r="Q22" s="35"/>
      <c r="R22" s="50"/>
      <c r="S22" s="35"/>
      <c r="T22" s="35"/>
      <c r="U22" s="558"/>
    </row>
    <row r="23" spans="1:21" ht="31.5" customHeight="1" x14ac:dyDescent="0.25">
      <c r="A23" s="556"/>
      <c r="B23" s="275" t="s">
        <v>91</v>
      </c>
      <c r="C23" s="998" t="s">
        <v>92</v>
      </c>
      <c r="D23" s="996"/>
      <c r="E23" s="997"/>
      <c r="F23" s="537">
        <f>+'AC-10'!F23</f>
        <v>0</v>
      </c>
      <c r="G23" s="982">
        <f>+'AC-10'!F24</f>
        <v>0</v>
      </c>
      <c r="H23" s="985"/>
      <c r="I23" s="982">
        <f>+'AC-10'!F25</f>
        <v>0</v>
      </c>
      <c r="J23" s="985"/>
      <c r="K23" s="982">
        <f>+'AC-10'!F26</f>
        <v>0</v>
      </c>
      <c r="L23" s="983"/>
      <c r="M23" s="994">
        <f>+'AC-10'!F27</f>
        <v>0</v>
      </c>
      <c r="N23" s="993"/>
      <c r="O23" s="994">
        <v>0</v>
      </c>
      <c r="P23" s="993"/>
      <c r="Q23" s="35"/>
      <c r="R23" s="50"/>
      <c r="S23" s="35"/>
      <c r="T23" s="35"/>
      <c r="U23" s="558"/>
    </row>
    <row r="24" spans="1:21" ht="31.5" customHeight="1" x14ac:dyDescent="0.25">
      <c r="A24" s="556"/>
      <c r="B24" s="276" t="s">
        <v>93</v>
      </c>
      <c r="C24" s="1004" t="s">
        <v>94</v>
      </c>
      <c r="D24" s="1030"/>
      <c r="E24" s="1031"/>
      <c r="F24" s="537">
        <f>+'IDP-04'!F23</f>
        <v>0</v>
      </c>
      <c r="G24" s="984">
        <f>+'IDP-04'!F24</f>
        <v>0</v>
      </c>
      <c r="H24" s="985"/>
      <c r="I24" s="984">
        <f>+'IDP-04'!F25</f>
        <v>0</v>
      </c>
      <c r="J24" s="985"/>
      <c r="K24" s="984">
        <f>+'IDP-04'!F26</f>
        <v>0</v>
      </c>
      <c r="L24" s="983"/>
      <c r="M24" s="992">
        <f>+'IDP-04'!F27</f>
        <v>0</v>
      </c>
      <c r="N24" s="993"/>
      <c r="O24" s="992">
        <v>0</v>
      </c>
      <c r="P24" s="993"/>
      <c r="Q24" s="35"/>
      <c r="R24" s="50"/>
      <c r="S24" s="35"/>
      <c r="T24" s="35"/>
      <c r="U24" s="558"/>
    </row>
    <row r="25" spans="1:21" ht="31.5" customHeight="1" x14ac:dyDescent="0.25">
      <c r="A25" s="556"/>
      <c r="B25" s="277" t="s">
        <v>95</v>
      </c>
      <c r="C25" s="1014" t="s">
        <v>96</v>
      </c>
      <c r="D25" s="996"/>
      <c r="E25" s="997"/>
      <c r="F25" s="537">
        <f>'GD-07'!F24</f>
        <v>2</v>
      </c>
      <c r="G25" s="984">
        <f>'GD-07'!F25</f>
        <v>2</v>
      </c>
      <c r="H25" s="985"/>
      <c r="I25" s="984">
        <f>'GD-07'!F26</f>
        <v>0</v>
      </c>
      <c r="J25" s="985"/>
      <c r="K25" s="984">
        <f>'GD-07'!F27</f>
        <v>2</v>
      </c>
      <c r="L25" s="983"/>
      <c r="M25" s="992">
        <f>'GD-07'!F28</f>
        <v>0</v>
      </c>
      <c r="N25" s="993"/>
      <c r="O25" s="992">
        <v>0</v>
      </c>
      <c r="P25" s="993"/>
      <c r="Q25" s="35"/>
      <c r="R25" s="50"/>
      <c r="S25" s="35"/>
      <c r="T25" s="35"/>
      <c r="U25" s="558"/>
    </row>
    <row r="26" spans="1:21" ht="31.5" customHeight="1" x14ac:dyDescent="0.25">
      <c r="A26" s="556"/>
      <c r="B26" s="277" t="s">
        <v>97</v>
      </c>
      <c r="C26" s="1014" t="s">
        <v>98</v>
      </c>
      <c r="D26" s="996"/>
      <c r="E26" s="997"/>
      <c r="F26" s="537">
        <f>+'GC-08'!F23</f>
        <v>1</v>
      </c>
      <c r="G26" s="984">
        <f>+'GC-08'!F24</f>
        <v>1</v>
      </c>
      <c r="H26" s="985"/>
      <c r="I26" s="984"/>
      <c r="J26" s="985"/>
      <c r="K26" s="984">
        <f>+'GC-08'!F26</f>
        <v>1</v>
      </c>
      <c r="L26" s="983"/>
      <c r="M26" s="992">
        <f>+'GC-08'!F27</f>
        <v>0</v>
      </c>
      <c r="N26" s="993"/>
      <c r="O26" s="992">
        <v>0</v>
      </c>
      <c r="P26" s="993"/>
      <c r="Q26" s="35"/>
      <c r="R26" s="50"/>
      <c r="S26" s="35"/>
      <c r="T26" s="35"/>
      <c r="U26" s="558"/>
    </row>
    <row r="27" spans="1:21" ht="31.5" customHeight="1" x14ac:dyDescent="0.25">
      <c r="A27" s="556"/>
      <c r="B27" s="277" t="s">
        <v>99</v>
      </c>
      <c r="C27" s="998" t="s">
        <v>100</v>
      </c>
      <c r="D27" s="996"/>
      <c r="E27" s="997"/>
      <c r="F27" s="537">
        <f>+'GJ-09'!F23</f>
        <v>0</v>
      </c>
      <c r="G27" s="982">
        <f>+'GJ-09'!F24</f>
        <v>0</v>
      </c>
      <c r="H27" s="985"/>
      <c r="I27" s="982">
        <f>+'GJ-09'!F25</f>
        <v>0</v>
      </c>
      <c r="J27" s="985"/>
      <c r="K27" s="982">
        <f>+'GJ-09'!F26</f>
        <v>0</v>
      </c>
      <c r="L27" s="983"/>
      <c r="M27" s="994">
        <f>+'GJ-09'!F27</f>
        <v>0</v>
      </c>
      <c r="N27" s="993"/>
      <c r="O27" s="994">
        <v>0</v>
      </c>
      <c r="P27" s="993"/>
      <c r="Q27" s="35"/>
      <c r="R27" s="50"/>
      <c r="S27" s="35"/>
      <c r="T27" s="35"/>
      <c r="U27" s="558"/>
    </row>
    <row r="28" spans="1:21" ht="31.5" customHeight="1" x14ac:dyDescent="0.25">
      <c r="A28" s="556"/>
      <c r="B28" s="277" t="s">
        <v>101</v>
      </c>
      <c r="C28" s="1004" t="s">
        <v>102</v>
      </c>
      <c r="D28" s="996"/>
      <c r="E28" s="997"/>
      <c r="F28" s="537">
        <f>'GRF-11'!F23</f>
        <v>4</v>
      </c>
      <c r="G28" s="982">
        <f>+'GRF-11'!F24</f>
        <v>4</v>
      </c>
      <c r="H28" s="985"/>
      <c r="I28" s="982">
        <f>+'GRF-11'!F25</f>
        <v>0</v>
      </c>
      <c r="J28" s="985"/>
      <c r="K28" s="982">
        <f>+'GRF-11'!F26</f>
        <v>4</v>
      </c>
      <c r="L28" s="983"/>
      <c r="M28" s="994">
        <f>+'GRF-11'!F27</f>
        <v>0</v>
      </c>
      <c r="N28" s="993"/>
      <c r="O28" s="994">
        <v>0</v>
      </c>
      <c r="P28" s="993"/>
      <c r="Q28" s="35"/>
      <c r="R28" s="50"/>
      <c r="S28" s="35"/>
      <c r="T28" s="35"/>
      <c r="U28" s="558"/>
    </row>
    <row r="29" spans="1:21" ht="31.5" customHeight="1" x14ac:dyDescent="0.25">
      <c r="A29" s="556"/>
      <c r="B29" s="277" t="s">
        <v>103</v>
      </c>
      <c r="C29" s="1004" t="s">
        <v>104</v>
      </c>
      <c r="D29" s="996"/>
      <c r="E29" s="997"/>
      <c r="F29" s="537">
        <f>'GT-12'!F23</f>
        <v>87</v>
      </c>
      <c r="G29" s="984">
        <f>'GT-12'!F24</f>
        <v>48</v>
      </c>
      <c r="H29" s="985"/>
      <c r="I29" s="982">
        <f>'GT-12'!F25</f>
        <v>0</v>
      </c>
      <c r="J29" s="985"/>
      <c r="K29" s="999">
        <f>'GT-12'!F26</f>
        <v>48</v>
      </c>
      <c r="L29" s="1000"/>
      <c r="M29" s="994">
        <f>'GT-12'!F27</f>
        <v>0</v>
      </c>
      <c r="N29" s="993"/>
      <c r="O29" s="994">
        <f>'GT-12'!F28</f>
        <v>0</v>
      </c>
      <c r="P29" s="993"/>
      <c r="Q29" s="35"/>
      <c r="R29" s="50"/>
      <c r="S29" s="35"/>
      <c r="T29" s="35"/>
      <c r="U29" s="558"/>
    </row>
    <row r="30" spans="1:21" ht="31.5" customHeight="1" x14ac:dyDescent="0.25">
      <c r="A30" s="556"/>
      <c r="B30" s="277" t="s">
        <v>105</v>
      </c>
      <c r="C30" s="1004" t="s">
        <v>106</v>
      </c>
      <c r="D30" s="996"/>
      <c r="E30" s="997"/>
      <c r="F30" s="537">
        <f>+'GTH-13'!F23</f>
        <v>22</v>
      </c>
      <c r="G30" s="984">
        <f>+'GTH-13'!F24</f>
        <v>17</v>
      </c>
      <c r="H30" s="985"/>
      <c r="I30" s="982">
        <f>+'GTH-13'!F25</f>
        <v>0</v>
      </c>
      <c r="J30" s="985"/>
      <c r="K30" s="982">
        <f>+'GTH-13'!F26</f>
        <v>17</v>
      </c>
      <c r="L30" s="983"/>
      <c r="M30" s="994">
        <f>+'GTH-13'!F27</f>
        <v>0</v>
      </c>
      <c r="N30" s="993"/>
      <c r="O30" s="994"/>
      <c r="P30" s="993"/>
      <c r="Q30" s="35"/>
      <c r="R30" s="50"/>
      <c r="S30" s="35"/>
      <c r="T30" s="35"/>
      <c r="U30" s="558"/>
    </row>
    <row r="31" spans="1:21" ht="31.5" customHeight="1" x14ac:dyDescent="0.25">
      <c r="A31" s="556"/>
      <c r="B31" s="277" t="s">
        <v>107</v>
      </c>
      <c r="C31" s="1004" t="s">
        <v>108</v>
      </c>
      <c r="D31" s="996"/>
      <c r="E31" s="997"/>
      <c r="F31" s="537">
        <f>'GF-14'!F23</f>
        <v>12</v>
      </c>
      <c r="G31" s="982">
        <f>'GF-14'!F24</f>
        <v>11</v>
      </c>
      <c r="H31" s="985"/>
      <c r="I31" s="982">
        <f>'GF-14'!F25</f>
        <v>0</v>
      </c>
      <c r="J31" s="985"/>
      <c r="K31" s="982">
        <f>'GF-14'!F26</f>
        <v>11</v>
      </c>
      <c r="L31" s="983"/>
      <c r="M31" s="994">
        <f>'GF-14'!F27</f>
        <v>0</v>
      </c>
      <c r="N31" s="993"/>
      <c r="O31" s="994"/>
      <c r="P31" s="993"/>
      <c r="Q31" s="35"/>
      <c r="R31" s="50"/>
      <c r="S31" s="35"/>
      <c r="T31" s="35"/>
      <c r="U31" s="558"/>
    </row>
    <row r="32" spans="1:21" ht="31.5" customHeight="1" x14ac:dyDescent="0.25">
      <c r="A32" s="556"/>
      <c r="B32" s="277" t="s">
        <v>109</v>
      </c>
      <c r="C32" s="1004" t="s">
        <v>110</v>
      </c>
      <c r="D32" s="996"/>
      <c r="E32" s="997"/>
      <c r="F32" s="537">
        <f>+'CID-15'!F23</f>
        <v>0</v>
      </c>
      <c r="G32" s="982">
        <f>+'CID-15'!F24</f>
        <v>0</v>
      </c>
      <c r="H32" s="985"/>
      <c r="I32" s="982">
        <f>+'CID-15'!F25</f>
        <v>0</v>
      </c>
      <c r="J32" s="985"/>
      <c r="K32" s="982">
        <f>+'CID-15'!F26</f>
        <v>0</v>
      </c>
      <c r="L32" s="983"/>
      <c r="M32" s="994">
        <f>+'CID-15'!F27</f>
        <v>0</v>
      </c>
      <c r="N32" s="993"/>
      <c r="O32" s="994"/>
      <c r="P32" s="993"/>
      <c r="Q32" s="35"/>
      <c r="R32" s="50"/>
      <c r="S32" s="35"/>
      <c r="T32" s="35"/>
      <c r="U32" s="558"/>
    </row>
    <row r="33" spans="1:21" ht="31.5" customHeight="1" x14ac:dyDescent="0.25">
      <c r="A33" s="556"/>
      <c r="B33" s="278" t="s">
        <v>111</v>
      </c>
      <c r="C33" s="1004" t="s">
        <v>112</v>
      </c>
      <c r="D33" s="996"/>
      <c r="E33" s="997"/>
      <c r="F33" s="537">
        <f>+'EC-16'!F23</f>
        <v>0</v>
      </c>
      <c r="G33" s="982">
        <f>+'EC-16'!F24</f>
        <v>0</v>
      </c>
      <c r="H33" s="985"/>
      <c r="I33" s="982">
        <f>+'EC-16'!F25</f>
        <v>0</v>
      </c>
      <c r="J33" s="985"/>
      <c r="K33" s="982">
        <f>+'EC-16'!F26</f>
        <v>0</v>
      </c>
      <c r="L33" s="983"/>
      <c r="M33" s="994">
        <f>+'EC-16'!F27</f>
        <v>0</v>
      </c>
      <c r="N33" s="993"/>
      <c r="O33" s="994"/>
      <c r="P33" s="993"/>
      <c r="Q33" s="35"/>
      <c r="R33" s="50"/>
      <c r="S33" s="35"/>
      <c r="T33" s="35"/>
      <c r="U33" s="558"/>
    </row>
    <row r="34" spans="1:21" ht="33" customHeight="1" thickBot="1" x14ac:dyDescent="0.3">
      <c r="A34" s="556"/>
      <c r="B34" s="603" t="s">
        <v>113</v>
      </c>
      <c r="C34" s="1022" t="s">
        <v>114</v>
      </c>
      <c r="D34" s="1023"/>
      <c r="E34" s="1024"/>
      <c r="F34" s="279">
        <f>+'MIC-03'!F23</f>
        <v>0</v>
      </c>
      <c r="G34" s="1020">
        <f>+'MIC-03'!F24</f>
        <v>0</v>
      </c>
      <c r="H34" s="1021"/>
      <c r="I34" s="1020">
        <f>+'MIC-03'!F25</f>
        <v>0</v>
      </c>
      <c r="J34" s="1021"/>
      <c r="K34" s="1020">
        <f>+'MIC-03'!F26</f>
        <v>0</v>
      </c>
      <c r="L34" s="1027"/>
      <c r="M34" s="1028">
        <f>+'MIC-03'!F27</f>
        <v>0</v>
      </c>
      <c r="N34" s="1029"/>
      <c r="O34" s="1028"/>
      <c r="P34" s="1029"/>
      <c r="Q34" s="35"/>
      <c r="R34" s="50"/>
      <c r="S34" s="35"/>
      <c r="T34" s="35"/>
      <c r="U34" s="558"/>
    </row>
    <row r="35" spans="1:21" ht="31.5" customHeight="1" thickBot="1" x14ac:dyDescent="0.3">
      <c r="A35" s="556"/>
      <c r="B35" s="559"/>
      <c r="C35" s="316" t="s">
        <v>115</v>
      </c>
      <c r="D35" s="317"/>
      <c r="E35" s="317"/>
      <c r="F35" s="280">
        <f>SUM(F21:F34)</f>
        <v>129</v>
      </c>
      <c r="G35" s="1018">
        <f>SUM(G21:H34)</f>
        <v>84</v>
      </c>
      <c r="H35" s="1019"/>
      <c r="I35" s="1018">
        <f>SUM(I21:J34)</f>
        <v>0</v>
      </c>
      <c r="J35" s="1019"/>
      <c r="K35" s="1018">
        <f>SUM(K21:L34)</f>
        <v>84</v>
      </c>
      <c r="L35" s="1019"/>
      <c r="M35" s="1018">
        <f>SUM(M21:N34)</f>
        <v>0</v>
      </c>
      <c r="N35" s="1019"/>
      <c r="O35" s="1018">
        <f>SUM(O21:P34)</f>
        <v>0</v>
      </c>
      <c r="P35" s="1019"/>
      <c r="Q35" s="35"/>
      <c r="R35" s="50"/>
      <c r="S35" s="35"/>
      <c r="T35" s="35"/>
      <c r="U35" s="558"/>
    </row>
    <row r="36" spans="1:21" ht="43.5" customHeight="1" thickBot="1" x14ac:dyDescent="0.3">
      <c r="A36" s="560"/>
      <c r="B36" s="1015" t="s">
        <v>116</v>
      </c>
      <c r="C36" s="1016"/>
      <c r="D36" s="1016"/>
      <c r="E36" s="1016"/>
      <c r="F36" s="561"/>
      <c r="G36" s="1017"/>
      <c r="H36" s="1016"/>
      <c r="I36" s="1017"/>
      <c r="J36" s="1016"/>
      <c r="K36" s="1017"/>
      <c r="L36" s="1016"/>
      <c r="M36" s="1017"/>
      <c r="N36" s="1016"/>
      <c r="O36" s="1017"/>
      <c r="P36" s="1016"/>
      <c r="Q36" s="562"/>
      <c r="R36" s="563"/>
      <c r="S36" s="563"/>
      <c r="T36" s="1025"/>
      <c r="U36" s="1026"/>
    </row>
    <row r="37" spans="1:21" ht="44.25" customHeight="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42"/>
      <c r="B38" s="42"/>
      <c r="C38" s="42"/>
      <c r="D38" s="42"/>
      <c r="E38" s="42"/>
      <c r="F38" s="42"/>
      <c r="G38" s="42"/>
      <c r="H38" s="42"/>
      <c r="I38" s="42"/>
      <c r="J38" s="42"/>
      <c r="K38" s="42"/>
      <c r="L38" s="42"/>
      <c r="M38" s="42"/>
      <c r="N38" s="42"/>
      <c r="O38" s="42"/>
      <c r="P38" s="42"/>
      <c r="Q38" s="42"/>
      <c r="R38" s="42"/>
      <c r="S38" s="42"/>
      <c r="T38" s="42"/>
      <c r="U38" s="42"/>
    </row>
    <row r="39" spans="1:21" x14ac:dyDescent="0.25">
      <c r="A39" s="1"/>
      <c r="B39" s="1"/>
      <c r="C39" s="1"/>
      <c r="D39" s="1"/>
      <c r="E39" s="1"/>
      <c r="F39" s="1"/>
      <c r="G39" s="1"/>
      <c r="H39" s="1"/>
      <c r="I39" s="1"/>
      <c r="J39" s="1"/>
      <c r="K39" s="1"/>
      <c r="L39" s="1"/>
      <c r="M39" s="1"/>
      <c r="N39" s="1"/>
      <c r="O39" s="1"/>
      <c r="P39" s="1"/>
      <c r="Q39" s="1"/>
      <c r="R39" s="1"/>
      <c r="S39" s="1"/>
      <c r="T39" s="1"/>
      <c r="U39" s="1"/>
    </row>
    <row r="40" spans="1:21" x14ac:dyDescent="0.25">
      <c r="A40" s="1"/>
      <c r="B40" s="1"/>
      <c r="C40" s="1"/>
      <c r="D40" s="1"/>
      <c r="E40" s="1"/>
      <c r="F40" s="1"/>
      <c r="G40" s="1"/>
      <c r="H40" s="1"/>
      <c r="I40" s="1"/>
      <c r="J40" s="1"/>
      <c r="K40" s="1"/>
      <c r="L40" s="1"/>
      <c r="M40" s="1"/>
      <c r="N40" s="1"/>
      <c r="O40" s="1"/>
      <c r="P40" s="1"/>
      <c r="Q40" s="1"/>
      <c r="R40" s="1"/>
      <c r="S40" s="1"/>
      <c r="T40" s="1"/>
      <c r="U40" s="1"/>
    </row>
    <row r="41" spans="1:21" x14ac:dyDescent="0.25">
      <c r="A41" s="1"/>
      <c r="B41" s="1"/>
      <c r="C41" s="1"/>
      <c r="D41" s="1"/>
      <c r="E41" s="1"/>
      <c r="F41" s="1"/>
      <c r="G41" s="1"/>
      <c r="H41" s="1"/>
      <c r="I41" s="1"/>
      <c r="J41" s="1"/>
      <c r="K41" s="1"/>
      <c r="L41" s="1"/>
      <c r="M41" s="1"/>
      <c r="N41" s="1"/>
      <c r="O41" s="1"/>
      <c r="P41" s="1"/>
      <c r="Q41" s="1"/>
      <c r="R41" s="1"/>
      <c r="S41" s="1"/>
      <c r="T41" s="1"/>
      <c r="U41" s="1"/>
    </row>
    <row r="42" spans="1:21" x14ac:dyDescent="0.25">
      <c r="A42" s="1"/>
      <c r="B42" s="1"/>
      <c r="C42" s="1"/>
      <c r="D42" s="1"/>
      <c r="E42" s="1"/>
      <c r="F42" s="1"/>
      <c r="G42" s="1"/>
      <c r="H42" s="1"/>
      <c r="I42" s="1"/>
      <c r="J42" s="1"/>
      <c r="K42" s="1"/>
      <c r="L42" s="1"/>
      <c r="M42" s="1"/>
      <c r="N42" s="1"/>
      <c r="O42" s="1"/>
      <c r="P42" s="1"/>
      <c r="Q42" s="1"/>
      <c r="R42" s="1"/>
      <c r="S42" s="1"/>
      <c r="T42" s="1"/>
      <c r="U42" s="1"/>
    </row>
  </sheetData>
  <mergeCells count="122">
    <mergeCell ref="C24:E24"/>
    <mergeCell ref="C23:E23"/>
    <mergeCell ref="B16:D16"/>
    <mergeCell ref="B9:D9"/>
    <mergeCell ref="B10:D10"/>
    <mergeCell ref="B11:D11"/>
    <mergeCell ref="A18:U18"/>
    <mergeCell ref="T17:U17"/>
    <mergeCell ref="P2:R2"/>
    <mergeCell ref="S2:U2"/>
    <mergeCell ref="B14:D14"/>
    <mergeCell ref="P3:R3"/>
    <mergeCell ref="S3:U3"/>
    <mergeCell ref="B8:E8"/>
    <mergeCell ref="A6:U6"/>
    <mergeCell ref="C21:E21"/>
    <mergeCell ref="C20:E20"/>
    <mergeCell ref="G20:H20"/>
    <mergeCell ref="B12:D12"/>
    <mergeCell ref="I32:J32"/>
    <mergeCell ref="I31:J31"/>
    <mergeCell ref="O32:P32"/>
    <mergeCell ref="O31:P31"/>
    <mergeCell ref="O30:P30"/>
    <mergeCell ref="M32:N32"/>
    <mergeCell ref="K30:L30"/>
    <mergeCell ref="M30:N30"/>
    <mergeCell ref="K31:L31"/>
    <mergeCell ref="K32:L32"/>
    <mergeCell ref="I30:J30"/>
    <mergeCell ref="T36:U36"/>
    <mergeCell ref="K36:L36"/>
    <mergeCell ref="I36:J36"/>
    <mergeCell ref="M36:N36"/>
    <mergeCell ref="O36:P36"/>
    <mergeCell ref="I34:J34"/>
    <mergeCell ref="K34:L34"/>
    <mergeCell ref="O33:P33"/>
    <mergeCell ref="M33:N33"/>
    <mergeCell ref="M34:N34"/>
    <mergeCell ref="O34:P34"/>
    <mergeCell ref="B36:E36"/>
    <mergeCell ref="G36:H36"/>
    <mergeCell ref="G35:H35"/>
    <mergeCell ref="O35:P35"/>
    <mergeCell ref="I35:J35"/>
    <mergeCell ref="K35:L35"/>
    <mergeCell ref="M35:N35"/>
    <mergeCell ref="G34:H34"/>
    <mergeCell ref="C34:E34"/>
    <mergeCell ref="C33:E33"/>
    <mergeCell ref="H2:N2"/>
    <mergeCell ref="H3:N3"/>
    <mergeCell ref="H4:N4"/>
    <mergeCell ref="M31:N31"/>
    <mergeCell ref="I33:J33"/>
    <mergeCell ref="K33:L33"/>
    <mergeCell ref="G33:H33"/>
    <mergeCell ref="K20:L20"/>
    <mergeCell ref="G32:H32"/>
    <mergeCell ref="K28:L28"/>
    <mergeCell ref="G27:H27"/>
    <mergeCell ref="C30:E30"/>
    <mergeCell ref="C31:E31"/>
    <mergeCell ref="C32:E32"/>
    <mergeCell ref="C28:E28"/>
    <mergeCell ref="G30:H30"/>
    <mergeCell ref="G28:H28"/>
    <mergeCell ref="G29:H29"/>
    <mergeCell ref="C29:E29"/>
    <mergeCell ref="G31:H31"/>
    <mergeCell ref="C26:E26"/>
    <mergeCell ref="C25:E25"/>
    <mergeCell ref="I24:J24"/>
    <mergeCell ref="O29:P29"/>
    <mergeCell ref="O28:P28"/>
    <mergeCell ref="K29:L29"/>
    <mergeCell ref="I20:J20"/>
    <mergeCell ref="G21:H21"/>
    <mergeCell ref="I21:J21"/>
    <mergeCell ref="K22:L22"/>
    <mergeCell ref="I22:J22"/>
    <mergeCell ref="O23:P23"/>
    <mergeCell ref="O22:P22"/>
    <mergeCell ref="I23:J23"/>
    <mergeCell ref="M25:N25"/>
    <mergeCell ref="M24:N24"/>
    <mergeCell ref="M23:N23"/>
    <mergeCell ref="I29:J29"/>
    <mergeCell ref="I28:J28"/>
    <mergeCell ref="G25:H25"/>
    <mergeCell ref="M26:N26"/>
    <mergeCell ref="M29:N29"/>
    <mergeCell ref="M27:N27"/>
    <mergeCell ref="M28:N28"/>
    <mergeCell ref="G23:H23"/>
    <mergeCell ref="G22:H22"/>
    <mergeCell ref="G24:H24"/>
    <mergeCell ref="A1:U1"/>
    <mergeCell ref="B15:D15"/>
    <mergeCell ref="B13:D13"/>
    <mergeCell ref="K27:L27"/>
    <mergeCell ref="K25:L25"/>
    <mergeCell ref="K26:L26"/>
    <mergeCell ref="I25:J25"/>
    <mergeCell ref="I26:J26"/>
    <mergeCell ref="O20:P20"/>
    <mergeCell ref="O21:P21"/>
    <mergeCell ref="M20:N20"/>
    <mergeCell ref="I27:J27"/>
    <mergeCell ref="K21:L21"/>
    <mergeCell ref="K23:L23"/>
    <mergeCell ref="K24:L24"/>
    <mergeCell ref="O25:P25"/>
    <mergeCell ref="O26:P26"/>
    <mergeCell ref="M21:N21"/>
    <mergeCell ref="M22:N22"/>
    <mergeCell ref="O24:P24"/>
    <mergeCell ref="O27:P27"/>
    <mergeCell ref="G26:H26"/>
    <mergeCell ref="C22:E22"/>
    <mergeCell ref="C27:E27"/>
  </mergeCells>
  <hyperlinks>
    <hyperlink ref="H3:N3" location="_1._RESULTADOS_GENERALES_DEL_PLAN__DE_MEJORAMIENTO_IDEP" display="_1._RESULTADOS_GENERALES_DEL_PLAN__DE_MEJORAMIENTO_IDEP" xr:uid="{00000000-0004-0000-0300-000000000000}"/>
    <hyperlink ref="H4:N4" location="_2._RESULTADOS_POR_TIPOLOGÍA_DE_ACCIONES" display="2. RESULTADOS POR TIPOLOGÍA DE ACCIONES" xr:uid="{00000000-0004-0000-0300-000001000000}"/>
    <hyperlink ref="B21" location="'DIC-01'!A1" display="DIC-01" xr:uid="{00000000-0004-0000-0300-000002000000}"/>
    <hyperlink ref="B22" location="'DIP-02'!A1" display="DIP-02" xr:uid="{00000000-0004-0000-0300-000003000000}"/>
    <hyperlink ref="B23" location="'AC-10'!A1" display="AC-10" xr:uid="{00000000-0004-0000-0300-000004000000}"/>
    <hyperlink ref="B24" location="'IDP-04'!A1" display="IDP-04" xr:uid="{00000000-0004-0000-0300-000005000000}"/>
    <hyperlink ref="B25" location="'GD-07'!A1" display="GD-07" xr:uid="{00000000-0004-0000-0300-000006000000}"/>
    <hyperlink ref="B26" location="'GC-08'!A1" display="GC-08" xr:uid="{00000000-0004-0000-0300-000007000000}"/>
    <hyperlink ref="B27" location="'GJ-09'!A1" display="GJ-09" xr:uid="{00000000-0004-0000-0300-000008000000}"/>
    <hyperlink ref="B28" location="'GRF-11'!A1" display="GRF-11" xr:uid="{00000000-0004-0000-0300-000009000000}"/>
    <hyperlink ref="B29" location="'GT-12 '!A1" display="GT-12" xr:uid="{00000000-0004-0000-0300-00000A000000}"/>
    <hyperlink ref="B30" location="'GTH-13'!A1" display="GTH-13" xr:uid="{00000000-0004-0000-0300-00000B000000}"/>
    <hyperlink ref="B31" location="'GF-14'!A1" display="GF-14" xr:uid="{00000000-0004-0000-0300-00000C000000}"/>
    <hyperlink ref="B32" location="'CID-15'!A1" display="CID-15" xr:uid="{00000000-0004-0000-0300-00000D000000}"/>
    <hyperlink ref="B33" location="'EC-16'!A1" display="EC-16" xr:uid="{00000000-0004-0000-0300-00000E000000}"/>
    <hyperlink ref="B34" location="'MIC-03'!A1" display="MIC-03" xr:uid="{00000000-0004-0000-0300-00000F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AA911"/>
  <sheetViews>
    <sheetView showGridLines="0" topLeftCell="A17" zoomScale="70" zoomScaleNormal="70" zoomScaleSheetLayoutView="68" workbookViewId="0">
      <selection activeCell="D17" sqref="D17:W20"/>
    </sheetView>
  </sheetViews>
  <sheetFormatPr baseColWidth="10" defaultColWidth="11.42578125" defaultRowHeight="15" customHeight="1" x14ac:dyDescent="0.25"/>
  <cols>
    <col min="1" max="1" width="6.5703125" customWidth="1"/>
    <col min="2" max="2" width="14.85546875" customWidth="1"/>
    <col min="3" max="3" width="17.5703125" customWidth="1"/>
    <col min="4" max="4" width="21.5703125" customWidth="1"/>
    <col min="5" max="5" width="52.28515625" customWidth="1"/>
    <col min="6" max="6" width="24.140625" customWidth="1"/>
    <col min="7" max="7" width="34.28515625" customWidth="1"/>
    <col min="8" max="8" width="37.7109375" customWidth="1"/>
    <col min="9" max="9" width="14" customWidth="1"/>
    <col min="10" max="10" width="23" customWidth="1"/>
    <col min="11" max="11" width="18.5703125" customWidth="1"/>
    <col min="12" max="12" width="20" customWidth="1"/>
    <col min="13" max="13" width="18.28515625" customWidth="1"/>
    <col min="14" max="14" width="18" customWidth="1"/>
    <col min="15" max="15" width="18" style="72" customWidth="1"/>
    <col min="16" max="16" width="26.28515625" style="72" customWidth="1"/>
    <col min="17" max="17" width="24.85546875" style="72" customWidth="1"/>
    <col min="18" max="18" width="54" customWidth="1"/>
    <col min="19" max="19" width="130.42578125" customWidth="1"/>
    <col min="20" max="20" width="76" customWidth="1"/>
    <col min="21" max="21" width="50.140625" customWidth="1"/>
    <col min="22" max="22" width="18.42578125" style="124" customWidth="1"/>
    <col min="23" max="23" width="19.42578125" customWidth="1"/>
    <col min="24" max="24" width="33.7109375" customWidth="1"/>
    <col min="25" max="25" width="31.140625" customWidth="1"/>
    <col min="26" max="26" width="14.42578125" customWidth="1"/>
    <col min="27" max="28" width="11" customWidth="1"/>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50.2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569" t="s">
        <v>57</v>
      </c>
      <c r="Z17" s="1"/>
    </row>
    <row r="18" spans="1:27" ht="27.75" customHeight="1"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570" t="s">
        <v>980</v>
      </c>
      <c r="Z18" s="1"/>
    </row>
    <row r="19" spans="1:27" ht="49.5"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571" t="s">
        <v>981</v>
      </c>
      <c r="Z19" s="1"/>
    </row>
    <row r="20" spans="1:27"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568" t="s">
        <v>58</v>
      </c>
      <c r="Z20" s="1"/>
    </row>
    <row r="21" spans="1:27" ht="36.75" customHeight="1" thickBot="1" x14ac:dyDescent="0.3">
      <c r="A21" s="17"/>
      <c r="B21" s="18"/>
      <c r="C21" s="18"/>
      <c r="D21" s="18"/>
      <c r="E21" s="19"/>
      <c r="F21" s="20"/>
      <c r="G21" s="21"/>
      <c r="H21" s="21"/>
      <c r="I21" s="20"/>
      <c r="J21" s="20"/>
      <c r="K21" s="20"/>
      <c r="L21" s="88"/>
      <c r="M21" s="88"/>
      <c r="N21" s="88"/>
      <c r="O21" s="88"/>
      <c r="P21" s="88"/>
      <c r="Q21" s="20"/>
      <c r="R21" s="20"/>
      <c r="S21" s="20"/>
      <c r="T21" s="22"/>
      <c r="U21" s="22"/>
      <c r="V21" s="22"/>
      <c r="W21" s="20"/>
      <c r="X21" s="21"/>
      <c r="Y21" s="72"/>
      <c r="Z21" s="72"/>
      <c r="AA21" s="72"/>
    </row>
    <row r="22" spans="1:27" ht="63" customHeight="1" thickBot="1" x14ac:dyDescent="0.3">
      <c r="A22" s="1055" t="s">
        <v>59</v>
      </c>
      <c r="B22" s="1056"/>
      <c r="C22" s="1057"/>
      <c r="D22" s="23"/>
      <c r="E22" s="1069" t="str">
        <f>CONCATENATE("INFORME DE SEGUIMIENTO DEL PROCESO ",A23)</f>
        <v>INFORME DE SEGUIMIENTO DEL PROCESO DIVULGACIÓN Y COMUNICACIÓN</v>
      </c>
      <c r="F22" s="1070"/>
      <c r="G22" s="21"/>
      <c r="H22" s="1061" t="s">
        <v>60</v>
      </c>
      <c r="I22" s="1062"/>
      <c r="J22" s="1063"/>
      <c r="K22" s="83"/>
      <c r="L22" s="88"/>
      <c r="M22" s="88"/>
      <c r="N22" s="88"/>
      <c r="O22" s="88"/>
      <c r="P22" s="88"/>
      <c r="Q22" s="87"/>
      <c r="R22" s="87"/>
      <c r="S22" s="87"/>
      <c r="T22" s="87"/>
      <c r="U22" s="87"/>
      <c r="V22" s="87"/>
      <c r="W22" s="87"/>
      <c r="X22" s="86"/>
      <c r="Y22" s="72"/>
      <c r="Z22" s="72"/>
      <c r="AA22" s="72"/>
    </row>
    <row r="23" spans="1:27" ht="53.25" customHeight="1" thickBot="1" x14ac:dyDescent="0.3">
      <c r="A23" s="1058" t="s">
        <v>8</v>
      </c>
      <c r="B23" s="1059"/>
      <c r="C23" s="1060"/>
      <c r="D23" s="23"/>
      <c r="E23" s="93" t="s">
        <v>144</v>
      </c>
      <c r="F23" s="94">
        <f>COUNTA(E32:E37)</f>
        <v>1</v>
      </c>
      <c r="G23" s="21"/>
      <c r="H23" s="1064" t="s">
        <v>66</v>
      </c>
      <c r="I23" s="1065"/>
      <c r="J23" s="99">
        <f>COUNTIF(I31:I32,"Acción correctiva")</f>
        <v>1</v>
      </c>
      <c r="K23" s="88"/>
      <c r="L23" s="88"/>
      <c r="M23" s="88"/>
      <c r="N23" s="88"/>
      <c r="O23" s="88"/>
      <c r="P23" s="88"/>
      <c r="Q23" s="87"/>
      <c r="R23" s="87"/>
      <c r="S23" s="87"/>
      <c r="T23" s="87"/>
      <c r="U23" s="86"/>
      <c r="V23" s="86"/>
      <c r="W23" s="23"/>
      <c r="X23" s="86"/>
    </row>
    <row r="24" spans="1:27" ht="48.75" customHeight="1" thickBot="1" x14ac:dyDescent="0.4">
      <c r="A24" s="27"/>
      <c r="B24" s="23"/>
      <c r="C24" s="23"/>
      <c r="D24" s="28"/>
      <c r="E24" s="95" t="s">
        <v>61</v>
      </c>
      <c r="F24" s="96">
        <f>COUNTA(H32:H37)</f>
        <v>1</v>
      </c>
      <c r="G24" s="24"/>
      <c r="H24" s="1066" t="s">
        <v>149</v>
      </c>
      <c r="I24" s="1067"/>
      <c r="J24" s="99">
        <f>COUNTIF(I32:I32,"Acción Preventiva y/o de mejora")</f>
        <v>0</v>
      </c>
      <c r="K24" s="88"/>
      <c r="L24" s="88"/>
      <c r="M24" s="88"/>
      <c r="N24" s="88"/>
      <c r="O24" s="88"/>
      <c r="P24" s="88"/>
      <c r="Q24" s="87"/>
      <c r="R24" s="88"/>
      <c r="S24" s="88"/>
      <c r="T24" s="88"/>
      <c r="U24" s="86"/>
      <c r="V24" s="86"/>
      <c r="W24" s="23"/>
      <c r="X24" s="86"/>
    </row>
    <row r="25" spans="1:27" ht="53.25" customHeight="1" x14ac:dyDescent="0.35">
      <c r="A25" s="27"/>
      <c r="B25" s="23"/>
      <c r="C25" s="23"/>
      <c r="D25" s="33"/>
      <c r="E25" s="97" t="s">
        <v>145</v>
      </c>
      <c r="F25" s="96">
        <f>COUNTIF(W32:W37, "Vencida")</f>
        <v>0</v>
      </c>
      <c r="G25" s="24"/>
      <c r="H25" s="1068"/>
      <c r="I25" s="1068"/>
      <c r="J25" s="89"/>
      <c r="K25" s="88"/>
      <c r="L25" s="88"/>
      <c r="M25" s="88"/>
      <c r="N25" s="88"/>
      <c r="O25" s="88"/>
      <c r="P25" s="88"/>
      <c r="Q25" s="87"/>
      <c r="R25" s="88"/>
      <c r="S25" s="88"/>
      <c r="T25" s="88"/>
      <c r="U25" s="86"/>
      <c r="V25" s="86"/>
      <c r="W25" s="23"/>
      <c r="X25" s="47"/>
    </row>
    <row r="26" spans="1:27" ht="48.75" customHeight="1" x14ac:dyDescent="0.35">
      <c r="A26" s="27"/>
      <c r="B26" s="23"/>
      <c r="C26" s="23"/>
      <c r="D26" s="28"/>
      <c r="E26" s="97" t="s">
        <v>146</v>
      </c>
      <c r="F26" s="268">
        <f>COUNTIF(W32:W37, "En ejecución")</f>
        <v>1</v>
      </c>
      <c r="G26" s="24"/>
      <c r="H26" s="1068"/>
      <c r="I26" s="1068"/>
      <c r="J26" s="100"/>
      <c r="K26" s="89"/>
      <c r="L26" s="88"/>
      <c r="M26" s="88"/>
      <c r="N26" s="88"/>
      <c r="O26" s="88"/>
      <c r="P26" s="88"/>
      <c r="Q26" s="87"/>
      <c r="R26" s="88"/>
      <c r="S26" s="88"/>
      <c r="T26" s="88"/>
      <c r="U26" s="86"/>
      <c r="V26" s="86"/>
      <c r="W26" s="23"/>
      <c r="X26" s="47"/>
    </row>
    <row r="27" spans="1:27" ht="51" customHeight="1" thickBot="1" x14ac:dyDescent="0.4">
      <c r="A27" s="27"/>
      <c r="B27" s="23"/>
      <c r="C27" s="23"/>
      <c r="D27" s="33"/>
      <c r="E27" s="98" t="s">
        <v>153</v>
      </c>
      <c r="F27" s="99">
        <f>COUNTIF(W32:W37,"Cerrada")</f>
        <v>0</v>
      </c>
      <c r="G27" s="24"/>
      <c r="H27" s="25"/>
      <c r="I27" s="85"/>
      <c r="J27" s="84"/>
      <c r="K27" s="84"/>
      <c r="L27" s="88"/>
      <c r="M27" s="88"/>
      <c r="N27" s="88"/>
      <c r="O27" s="88"/>
      <c r="P27" s="88"/>
      <c r="Q27" s="87"/>
      <c r="R27" s="88"/>
      <c r="S27" s="88"/>
      <c r="T27" s="88"/>
      <c r="U27" s="86"/>
      <c r="V27" s="86"/>
      <c r="W27" s="23"/>
      <c r="X27" s="47"/>
    </row>
    <row r="28" spans="1:27" s="539" customFormat="1" ht="51" customHeight="1" x14ac:dyDescent="0.35">
      <c r="A28" s="27"/>
      <c r="B28" s="23"/>
      <c r="C28" s="23"/>
      <c r="D28" s="33"/>
      <c r="E28" s="101"/>
      <c r="F28" s="552"/>
      <c r="G28" s="24"/>
      <c r="H28" s="25"/>
      <c r="I28" s="85"/>
      <c r="J28" s="84"/>
      <c r="K28" s="84"/>
      <c r="L28" s="88"/>
      <c r="M28" s="88"/>
      <c r="N28" s="88"/>
      <c r="O28" s="88"/>
      <c r="P28" s="88"/>
      <c r="Q28" s="87"/>
      <c r="R28" s="88"/>
      <c r="S28" s="88"/>
      <c r="T28" s="88"/>
      <c r="U28" s="86"/>
      <c r="V28" s="86"/>
      <c r="W28" s="23"/>
      <c r="X28" s="47"/>
    </row>
    <row r="29" spans="1:27" ht="41.25" customHeight="1" thickBot="1" x14ac:dyDescent="0.4">
      <c r="A29" s="27"/>
      <c r="B29" s="23"/>
      <c r="C29" s="23"/>
      <c r="D29" s="23"/>
      <c r="E29" s="79"/>
      <c r="F29" s="80"/>
      <c r="G29" s="24"/>
      <c r="H29" s="25"/>
      <c r="I29" s="81"/>
      <c r="J29" s="82"/>
      <c r="K29" s="81"/>
      <c r="L29" s="82"/>
      <c r="M29" s="92"/>
      <c r="N29" s="26"/>
      <c r="O29" s="26"/>
      <c r="P29" s="26"/>
      <c r="Q29" s="26"/>
      <c r="R29" s="20"/>
      <c r="S29" s="20"/>
      <c r="T29" s="20"/>
      <c r="U29" s="20"/>
      <c r="V29" s="20"/>
      <c r="W29" s="20"/>
      <c r="X29" s="20"/>
      <c r="Y29" s="72"/>
      <c r="Z29" s="72"/>
    </row>
    <row r="30" spans="1:27" s="73" customFormat="1" ht="45" customHeight="1" thickBot="1" x14ac:dyDescent="0.25">
      <c r="A30" s="853" t="s">
        <v>73</v>
      </c>
      <c r="B30" s="854"/>
      <c r="C30" s="854"/>
      <c r="D30" s="854"/>
      <c r="E30" s="854"/>
      <c r="F30" s="854"/>
      <c r="G30" s="855"/>
      <c r="H30" s="860" t="s">
        <v>74</v>
      </c>
      <c r="I30" s="861"/>
      <c r="J30" s="861"/>
      <c r="K30" s="861"/>
      <c r="L30" s="861"/>
      <c r="M30" s="861"/>
      <c r="N30" s="862"/>
      <c r="O30" s="881" t="s">
        <v>75</v>
      </c>
      <c r="P30" s="1071"/>
      <c r="Q30" s="1071"/>
      <c r="R30" s="1071"/>
      <c r="S30" s="882"/>
      <c r="T30" s="883" t="s">
        <v>141</v>
      </c>
      <c r="U30" s="884"/>
      <c r="V30" s="884"/>
      <c r="W30" s="884"/>
      <c r="X30" s="885"/>
      <c r="Y30" s="75"/>
      <c r="Z30" s="76"/>
      <c r="AA30" s="77"/>
    </row>
    <row r="31" spans="1:27" ht="63" customHeight="1" thickBot="1" x14ac:dyDescent="0.3">
      <c r="A31" s="153" t="s">
        <v>147</v>
      </c>
      <c r="B31" s="154" t="s">
        <v>3</v>
      </c>
      <c r="C31" s="154" t="s">
        <v>77</v>
      </c>
      <c r="D31" s="154" t="s">
        <v>133</v>
      </c>
      <c r="E31" s="154" t="s">
        <v>134</v>
      </c>
      <c r="F31" s="154" t="s">
        <v>135</v>
      </c>
      <c r="G31" s="155" t="s">
        <v>136</v>
      </c>
      <c r="H31" s="156" t="s">
        <v>139</v>
      </c>
      <c r="I31" s="154" t="s">
        <v>5</v>
      </c>
      <c r="J31" s="154" t="s">
        <v>78</v>
      </c>
      <c r="K31" s="157" t="s">
        <v>79</v>
      </c>
      <c r="L31" s="157" t="s">
        <v>81</v>
      </c>
      <c r="M31" s="157" t="s">
        <v>82</v>
      </c>
      <c r="N31" s="158" t="s">
        <v>83</v>
      </c>
      <c r="O31" s="951" t="s">
        <v>84</v>
      </c>
      <c r="P31" s="952"/>
      <c r="Q31" s="952"/>
      <c r="R31" s="953"/>
      <c r="S31" s="158" t="s">
        <v>85</v>
      </c>
      <c r="T31" s="159" t="s">
        <v>84</v>
      </c>
      <c r="U31" s="157" t="s">
        <v>85</v>
      </c>
      <c r="V31" s="157" t="s">
        <v>158</v>
      </c>
      <c r="W31" s="157" t="s">
        <v>86</v>
      </c>
      <c r="X31" s="158" t="s">
        <v>155</v>
      </c>
      <c r="Y31" s="74"/>
      <c r="Z31" s="78"/>
      <c r="AA31" s="78"/>
    </row>
    <row r="32" spans="1:27" s="413" customFormat="1" ht="231" customHeight="1" x14ac:dyDescent="0.25">
      <c r="A32" s="746">
        <v>1</v>
      </c>
      <c r="B32" s="747" t="s">
        <v>129</v>
      </c>
      <c r="C32" s="747" t="s">
        <v>9</v>
      </c>
      <c r="D32" s="748">
        <v>43432</v>
      </c>
      <c r="E32" s="747" t="s">
        <v>428</v>
      </c>
      <c r="F32" s="747" t="s">
        <v>138</v>
      </c>
      <c r="G32" s="747" t="s">
        <v>429</v>
      </c>
      <c r="H32" s="749" t="s">
        <v>1047</v>
      </c>
      <c r="I32" s="200" t="s">
        <v>24</v>
      </c>
      <c r="J32" s="734" t="s">
        <v>1048</v>
      </c>
      <c r="K32" s="728" t="s">
        <v>1046</v>
      </c>
      <c r="L32" s="729">
        <v>44099</v>
      </c>
      <c r="M32" s="729">
        <v>44099</v>
      </c>
      <c r="N32" s="729">
        <v>44196</v>
      </c>
      <c r="O32" s="1052" t="s">
        <v>1495</v>
      </c>
      <c r="P32" s="1053"/>
      <c r="Q32" s="1053"/>
      <c r="R32" s="1054"/>
      <c r="S32" s="1210" t="s">
        <v>1496</v>
      </c>
      <c r="T32" s="287" t="s">
        <v>1497</v>
      </c>
      <c r="U32" s="726"/>
      <c r="V32" s="728"/>
      <c r="W32" s="799" t="s">
        <v>143</v>
      </c>
      <c r="X32" s="1209" t="s">
        <v>1494</v>
      </c>
      <c r="Y32" s="691"/>
      <c r="Z32" s="691"/>
      <c r="AA32" s="69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
      <c r="F85" s="1"/>
      <c r="G85" s="1"/>
      <c r="H85" s="1"/>
      <c r="I85" s="1"/>
      <c r="J85" s="1"/>
      <c r="K85" s="1"/>
      <c r="L85" s="1"/>
      <c r="M85" s="1"/>
      <c r="N85" s="1"/>
      <c r="O85" s="1"/>
      <c r="P85" s="1"/>
      <c r="Q85" s="1"/>
      <c r="R85" s="1"/>
      <c r="S85" s="1"/>
      <c r="T85" s="1"/>
      <c r="U85" s="1"/>
      <c r="V85" s="1"/>
      <c r="W85" s="13"/>
      <c r="X85" s="1"/>
      <c r="Y85" s="1"/>
      <c r="Z85" s="1"/>
    </row>
    <row r="86" spans="1:26" x14ac:dyDescent="0.25">
      <c r="W86" s="13"/>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sheetData>
  <autoFilter ref="A30:X32" xr:uid="{00000000-0009-0000-0000-000004000000}">
    <filterColumn colId="0" showButton="0"/>
    <filterColumn colId="1" showButton="0"/>
    <filterColumn colId="2" showButton="0"/>
    <filterColumn colId="3" showButton="0"/>
    <filterColumn colId="4" showButton="0"/>
    <filterColumn colId="5"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9" showButton="0"/>
    <filterColumn colId="20" showButton="0"/>
    <filterColumn colId="21" showButton="0"/>
    <filterColumn colId="22" showButton="0"/>
  </autoFilter>
  <mergeCells count="16">
    <mergeCell ref="O31:R31"/>
    <mergeCell ref="O32:R32"/>
    <mergeCell ref="A22:C22"/>
    <mergeCell ref="H30:N30"/>
    <mergeCell ref="A17:C20"/>
    <mergeCell ref="A30:G30"/>
    <mergeCell ref="A23:C23"/>
    <mergeCell ref="H22:J22"/>
    <mergeCell ref="H23:I23"/>
    <mergeCell ref="H24:I24"/>
    <mergeCell ref="H25:I25"/>
    <mergeCell ref="H26:I26"/>
    <mergeCell ref="E22:F22"/>
    <mergeCell ref="D17:W20"/>
    <mergeCell ref="O30:S30"/>
    <mergeCell ref="T30:X30"/>
  </mergeCells>
  <conditionalFormatting sqref="W32">
    <cfRule type="containsText" dxfId="59" priority="4" stopIfTrue="1" operator="containsText" text="Cerrada">
      <formula>NOT(ISERROR(SEARCH("Cerrada",W32)))</formula>
    </cfRule>
    <cfRule type="containsText" dxfId="58" priority="5" stopIfTrue="1" operator="containsText" text="En ejecución">
      <formula>NOT(ISERROR(SEARCH("En ejecución",W32)))</formula>
    </cfRule>
    <cfRule type="containsText" dxfId="57" priority="6" stopIfTrue="1" operator="containsText" text="Vencida">
      <formula>NOT(ISERROR(SEARCH("Vencida",W32)))</formula>
    </cfRule>
  </conditionalFormatting>
  <conditionalFormatting sqref="W32">
    <cfRule type="containsText" dxfId="56" priority="1" stopIfTrue="1" operator="containsText" text="Cerrada">
      <formula>NOT(ISERROR(SEARCH("Cerrada",W32)))</formula>
    </cfRule>
    <cfRule type="containsText" dxfId="55" priority="2" stopIfTrue="1" operator="containsText" text="En ejecución">
      <formula>NOT(ISERROR(SEARCH("En ejecución",W32)))</formula>
    </cfRule>
    <cfRule type="containsText" dxfId="54" priority="3" stopIfTrue="1" operator="containsText" text="Vencida">
      <formula>NOT(ISERROR(SEARCH("Vencida",W32)))</formula>
    </cfRule>
  </conditionalFormatting>
  <dataValidations count="7">
    <dataValidation type="list" allowBlank="1" showErrorMessage="1" sqref="A23" xr:uid="{00000000-0002-0000-0400-000000000000}">
      <formula1>PROCESOS</formula1>
    </dataValidation>
    <dataValidation type="list" allowBlank="1" showInputMessage="1" showErrorMessage="1" sqref="B32" xr:uid="{00000000-0002-0000-0400-000001000000}">
      <formula1>$F$2:$F$6</formula1>
    </dataValidation>
    <dataValidation type="list" allowBlank="1" showInputMessage="1" showErrorMessage="1" sqref="C32" xr:uid="{00000000-0002-0000-0400-000002000000}">
      <formula1>$D$2:$D$13</formula1>
    </dataValidation>
    <dataValidation type="list" allowBlank="1" showInputMessage="1" showErrorMessage="1" sqref="F32" xr:uid="{00000000-0002-0000-0400-000003000000}">
      <formula1>$G$2:$G$5</formula1>
    </dataValidation>
    <dataValidation type="list" allowBlank="1" showInputMessage="1" showErrorMessage="1" sqref="I32" xr:uid="{00000000-0002-0000-0400-000004000000}">
      <formula1>$H$2:$H$3</formula1>
    </dataValidation>
    <dataValidation type="list" allowBlank="1" showInputMessage="1" showErrorMessage="1" sqref="V32" xr:uid="{00000000-0002-0000-0400-000005000000}">
      <formula1>$J$2:$J$4</formula1>
    </dataValidation>
    <dataValidation type="list" allowBlank="1" showInputMessage="1" showErrorMessage="1" sqref="W32" xr:uid="{54D17D3E-88E3-4EC4-ADFB-EEAD1B460C65}">
      <formula1>$I$2:$I$4</formula1>
    </dataValidation>
  </dataValidations>
  <pageMargins left="0.7" right="0.7" top="0.75" bottom="0.75" header="0.3" footer="0.3"/>
  <pageSetup orientation="portrait" r:id="rId1"/>
  <colBreaks count="2" manualBreakCount="2">
    <brk id="19" max="33" man="1"/>
    <brk id="20" max="3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AA917"/>
  <sheetViews>
    <sheetView showGridLines="0" topLeftCell="A17" zoomScale="67" zoomScaleNormal="93" workbookViewId="0">
      <selection activeCell="A31" sqref="A31"/>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4" width="15.42578125" style="138" customWidth="1"/>
    <col min="15" max="15" width="18" style="138" customWidth="1"/>
    <col min="16" max="16" width="26.28515625" style="138" customWidth="1"/>
    <col min="17" max="17" width="24.85546875" style="138" customWidth="1"/>
    <col min="18" max="18" width="44.28515625" style="138" customWidth="1"/>
    <col min="19" max="19" width="28.140625" style="138" customWidth="1"/>
    <col min="20" max="20" width="100.710937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565" t="s">
        <v>57</v>
      </c>
      <c r="Z17" s="1"/>
    </row>
    <row r="18" spans="1:27" ht="27.75" customHeight="1"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566" t="s">
        <v>982</v>
      </c>
      <c r="Z18" s="1"/>
    </row>
    <row r="19" spans="1:27" ht="27.75"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572" t="s">
        <v>981</v>
      </c>
      <c r="Z19" s="1"/>
    </row>
    <row r="20" spans="1:27"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567"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55" t="s">
        <v>59</v>
      </c>
      <c r="B22" s="1056"/>
      <c r="C22" s="1057"/>
      <c r="D22" s="23"/>
      <c r="E22" s="1069" t="str">
        <f>CONCATENATE("INFORME DE SEGUIMIENTO DEL PROCESO ",A23)</f>
        <v>INFORME DE SEGUIMIENTO DEL PROCESO DIRECCIÓN Y PLANEACIÓN</v>
      </c>
      <c r="F22" s="1070"/>
      <c r="G22" s="21"/>
      <c r="H22" s="1061" t="s">
        <v>60</v>
      </c>
      <c r="I22" s="1062"/>
      <c r="J22" s="1063"/>
      <c r="K22" s="83"/>
      <c r="L22" s="89"/>
      <c r="M22" s="89"/>
      <c r="N22" s="89"/>
      <c r="O22" s="89"/>
      <c r="P22" s="89"/>
      <c r="Q22" s="87"/>
      <c r="R22" s="87"/>
      <c r="S22" s="87"/>
      <c r="T22" s="87"/>
      <c r="U22" s="87"/>
      <c r="V22" s="87"/>
      <c r="W22" s="87"/>
      <c r="X22" s="86"/>
    </row>
    <row r="23" spans="1:27" ht="53.25" customHeight="1" thickBot="1" x14ac:dyDescent="0.3">
      <c r="A23" s="1058" t="s">
        <v>14</v>
      </c>
      <c r="B23" s="1059"/>
      <c r="C23" s="1060"/>
      <c r="D23" s="23"/>
      <c r="E23" s="93" t="s">
        <v>144</v>
      </c>
      <c r="F23" s="94">
        <f>COUNTA(E32:E40)</f>
        <v>0</v>
      </c>
      <c r="G23" s="21"/>
      <c r="H23" s="1064" t="s">
        <v>66</v>
      </c>
      <c r="I23" s="1065"/>
      <c r="J23" s="94">
        <f>COUNTIF(I32:I38,"Acción correctiva")</f>
        <v>0</v>
      </c>
      <c r="K23" s="88"/>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COUNTA(H32:H40)</f>
        <v>0</v>
      </c>
      <c r="G24" s="24"/>
      <c r="H24" s="1066" t="s">
        <v>149</v>
      </c>
      <c r="I24" s="1067"/>
      <c r="J24" s="99">
        <f>COUNTIF(I32:I38,"Acción Preventiva y/o de mejora")</f>
        <v>0</v>
      </c>
      <c r="K24" s="88"/>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COUNTIF(W32:W35, "Vencida")</f>
        <v>0</v>
      </c>
      <c r="G25" s="24"/>
      <c r="H25" s="1068"/>
      <c r="I25" s="1068"/>
      <c r="J25" s="89"/>
      <c r="K25" s="88"/>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8">
        <f>COUNTIF(W32:W40, "En ejecución")</f>
        <v>0</v>
      </c>
      <c r="G26" s="24"/>
      <c r="H26" s="1068"/>
      <c r="I26" s="1068"/>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COUNTIF(W32:W40,"Cerrada")</f>
        <v>0</v>
      </c>
      <c r="G27" s="24"/>
      <c r="H27" s="25"/>
      <c r="I27" s="85"/>
      <c r="J27" s="84"/>
      <c r="K27" s="84"/>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9"/>
      <c r="M28" s="89"/>
      <c r="N28" s="89"/>
      <c r="O28" s="89"/>
      <c r="P28" s="89"/>
      <c r="Q28" s="26"/>
      <c r="R28" s="20"/>
      <c r="S28" s="20"/>
      <c r="T28" s="20"/>
      <c r="U28" s="20"/>
      <c r="V28" s="20"/>
      <c r="W28" s="20"/>
      <c r="X28" s="20"/>
    </row>
    <row r="29" spans="1:27" s="73" customFormat="1" ht="45" customHeight="1" thickBot="1" x14ac:dyDescent="0.25">
      <c r="A29" s="853" t="s">
        <v>73</v>
      </c>
      <c r="B29" s="854"/>
      <c r="C29" s="854"/>
      <c r="D29" s="854"/>
      <c r="E29" s="854"/>
      <c r="F29" s="854"/>
      <c r="G29" s="855"/>
      <c r="H29" s="860" t="s">
        <v>74</v>
      </c>
      <c r="I29" s="861"/>
      <c r="J29" s="861"/>
      <c r="K29" s="861"/>
      <c r="L29" s="861"/>
      <c r="M29" s="861"/>
      <c r="N29" s="862"/>
      <c r="O29" s="881" t="s">
        <v>75</v>
      </c>
      <c r="P29" s="1071"/>
      <c r="Q29" s="1071"/>
      <c r="R29" s="1071"/>
      <c r="S29" s="882"/>
      <c r="T29" s="883" t="s">
        <v>141</v>
      </c>
      <c r="U29" s="884"/>
      <c r="V29" s="884"/>
      <c r="W29" s="884"/>
      <c r="X29" s="885"/>
      <c r="Y29" s="75"/>
      <c r="Z29" s="76"/>
      <c r="AA29" s="77"/>
    </row>
    <row r="30" spans="1:27" ht="63" customHeight="1" x14ac:dyDescent="0.25">
      <c r="A30" s="574" t="s">
        <v>147</v>
      </c>
      <c r="B30" s="575" t="s">
        <v>3</v>
      </c>
      <c r="C30" s="575" t="s">
        <v>77</v>
      </c>
      <c r="D30" s="575" t="s">
        <v>133</v>
      </c>
      <c r="E30" s="575" t="s">
        <v>134</v>
      </c>
      <c r="F30" s="575" t="s">
        <v>135</v>
      </c>
      <c r="G30" s="576" t="s">
        <v>136</v>
      </c>
      <c r="H30" s="577" t="s">
        <v>139</v>
      </c>
      <c r="I30" s="575" t="s">
        <v>5</v>
      </c>
      <c r="J30" s="575" t="s">
        <v>78</v>
      </c>
      <c r="K30" s="578" t="s">
        <v>79</v>
      </c>
      <c r="L30" s="578" t="s">
        <v>81</v>
      </c>
      <c r="M30" s="578" t="s">
        <v>82</v>
      </c>
      <c r="N30" s="527" t="s">
        <v>83</v>
      </c>
      <c r="O30" s="1072" t="s">
        <v>84</v>
      </c>
      <c r="P30" s="1073"/>
      <c r="Q30" s="1073"/>
      <c r="R30" s="1074"/>
      <c r="S30" s="527" t="s">
        <v>85</v>
      </c>
      <c r="T30" s="592" t="s">
        <v>84</v>
      </c>
      <c r="U30" s="578" t="s">
        <v>85</v>
      </c>
      <c r="V30" s="578" t="s">
        <v>158</v>
      </c>
      <c r="W30" s="578" t="s">
        <v>86</v>
      </c>
      <c r="X30" s="527" t="s">
        <v>155</v>
      </c>
      <c r="Y30" s="74"/>
      <c r="Z30" s="78"/>
      <c r="AA30" s="78"/>
    </row>
    <row r="31" spans="1:27" ht="283.5" customHeight="1" x14ac:dyDescent="0.25">
      <c r="A31" s="582"/>
      <c r="B31" s="582"/>
      <c r="C31" s="582"/>
      <c r="D31" s="582"/>
      <c r="E31" s="582"/>
      <c r="F31" s="582"/>
      <c r="G31" s="582"/>
      <c r="H31" s="582"/>
      <c r="I31" s="582"/>
      <c r="J31" s="582"/>
      <c r="K31" s="582"/>
      <c r="L31" s="582"/>
      <c r="M31" s="582"/>
      <c r="N31" s="582"/>
      <c r="O31" s="582"/>
      <c r="P31" s="582"/>
      <c r="Q31" s="582"/>
      <c r="R31" s="582"/>
      <c r="S31" s="582"/>
      <c r="T31" s="582"/>
      <c r="U31" s="582"/>
      <c r="V31" s="582"/>
      <c r="W31" s="582"/>
      <c r="X31" s="582"/>
      <c r="Y31" s="53"/>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mergeCells count="15">
    <mergeCell ref="O30:R30"/>
    <mergeCell ref="A23:C23"/>
    <mergeCell ref="H23:I23"/>
    <mergeCell ref="H24:I24"/>
    <mergeCell ref="H25:I25"/>
    <mergeCell ref="H26:I26"/>
    <mergeCell ref="A29:G29"/>
    <mergeCell ref="H29:N29"/>
    <mergeCell ref="O29:S29"/>
    <mergeCell ref="T29:X29"/>
    <mergeCell ref="A17:C20"/>
    <mergeCell ref="D17:W20"/>
    <mergeCell ref="A22:C22"/>
    <mergeCell ref="E22:F22"/>
    <mergeCell ref="H22:J22"/>
  </mergeCells>
  <dataValidations count="1">
    <dataValidation type="list" allowBlank="1" showErrorMessage="1" sqref="A23" xr:uid="{00000000-0002-0000-0500-000000000000}">
      <formula1>PROCESOS</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AA916"/>
  <sheetViews>
    <sheetView showGridLines="0" topLeftCell="D20" zoomScale="55" zoomScaleNormal="55" workbookViewId="0">
      <selection activeCell="G24" sqref="G24"/>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37.285156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64.425781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90" t="s">
        <v>57</v>
      </c>
      <c r="Z17" s="1"/>
    </row>
    <row r="18" spans="1:27" ht="27.75" customHeight="1"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141" t="s">
        <v>980</v>
      </c>
      <c r="Z18" s="1"/>
    </row>
    <row r="19" spans="1:27" ht="27.75"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142" t="s">
        <v>983</v>
      </c>
      <c r="Z19" s="1"/>
    </row>
    <row r="20" spans="1:27"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55" t="s">
        <v>59</v>
      </c>
      <c r="B22" s="1056"/>
      <c r="C22" s="1057"/>
      <c r="D22" s="23"/>
      <c r="E22" s="1069" t="str">
        <f>CONCATENATE("INFORME DE SEGUIMIENTO DEL PROCESO ",A23)</f>
        <v>INFORME DE SEGUIMIENTO DEL PROCESO ATENCIÓN AL CIUDADANO</v>
      </c>
      <c r="F22" s="1070"/>
      <c r="G22" s="21"/>
      <c r="H22" s="1061" t="s">
        <v>60</v>
      </c>
      <c r="I22" s="1062"/>
      <c r="J22" s="1063"/>
      <c r="K22" s="83"/>
      <c r="L22" s="1068"/>
      <c r="M22" s="1068"/>
      <c r="N22" s="1068"/>
      <c r="O22" s="1068"/>
      <c r="P22" s="551"/>
      <c r="Q22" s="87"/>
      <c r="R22" s="87"/>
      <c r="S22" s="87"/>
      <c r="T22" s="87"/>
      <c r="U22" s="87"/>
      <c r="V22" s="87"/>
      <c r="W22" s="87"/>
      <c r="X22" s="86"/>
    </row>
    <row r="23" spans="1:27" ht="53.25" customHeight="1" thickBot="1" x14ac:dyDescent="0.3">
      <c r="A23" s="1058" t="s">
        <v>119</v>
      </c>
      <c r="B23" s="1059"/>
      <c r="C23" s="1060"/>
      <c r="D23" s="23"/>
      <c r="E23" s="93" t="s">
        <v>144</v>
      </c>
      <c r="F23" s="94">
        <f>COUNTA(E31:E38)</f>
        <v>0</v>
      </c>
      <c r="G23" s="21"/>
      <c r="H23" s="1064" t="s">
        <v>66</v>
      </c>
      <c r="I23" s="1065"/>
      <c r="J23" s="94">
        <f>COUNTIF(I31:I37,"Acción correctiva")</f>
        <v>0</v>
      </c>
      <c r="K23" s="88"/>
      <c r="L23" s="1068"/>
      <c r="M23" s="1068"/>
      <c r="N23" s="1068"/>
      <c r="O23" s="1068"/>
      <c r="P23" s="551"/>
      <c r="Q23" s="87"/>
      <c r="R23" s="87"/>
      <c r="S23" s="87"/>
      <c r="T23" s="87"/>
      <c r="U23" s="86"/>
      <c r="V23" s="86"/>
      <c r="W23" s="23"/>
      <c r="X23" s="86"/>
    </row>
    <row r="24" spans="1:27" ht="48.75" customHeight="1" thickBot="1" x14ac:dyDescent="0.4">
      <c r="A24" s="27"/>
      <c r="B24" s="23"/>
      <c r="C24" s="23"/>
      <c r="D24" s="28"/>
      <c r="E24" s="95" t="s">
        <v>61</v>
      </c>
      <c r="F24" s="96">
        <f>COUNTA(H31:H38)</f>
        <v>0</v>
      </c>
      <c r="G24" s="24"/>
      <c r="H24" s="1066" t="s">
        <v>149</v>
      </c>
      <c r="I24" s="1067"/>
      <c r="J24" s="99">
        <f>COUNTIF(I31:I37,"Acción Preventiva y/o de mejora")</f>
        <v>0</v>
      </c>
      <c r="K24" s="88"/>
      <c r="L24" s="1068"/>
      <c r="M24" s="1068"/>
      <c r="N24" s="1068"/>
      <c r="O24" s="1068"/>
      <c r="P24" s="551"/>
      <c r="Q24" s="87"/>
      <c r="R24" s="88"/>
      <c r="S24" s="88"/>
      <c r="T24" s="88"/>
      <c r="U24" s="86"/>
      <c r="V24" s="86"/>
      <c r="W24" s="23"/>
      <c r="X24" s="86"/>
    </row>
    <row r="25" spans="1:27" ht="53.25" customHeight="1" x14ac:dyDescent="0.35">
      <c r="A25" s="27"/>
      <c r="B25" s="23"/>
      <c r="C25" s="23"/>
      <c r="D25" s="33"/>
      <c r="E25" s="97" t="s">
        <v>145</v>
      </c>
      <c r="F25" s="96">
        <f>COUNTIF(W31:W33, "Vencida")</f>
        <v>0</v>
      </c>
      <c r="G25" s="24"/>
      <c r="H25" s="1068"/>
      <c r="I25" s="1068"/>
      <c r="J25" s="89"/>
      <c r="K25" s="88"/>
      <c r="L25" s="1068"/>
      <c r="M25" s="1068"/>
      <c r="N25" s="1068"/>
      <c r="O25" s="1068"/>
      <c r="P25" s="551"/>
      <c r="Q25" s="87"/>
      <c r="R25" s="88"/>
      <c r="S25" s="88"/>
      <c r="T25" s="88"/>
      <c r="U25" s="86"/>
      <c r="V25" s="86"/>
      <c r="W25" s="23"/>
      <c r="X25" s="47"/>
    </row>
    <row r="26" spans="1:27" ht="48.75" customHeight="1" x14ac:dyDescent="0.35">
      <c r="A26" s="27"/>
      <c r="B26" s="23"/>
      <c r="C26" s="23"/>
      <c r="D26" s="28"/>
      <c r="E26" s="97" t="s">
        <v>146</v>
      </c>
      <c r="F26" s="268">
        <f>COUNTIF(W31:W38, "En ejecución")</f>
        <v>0</v>
      </c>
      <c r="G26" s="24"/>
      <c r="H26" s="1068"/>
      <c r="I26" s="1068"/>
      <c r="J26" s="139"/>
      <c r="K26" s="89"/>
      <c r="L26" s="1068"/>
      <c r="M26" s="1068"/>
      <c r="N26" s="1068"/>
      <c r="O26" s="1068"/>
      <c r="P26" s="551"/>
      <c r="Q26" s="87"/>
      <c r="R26" s="88"/>
      <c r="S26" s="88"/>
      <c r="T26" s="88"/>
      <c r="U26" s="86"/>
      <c r="V26" s="86"/>
      <c r="W26" s="23"/>
      <c r="X26" s="47"/>
    </row>
    <row r="27" spans="1:27" ht="51" customHeight="1" thickBot="1" x14ac:dyDescent="0.4">
      <c r="A27" s="27"/>
      <c r="B27" s="23"/>
      <c r="C27" s="23"/>
      <c r="D27" s="33"/>
      <c r="E27" s="98" t="s">
        <v>148</v>
      </c>
      <c r="F27" s="99">
        <f>COUNTIF(W31:W38,"Cerrada")</f>
        <v>0</v>
      </c>
      <c r="G27" s="24"/>
      <c r="H27" s="25"/>
      <c r="I27" s="85"/>
      <c r="J27" s="84"/>
      <c r="K27" s="84"/>
      <c r="L27" s="1068"/>
      <c r="M27" s="1068"/>
      <c r="N27" s="1068"/>
      <c r="O27" s="1068"/>
      <c r="P27" s="551"/>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53" t="s">
        <v>73</v>
      </c>
      <c r="B29" s="854"/>
      <c r="C29" s="854"/>
      <c r="D29" s="854"/>
      <c r="E29" s="854"/>
      <c r="F29" s="854"/>
      <c r="G29" s="855"/>
      <c r="H29" s="860" t="s">
        <v>74</v>
      </c>
      <c r="I29" s="861"/>
      <c r="J29" s="861"/>
      <c r="K29" s="861"/>
      <c r="L29" s="861"/>
      <c r="M29" s="861"/>
      <c r="N29" s="862"/>
      <c r="O29" s="881" t="s">
        <v>75</v>
      </c>
      <c r="P29" s="1071"/>
      <c r="Q29" s="1071"/>
      <c r="R29" s="1071"/>
      <c r="S29" s="882"/>
      <c r="T29" s="883" t="s">
        <v>141</v>
      </c>
      <c r="U29" s="884"/>
      <c r="V29" s="884"/>
      <c r="W29" s="884"/>
      <c r="X29" s="885"/>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51" t="s">
        <v>84</v>
      </c>
      <c r="P30" s="952"/>
      <c r="Q30" s="952"/>
      <c r="R30" s="953"/>
      <c r="S30" s="158" t="s">
        <v>85</v>
      </c>
      <c r="T30" s="159" t="s">
        <v>84</v>
      </c>
      <c r="U30" s="157" t="s">
        <v>85</v>
      </c>
      <c r="V30" s="157" t="s">
        <v>158</v>
      </c>
      <c r="W30" s="157" t="s">
        <v>86</v>
      </c>
      <c r="X30" s="158" t="s">
        <v>155</v>
      </c>
      <c r="Y30" s="74"/>
      <c r="Z30" s="78"/>
      <c r="AA30" s="78"/>
    </row>
    <row r="31" spans="1:27" s="385" customFormat="1" ht="108.75" customHeight="1" x14ac:dyDescent="0.25">
      <c r="A31" s="227"/>
      <c r="B31" s="227"/>
      <c r="C31" s="227"/>
      <c r="D31" s="228"/>
      <c r="E31" s="227"/>
      <c r="F31" s="227"/>
      <c r="G31" s="227"/>
      <c r="H31" s="227"/>
      <c r="I31" s="227"/>
      <c r="J31" s="227"/>
      <c r="K31" s="227"/>
      <c r="L31" s="228"/>
      <c r="M31" s="228"/>
      <c r="N31" s="228"/>
      <c r="O31" s="532"/>
      <c r="P31" s="533"/>
      <c r="Q31" s="533"/>
      <c r="R31" s="534"/>
      <c r="S31" s="396"/>
      <c r="T31" s="229"/>
      <c r="U31" s="170"/>
      <c r="V31" s="227"/>
      <c r="W31" s="531"/>
      <c r="X31" s="287"/>
      <c r="Y31" s="53"/>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3"/>
      <c r="X90" s="1"/>
      <c r="Y90" s="1"/>
      <c r="Z90" s="1"/>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sheetData>
  <mergeCells count="27">
    <mergeCell ref="L26:M26"/>
    <mergeCell ref="N26:O26"/>
    <mergeCell ref="L27:M27"/>
    <mergeCell ref="N27:O27"/>
    <mergeCell ref="L23:M23"/>
    <mergeCell ref="N23:O23"/>
    <mergeCell ref="L24:M24"/>
    <mergeCell ref="N24:O24"/>
    <mergeCell ref="L25:M25"/>
    <mergeCell ref="N25:O25"/>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L22:M22"/>
    <mergeCell ref="N22:O22"/>
  </mergeCells>
  <conditionalFormatting sqref="W31">
    <cfRule type="containsText" dxfId="113" priority="4" stopIfTrue="1" operator="containsText" text="Cerrada">
      <formula>NOT(ISERROR(SEARCH("Cerrada",W31)))</formula>
    </cfRule>
    <cfRule type="containsText" dxfId="112" priority="5" stopIfTrue="1" operator="containsText" text="En ejecución">
      <formula>NOT(ISERROR(SEARCH("En ejecución",W31)))</formula>
    </cfRule>
    <cfRule type="containsText" dxfId="111" priority="6" stopIfTrue="1" operator="containsText" text="Vencida">
      <formula>NOT(ISERROR(SEARCH("Vencida",W31)))</formula>
    </cfRule>
  </conditionalFormatting>
  <dataValidations count="7">
    <dataValidation type="list" allowBlank="1" showErrorMessage="1" sqref="A23" xr:uid="{00000000-0002-0000-0600-000000000000}">
      <formula1>PROCESOS</formula1>
    </dataValidation>
    <dataValidation type="list" allowBlank="1" showInputMessage="1" showErrorMessage="1" sqref="B31" xr:uid="{00000000-0002-0000-0600-000001000000}">
      <formula1>$F$2:$F$6</formula1>
    </dataValidation>
    <dataValidation type="list" allowBlank="1" showInputMessage="1" showErrorMessage="1" sqref="C31" xr:uid="{00000000-0002-0000-0600-000002000000}">
      <formula1>$D$2:$D$13</formula1>
    </dataValidation>
    <dataValidation type="list" allowBlank="1" showInputMessage="1" showErrorMessage="1" sqref="F31" xr:uid="{00000000-0002-0000-0600-000003000000}">
      <formula1>$G$2:$G$5</formula1>
    </dataValidation>
    <dataValidation type="list" allowBlank="1" showInputMessage="1" showErrorMessage="1" sqref="I31" xr:uid="{00000000-0002-0000-0600-000004000000}">
      <formula1>$H$2:$H$3</formula1>
    </dataValidation>
    <dataValidation type="list" allowBlank="1" showInputMessage="1" showErrorMessage="1" sqref="V31" xr:uid="{00000000-0002-0000-0600-000005000000}">
      <formula1>$J$2:$J$4</formula1>
    </dataValidation>
    <dataValidation type="list" allowBlank="1" showInputMessage="1" showErrorMessage="1" sqref="W31" xr:uid="{00000000-0002-0000-0600-000006000000}">
      <formula1>$I$2:$I$4</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A919"/>
  <sheetViews>
    <sheetView showGridLines="0" topLeftCell="A17" zoomScale="80" zoomScaleNormal="80" workbookViewId="0">
      <selection activeCell="A33" sqref="A33"/>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24.710937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63"/>
      <c r="B17" s="864"/>
      <c r="C17" s="865"/>
      <c r="D17" s="872" t="s">
        <v>56</v>
      </c>
      <c r="E17" s="873"/>
      <c r="F17" s="873"/>
      <c r="G17" s="873"/>
      <c r="H17" s="873"/>
      <c r="I17" s="873"/>
      <c r="J17" s="873"/>
      <c r="K17" s="873"/>
      <c r="L17" s="873"/>
      <c r="M17" s="873"/>
      <c r="N17" s="873"/>
      <c r="O17" s="873"/>
      <c r="P17" s="873"/>
      <c r="Q17" s="873"/>
      <c r="R17" s="873"/>
      <c r="S17" s="873"/>
      <c r="T17" s="873"/>
      <c r="U17" s="873"/>
      <c r="V17" s="873"/>
      <c r="W17" s="874"/>
      <c r="X17" s="569" t="s">
        <v>57</v>
      </c>
      <c r="Z17" s="1"/>
    </row>
    <row r="18" spans="1:27" ht="27.75" customHeight="1" x14ac:dyDescent="0.25">
      <c r="A18" s="866"/>
      <c r="B18" s="867"/>
      <c r="C18" s="868"/>
      <c r="D18" s="875"/>
      <c r="E18" s="876"/>
      <c r="F18" s="876"/>
      <c r="G18" s="876"/>
      <c r="H18" s="876"/>
      <c r="I18" s="876"/>
      <c r="J18" s="876"/>
      <c r="K18" s="876"/>
      <c r="L18" s="876"/>
      <c r="M18" s="876"/>
      <c r="N18" s="876"/>
      <c r="O18" s="876"/>
      <c r="P18" s="876"/>
      <c r="Q18" s="876"/>
      <c r="R18" s="876"/>
      <c r="S18" s="876"/>
      <c r="T18" s="876"/>
      <c r="U18" s="876"/>
      <c r="V18" s="876"/>
      <c r="W18" s="877"/>
      <c r="X18" s="571" t="s">
        <v>980</v>
      </c>
      <c r="Z18" s="1"/>
    </row>
    <row r="19" spans="1:27" ht="63"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571" t="s">
        <v>981</v>
      </c>
      <c r="Z19" s="1"/>
    </row>
    <row r="20" spans="1:27" ht="27.75" customHeight="1" thickBot="1" x14ac:dyDescent="0.3">
      <c r="A20" s="869"/>
      <c r="B20" s="870"/>
      <c r="C20" s="871"/>
      <c r="D20" s="878"/>
      <c r="E20" s="879"/>
      <c r="F20" s="879"/>
      <c r="G20" s="879"/>
      <c r="H20" s="879"/>
      <c r="I20" s="879"/>
      <c r="J20" s="879"/>
      <c r="K20" s="879"/>
      <c r="L20" s="879"/>
      <c r="M20" s="879"/>
      <c r="N20" s="879"/>
      <c r="O20" s="879"/>
      <c r="P20" s="879"/>
      <c r="Q20" s="879"/>
      <c r="R20" s="879"/>
      <c r="S20" s="879"/>
      <c r="T20" s="879"/>
      <c r="U20" s="879"/>
      <c r="V20" s="879"/>
      <c r="W20" s="880"/>
      <c r="X20" s="568"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55" t="s">
        <v>59</v>
      </c>
      <c r="B22" s="1056"/>
      <c r="C22" s="1057"/>
      <c r="D22" s="23"/>
      <c r="E22" s="1069" t="str">
        <f>CONCATENATE("INFORME DE SEGUIMIENTO DEL PROCESO ",A23)</f>
        <v>INFORME DE SEGUIMIENTO DEL PROCESO INVESTIGACIÓN Y DESARROLLO PEDAGÓGICO</v>
      </c>
      <c r="F22" s="1070"/>
      <c r="G22" s="21"/>
      <c r="H22" s="1061" t="s">
        <v>60</v>
      </c>
      <c r="I22" s="1062"/>
      <c r="J22" s="1063"/>
      <c r="K22" s="83"/>
      <c r="L22" s="87"/>
      <c r="M22" s="87"/>
      <c r="N22" s="87"/>
      <c r="O22" s="87"/>
      <c r="P22" s="87"/>
      <c r="Q22" s="87"/>
      <c r="R22" s="87"/>
      <c r="S22" s="87"/>
      <c r="T22" s="87"/>
      <c r="U22" s="87"/>
      <c r="V22" s="87"/>
      <c r="W22" s="87"/>
      <c r="X22" s="86"/>
    </row>
    <row r="23" spans="1:27" ht="82.5" customHeight="1" thickBot="1" x14ac:dyDescent="0.3">
      <c r="A23" s="1075" t="s">
        <v>117</v>
      </c>
      <c r="B23" s="1076"/>
      <c r="C23" s="1077"/>
      <c r="D23" s="23"/>
      <c r="E23" s="93" t="s">
        <v>144</v>
      </c>
      <c r="F23" s="94">
        <f>COUNTA(E31:E40)</f>
        <v>0</v>
      </c>
      <c r="G23" s="21"/>
      <c r="H23" s="1064" t="s">
        <v>66</v>
      </c>
      <c r="I23" s="1065"/>
      <c r="J23" s="94">
        <f>COUNTIF(I37:I40,"Acción correctiva")</f>
        <v>0</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COUNTA(H31:H40)</f>
        <v>0</v>
      </c>
      <c r="G24" s="24"/>
      <c r="H24" s="1066" t="s">
        <v>149</v>
      </c>
      <c r="I24" s="1067"/>
      <c r="J24" s="99">
        <f>COUNTIF(I37:I40,"Acción Preventiva y/o de mejora")</f>
        <v>0</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COUNTIF(W31:W35, "Vencida")</f>
        <v>0</v>
      </c>
      <c r="G25" s="24"/>
      <c r="H25" s="1068"/>
      <c r="I25" s="1068"/>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8">
        <f>COUNTIF(W31:W40, "En ejecución")</f>
        <v>0</v>
      </c>
      <c r="G26" s="24"/>
      <c r="H26" s="1068"/>
      <c r="I26" s="1068"/>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COUNTIF(W31:W40,"Cerrada")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53" t="s">
        <v>73</v>
      </c>
      <c r="B29" s="854"/>
      <c r="C29" s="854"/>
      <c r="D29" s="854"/>
      <c r="E29" s="854"/>
      <c r="F29" s="854"/>
      <c r="G29" s="855"/>
      <c r="H29" s="860" t="s">
        <v>74</v>
      </c>
      <c r="I29" s="861"/>
      <c r="J29" s="861"/>
      <c r="K29" s="861"/>
      <c r="L29" s="861"/>
      <c r="M29" s="861"/>
      <c r="N29" s="862"/>
      <c r="O29" s="881" t="s">
        <v>75</v>
      </c>
      <c r="P29" s="1071"/>
      <c r="Q29" s="1071"/>
      <c r="R29" s="1071"/>
      <c r="S29" s="882"/>
      <c r="T29" s="883" t="s">
        <v>141</v>
      </c>
      <c r="U29" s="884"/>
      <c r="V29" s="884"/>
      <c r="W29" s="884"/>
      <c r="X29" s="885"/>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51" t="s">
        <v>84</v>
      </c>
      <c r="P30" s="952"/>
      <c r="Q30" s="952"/>
      <c r="R30" s="953"/>
      <c r="S30" s="158" t="s">
        <v>85</v>
      </c>
      <c r="T30" s="159" t="s">
        <v>84</v>
      </c>
      <c r="U30" s="157" t="s">
        <v>85</v>
      </c>
      <c r="V30" s="157" t="s">
        <v>158</v>
      </c>
      <c r="W30" s="157" t="s">
        <v>86</v>
      </c>
      <c r="X30" s="158" t="s">
        <v>155</v>
      </c>
      <c r="Y30" s="74"/>
      <c r="Z30" s="78"/>
      <c r="AA30" s="78"/>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5">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dataValidations count="1">
    <dataValidation type="list" allowBlank="1" showErrorMessage="1" sqref="A23" xr:uid="{00000000-0002-0000-0700-000000000000}">
      <formula1>PROCESOS</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A894"/>
  <sheetViews>
    <sheetView showGridLines="0" topLeftCell="A17" zoomScale="70" zoomScaleNormal="70" workbookViewId="0">
      <selection activeCell="A17" sqref="A17"/>
    </sheetView>
  </sheetViews>
  <sheetFormatPr baseColWidth="10" defaultColWidth="14.42578125" defaultRowHeight="15" customHeight="1" x14ac:dyDescent="0.25"/>
  <cols>
    <col min="1" max="1" width="8.7109375" style="138" customWidth="1"/>
    <col min="2" max="2" width="10.7109375" style="138" customWidth="1"/>
    <col min="3" max="3" width="17.5703125" style="138" customWidth="1"/>
    <col min="4" max="4" width="21.5703125" style="138" customWidth="1"/>
    <col min="5" max="5" width="52.28515625" style="138" customWidth="1"/>
    <col min="6" max="6" width="17.28515625" style="138" customWidth="1"/>
    <col min="7" max="7" width="26.5703125" style="138" customWidth="1"/>
    <col min="8" max="8" width="43.2851562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4" width="18" style="138" customWidth="1"/>
    <col min="15" max="18" width="40.42578125" style="138" customWidth="1"/>
    <col min="19" max="19" width="75.42578125" style="138" customWidth="1"/>
    <col min="20" max="20" width="64.140625" style="188" customWidth="1"/>
    <col min="21" max="21" width="44.42578125" style="138" customWidth="1"/>
    <col min="22" max="22" width="18.42578125" style="7"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81"/>
      <c r="U1" s="1"/>
      <c r="W1" s="1"/>
      <c r="X1" s="1"/>
      <c r="Y1" s="1"/>
    </row>
    <row r="2" spans="1:26" s="55" customFormat="1" ht="25.5" hidden="1" x14ac:dyDescent="0.2">
      <c r="A2" s="51"/>
      <c r="B2" s="63"/>
      <c r="C2" s="66" t="s">
        <v>8</v>
      </c>
      <c r="D2" s="67" t="s">
        <v>9</v>
      </c>
      <c r="E2" s="58"/>
      <c r="F2" s="70" t="s">
        <v>10</v>
      </c>
      <c r="G2" s="71" t="s">
        <v>154</v>
      </c>
      <c r="H2" s="70" t="s">
        <v>24</v>
      </c>
      <c r="I2" s="125" t="s">
        <v>142</v>
      </c>
      <c r="J2" s="56" t="s">
        <v>156</v>
      </c>
      <c r="K2" s="51"/>
      <c r="L2" s="52"/>
      <c r="M2" s="54"/>
      <c r="N2" s="54"/>
      <c r="O2" s="54"/>
      <c r="P2" s="54"/>
      <c r="Q2" s="54"/>
      <c r="R2" s="54"/>
      <c r="S2" s="51"/>
      <c r="T2" s="182"/>
      <c r="U2" s="51"/>
      <c r="V2" s="54"/>
      <c r="W2" s="51"/>
      <c r="X2" s="51"/>
      <c r="Y2" s="51"/>
    </row>
    <row r="3" spans="1:26" s="55" customFormat="1" ht="25.5" hidden="1" x14ac:dyDescent="0.2">
      <c r="A3" s="51"/>
      <c r="B3" s="63"/>
      <c r="C3" s="66" t="s">
        <v>14</v>
      </c>
      <c r="D3" s="67" t="s">
        <v>15</v>
      </c>
      <c r="E3" s="58"/>
      <c r="F3" s="70" t="s">
        <v>128</v>
      </c>
      <c r="G3" s="71" t="s">
        <v>11</v>
      </c>
      <c r="H3" s="71" t="s">
        <v>140</v>
      </c>
      <c r="I3" s="127" t="s">
        <v>143</v>
      </c>
      <c r="J3" s="56" t="s">
        <v>159</v>
      </c>
      <c r="K3" s="51"/>
      <c r="L3" s="52"/>
      <c r="M3" s="54"/>
      <c r="N3" s="54"/>
      <c r="O3" s="54"/>
      <c r="P3" s="54"/>
      <c r="Q3" s="54"/>
      <c r="R3" s="54"/>
      <c r="S3" s="51"/>
      <c r="T3" s="182"/>
      <c r="U3" s="51"/>
      <c r="V3" s="54"/>
      <c r="W3" s="51"/>
      <c r="X3" s="51"/>
      <c r="Y3" s="51"/>
    </row>
    <row r="4" spans="1:26" s="55" customFormat="1" ht="25.5" hidden="1" x14ac:dyDescent="0.2">
      <c r="A4" s="51"/>
      <c r="B4" s="63"/>
      <c r="C4" s="66" t="s">
        <v>119</v>
      </c>
      <c r="D4" s="67" t="s">
        <v>123</v>
      </c>
      <c r="E4" s="58"/>
      <c r="F4" s="70" t="s">
        <v>129</v>
      </c>
      <c r="G4" s="71" t="s">
        <v>138</v>
      </c>
      <c r="H4" s="59"/>
      <c r="I4" s="126" t="s">
        <v>30</v>
      </c>
      <c r="J4" s="56" t="s">
        <v>157</v>
      </c>
      <c r="K4" s="51"/>
      <c r="L4" s="52"/>
      <c r="M4" s="54"/>
      <c r="N4" s="54"/>
      <c r="O4" s="54"/>
      <c r="P4" s="54"/>
      <c r="Q4" s="54"/>
      <c r="R4" s="54"/>
      <c r="S4" s="51"/>
      <c r="T4" s="182"/>
      <c r="U4" s="51"/>
      <c r="V4" s="54"/>
      <c r="W4" s="51"/>
      <c r="X4" s="51"/>
      <c r="Y4" s="51"/>
    </row>
    <row r="5" spans="1:26" s="55" customFormat="1" ht="38.25" hidden="1" x14ac:dyDescent="0.2">
      <c r="A5" s="51"/>
      <c r="B5" s="63"/>
      <c r="C5" s="67" t="s">
        <v>117</v>
      </c>
      <c r="D5" s="67" t="s">
        <v>125</v>
      </c>
      <c r="E5" s="58"/>
      <c r="F5" s="71" t="s">
        <v>130</v>
      </c>
      <c r="G5" s="71" t="s">
        <v>17</v>
      </c>
      <c r="H5" s="57"/>
      <c r="I5" s="56"/>
      <c r="J5" s="56"/>
      <c r="K5" s="51"/>
      <c r="L5" s="52"/>
      <c r="M5" s="54"/>
      <c r="N5" s="54"/>
      <c r="O5" s="54"/>
      <c r="P5" s="54"/>
      <c r="Q5" s="54"/>
      <c r="R5" s="54"/>
      <c r="S5" s="51"/>
      <c r="T5" s="182"/>
      <c r="U5" s="51"/>
      <c r="V5" s="54"/>
      <c r="W5" s="51"/>
      <c r="X5" s="51"/>
      <c r="Y5" s="51"/>
    </row>
    <row r="6" spans="1:26" s="55" customFormat="1" ht="38.25" hidden="1" x14ac:dyDescent="0.2">
      <c r="A6" s="51"/>
      <c r="B6" s="63"/>
      <c r="C6" s="66" t="s">
        <v>38</v>
      </c>
      <c r="D6" s="67" t="s">
        <v>124</v>
      </c>
      <c r="F6" s="71" t="s">
        <v>131</v>
      </c>
      <c r="G6" s="57"/>
      <c r="H6" s="57"/>
      <c r="I6" s="56"/>
      <c r="J6" s="56"/>
      <c r="K6" s="51"/>
      <c r="L6" s="52"/>
      <c r="M6" s="54"/>
      <c r="N6" s="54"/>
      <c r="O6" s="54"/>
      <c r="P6" s="54"/>
      <c r="Q6" s="54"/>
      <c r="R6" s="54"/>
      <c r="S6" s="51"/>
      <c r="T6" s="182"/>
      <c r="U6" s="51"/>
      <c r="V6" s="54"/>
      <c r="W6" s="51"/>
      <c r="X6" s="51"/>
      <c r="Y6" s="51"/>
    </row>
    <row r="7" spans="1:26" s="55" customFormat="1" ht="25.5" hidden="1" x14ac:dyDescent="0.2">
      <c r="A7" s="51"/>
      <c r="B7" s="63"/>
      <c r="C7" s="66" t="s">
        <v>42</v>
      </c>
      <c r="D7" s="67" t="s">
        <v>126</v>
      </c>
      <c r="E7" s="58"/>
      <c r="F7" s="59"/>
      <c r="G7" s="57"/>
      <c r="H7" s="57"/>
      <c r="I7" s="60"/>
      <c r="J7" s="60"/>
      <c r="K7" s="51"/>
      <c r="L7" s="52"/>
      <c r="M7" s="54"/>
      <c r="N7" s="54"/>
      <c r="O7" s="54"/>
      <c r="P7" s="54"/>
      <c r="Q7" s="54"/>
      <c r="R7" s="54"/>
      <c r="S7" s="51"/>
      <c r="T7" s="182"/>
      <c r="U7" s="51"/>
      <c r="V7" s="54"/>
      <c r="W7" s="51"/>
      <c r="X7" s="51"/>
      <c r="Y7" s="51"/>
    </row>
    <row r="8" spans="1:26" s="55" customFormat="1" ht="25.5" hidden="1" x14ac:dyDescent="0.2">
      <c r="A8" s="51"/>
      <c r="B8" s="63"/>
      <c r="C8" s="66" t="s">
        <v>45</v>
      </c>
      <c r="D8" s="67" t="s">
        <v>35</v>
      </c>
      <c r="E8" s="58"/>
      <c r="F8" s="59"/>
      <c r="G8" s="57"/>
      <c r="H8" s="57"/>
      <c r="I8" s="56"/>
      <c r="J8" s="56"/>
      <c r="K8" s="51"/>
      <c r="L8" s="52"/>
      <c r="M8" s="54"/>
      <c r="N8" s="54"/>
      <c r="O8" s="54"/>
      <c r="P8" s="54"/>
      <c r="Q8" s="54"/>
      <c r="R8" s="54"/>
      <c r="S8" s="51"/>
      <c r="T8" s="182"/>
      <c r="U8" s="51"/>
      <c r="V8" s="54"/>
      <c r="W8" s="51"/>
      <c r="X8" s="51"/>
      <c r="Y8" s="51"/>
    </row>
    <row r="9" spans="1:26" s="55" customFormat="1" ht="51" hidden="1" x14ac:dyDescent="0.2">
      <c r="A9" s="51"/>
      <c r="B9" s="63"/>
      <c r="C9" s="66" t="s">
        <v>120</v>
      </c>
      <c r="D9" s="67" t="s">
        <v>39</v>
      </c>
      <c r="E9" s="58"/>
      <c r="F9" s="57"/>
      <c r="G9" s="57"/>
      <c r="H9" s="57"/>
      <c r="I9" s="56"/>
      <c r="J9" s="56"/>
      <c r="K9" s="51"/>
      <c r="L9" s="52"/>
      <c r="M9" s="54"/>
      <c r="N9" s="54"/>
      <c r="O9" s="54"/>
      <c r="P9" s="54"/>
      <c r="Q9" s="54"/>
      <c r="R9" s="54"/>
      <c r="S9" s="51"/>
      <c r="T9" s="182"/>
      <c r="U9" s="51"/>
      <c r="V9" s="54"/>
      <c r="W9" s="51"/>
      <c r="X9" s="51"/>
      <c r="Y9" s="51"/>
    </row>
    <row r="10" spans="1:26" s="55" customFormat="1" ht="25.5" hidden="1" x14ac:dyDescent="0.2">
      <c r="A10" s="51"/>
      <c r="B10" s="63"/>
      <c r="C10" s="66" t="s">
        <v>50</v>
      </c>
      <c r="D10" s="67" t="s">
        <v>43</v>
      </c>
      <c r="E10" s="58"/>
      <c r="F10" s="57"/>
      <c r="G10" s="57"/>
      <c r="H10" s="57"/>
      <c r="I10" s="56"/>
      <c r="J10" s="56"/>
      <c r="K10" s="51"/>
      <c r="L10" s="52"/>
      <c r="M10" s="54"/>
      <c r="N10" s="54"/>
      <c r="O10" s="54"/>
      <c r="P10" s="54"/>
      <c r="Q10" s="54"/>
      <c r="R10" s="54"/>
      <c r="S10" s="51"/>
      <c r="T10" s="182"/>
      <c r="U10" s="51"/>
      <c r="V10" s="54"/>
      <c r="W10" s="51"/>
      <c r="X10" s="51"/>
      <c r="Y10" s="51"/>
    </row>
    <row r="11" spans="1:26" s="55" customFormat="1" ht="38.25" hidden="1" x14ac:dyDescent="0.2">
      <c r="A11" s="51"/>
      <c r="B11" s="63"/>
      <c r="C11" s="66" t="s">
        <v>52</v>
      </c>
      <c r="D11" s="67" t="s">
        <v>132</v>
      </c>
      <c r="E11" s="58"/>
      <c r="F11" s="57"/>
      <c r="G11" s="57"/>
      <c r="H11" s="57"/>
      <c r="I11" s="56"/>
      <c r="J11" s="56"/>
      <c r="K11" s="51"/>
      <c r="L11" s="52"/>
      <c r="M11" s="54"/>
      <c r="N11" s="54"/>
      <c r="O11" s="54"/>
      <c r="P11" s="54"/>
      <c r="Q11" s="54"/>
      <c r="R11" s="54"/>
      <c r="S11" s="51"/>
      <c r="T11" s="182"/>
      <c r="U11" s="51"/>
      <c r="V11" s="54"/>
      <c r="W11" s="51"/>
      <c r="X11" s="51"/>
      <c r="Y11" s="51"/>
    </row>
    <row r="12" spans="1:26" s="55" customFormat="1" ht="25.5" hidden="1" x14ac:dyDescent="0.2">
      <c r="A12" s="51"/>
      <c r="B12" s="63"/>
      <c r="C12" s="66" t="s">
        <v>54</v>
      </c>
      <c r="D12" s="67" t="s">
        <v>127</v>
      </c>
      <c r="E12" s="58"/>
      <c r="F12" s="61"/>
      <c r="G12" s="61"/>
      <c r="H12" s="61"/>
      <c r="I12" s="62"/>
      <c r="J12" s="54"/>
      <c r="K12" s="54"/>
      <c r="L12" s="51"/>
      <c r="M12" s="52"/>
      <c r="N12" s="54"/>
      <c r="O12" s="54"/>
      <c r="P12" s="54"/>
      <c r="Q12" s="54"/>
      <c r="R12" s="54"/>
      <c r="S12" s="54"/>
      <c r="T12" s="182"/>
      <c r="U12" s="51"/>
      <c r="V12" s="54"/>
      <c r="W12" s="51"/>
      <c r="X12" s="51"/>
      <c r="Y12" s="51"/>
      <c r="Z12" s="51"/>
    </row>
    <row r="13" spans="1:26" s="55" customFormat="1" ht="38.25" hidden="1" x14ac:dyDescent="0.2">
      <c r="A13" s="51"/>
      <c r="B13" s="63"/>
      <c r="C13" s="66" t="s">
        <v>55</v>
      </c>
      <c r="D13" s="67" t="s">
        <v>53</v>
      </c>
      <c r="E13" s="58"/>
      <c r="F13" s="61"/>
      <c r="G13" s="61"/>
      <c r="H13" s="61"/>
      <c r="I13" s="62"/>
      <c r="J13" s="54"/>
      <c r="K13" s="54"/>
      <c r="L13" s="51"/>
      <c r="M13" s="52"/>
      <c r="N13" s="54"/>
      <c r="O13" s="54"/>
      <c r="P13" s="54"/>
      <c r="Q13" s="54"/>
      <c r="R13" s="54"/>
      <c r="S13" s="54"/>
      <c r="T13" s="182"/>
      <c r="U13" s="51"/>
      <c r="V13" s="54"/>
      <c r="W13" s="51"/>
      <c r="X13" s="51"/>
      <c r="Y13" s="51"/>
      <c r="Z13" s="51"/>
    </row>
    <row r="14" spans="1:26" s="55" customFormat="1" ht="105.75" hidden="1" customHeight="1" x14ac:dyDescent="0.2">
      <c r="A14" s="51"/>
      <c r="B14" s="63"/>
      <c r="C14" s="67" t="s">
        <v>121</v>
      </c>
      <c r="D14" s="68"/>
      <c r="E14" s="58"/>
      <c r="F14" s="61"/>
      <c r="G14" s="61"/>
      <c r="H14" s="61"/>
      <c r="I14" s="62"/>
      <c r="J14" s="54"/>
      <c r="K14" s="54"/>
      <c r="L14" s="51"/>
      <c r="M14" s="52"/>
      <c r="N14" s="54"/>
      <c r="O14" s="54"/>
      <c r="P14" s="54"/>
      <c r="Q14" s="54"/>
      <c r="R14" s="54"/>
      <c r="S14" s="54"/>
      <c r="T14" s="182"/>
      <c r="U14" s="51"/>
      <c r="V14" s="54"/>
      <c r="W14" s="51"/>
      <c r="X14" s="51"/>
      <c r="Y14" s="51"/>
      <c r="Z14" s="51"/>
    </row>
    <row r="15" spans="1:26" s="55" customFormat="1" ht="79.5" hidden="1" customHeight="1" x14ac:dyDescent="0.2">
      <c r="A15" s="51"/>
      <c r="B15" s="63"/>
      <c r="C15" s="69" t="s">
        <v>21</v>
      </c>
      <c r="D15" s="67"/>
      <c r="E15" s="58"/>
      <c r="F15" s="61"/>
      <c r="G15" s="61"/>
      <c r="H15" s="61"/>
      <c r="I15" s="62"/>
      <c r="J15" s="54"/>
      <c r="K15" s="54"/>
      <c r="L15" s="51"/>
      <c r="M15" s="52"/>
      <c r="N15" s="54"/>
      <c r="O15" s="54"/>
      <c r="P15" s="54"/>
      <c r="Q15" s="54"/>
      <c r="R15" s="54"/>
      <c r="S15" s="54"/>
      <c r="T15" s="182"/>
      <c r="U15" s="51"/>
      <c r="V15" s="54"/>
      <c r="W15" s="51"/>
      <c r="X15" s="51"/>
      <c r="Y15" s="51"/>
      <c r="Z15" s="51"/>
    </row>
    <row r="16" spans="1:26" s="55" customFormat="1" ht="79.5" hidden="1" customHeight="1" x14ac:dyDescent="0.2">
      <c r="A16" s="51"/>
      <c r="B16" s="63"/>
      <c r="C16" s="66" t="s">
        <v>38</v>
      </c>
      <c r="D16" s="67" t="s">
        <v>1017</v>
      </c>
      <c r="E16" s="58"/>
      <c r="F16" s="61"/>
      <c r="G16" s="61"/>
      <c r="H16" s="61"/>
      <c r="I16" s="62"/>
      <c r="J16" s="54"/>
      <c r="K16" s="54"/>
      <c r="L16" s="51"/>
      <c r="M16" s="52"/>
      <c r="N16" s="54"/>
      <c r="O16" s="54"/>
      <c r="P16" s="54"/>
      <c r="Q16" s="54"/>
      <c r="R16" s="54"/>
      <c r="S16" s="54"/>
      <c r="T16" s="182"/>
      <c r="U16" s="51"/>
      <c r="V16" s="54"/>
      <c r="W16" s="51"/>
      <c r="X16" s="51"/>
      <c r="Y16" s="51"/>
      <c r="Z16" s="51"/>
    </row>
    <row r="17" spans="1:27" ht="93" customHeight="1" thickBot="1" x14ac:dyDescent="0.4">
      <c r="A17" s="2"/>
      <c r="B17" s="1"/>
      <c r="C17" s="1"/>
      <c r="D17" s="1"/>
      <c r="E17" s="14"/>
      <c r="F17" s="1"/>
      <c r="G17" s="14"/>
      <c r="H17" s="14"/>
      <c r="I17" s="7"/>
      <c r="J17" s="7"/>
      <c r="K17" s="7"/>
      <c r="L17" s="7"/>
      <c r="M17" s="8"/>
      <c r="N17" s="7"/>
      <c r="O17" s="7"/>
      <c r="P17" s="7"/>
      <c r="Q17" s="7"/>
      <c r="R17" s="7"/>
      <c r="S17" s="7"/>
      <c r="T17" s="183"/>
      <c r="U17" s="15"/>
      <c r="W17" s="1"/>
      <c r="X17" s="16"/>
      <c r="Y17" s="16"/>
      <c r="Z17" s="1"/>
    </row>
    <row r="18" spans="1:27" ht="27.75" customHeight="1" x14ac:dyDescent="0.25">
      <c r="A18" s="863"/>
      <c r="B18" s="864"/>
      <c r="C18" s="865"/>
      <c r="D18" s="872" t="s">
        <v>56</v>
      </c>
      <c r="E18" s="873"/>
      <c r="F18" s="873"/>
      <c r="G18" s="873"/>
      <c r="H18" s="873"/>
      <c r="I18" s="873"/>
      <c r="J18" s="873"/>
      <c r="K18" s="873"/>
      <c r="L18" s="873"/>
      <c r="M18" s="873"/>
      <c r="N18" s="873"/>
      <c r="O18" s="873"/>
      <c r="P18" s="873"/>
      <c r="Q18" s="873"/>
      <c r="R18" s="873"/>
      <c r="S18" s="873"/>
      <c r="T18" s="873"/>
      <c r="U18" s="873"/>
      <c r="V18" s="873"/>
      <c r="W18" s="874"/>
      <c r="X18" s="569" t="s">
        <v>57</v>
      </c>
      <c r="Z18" s="1"/>
    </row>
    <row r="19" spans="1:27" ht="27.75" customHeight="1" x14ac:dyDescent="0.25">
      <c r="A19" s="866"/>
      <c r="B19" s="867"/>
      <c r="C19" s="868"/>
      <c r="D19" s="875"/>
      <c r="E19" s="876"/>
      <c r="F19" s="876"/>
      <c r="G19" s="876"/>
      <c r="H19" s="876"/>
      <c r="I19" s="876"/>
      <c r="J19" s="876"/>
      <c r="K19" s="876"/>
      <c r="L19" s="876"/>
      <c r="M19" s="876"/>
      <c r="N19" s="876"/>
      <c r="O19" s="876"/>
      <c r="P19" s="876"/>
      <c r="Q19" s="876"/>
      <c r="R19" s="876"/>
      <c r="S19" s="876"/>
      <c r="T19" s="876"/>
      <c r="U19" s="876"/>
      <c r="V19" s="876"/>
      <c r="W19" s="877"/>
      <c r="X19" s="571" t="s">
        <v>980</v>
      </c>
      <c r="Z19" s="1"/>
    </row>
    <row r="20" spans="1:27" ht="27.75" customHeight="1" x14ac:dyDescent="0.25">
      <c r="A20" s="866"/>
      <c r="B20" s="867"/>
      <c r="C20" s="868"/>
      <c r="D20" s="875"/>
      <c r="E20" s="876"/>
      <c r="F20" s="876"/>
      <c r="G20" s="876"/>
      <c r="H20" s="876"/>
      <c r="I20" s="876"/>
      <c r="J20" s="876"/>
      <c r="K20" s="876"/>
      <c r="L20" s="876"/>
      <c r="M20" s="876"/>
      <c r="N20" s="876"/>
      <c r="O20" s="876"/>
      <c r="P20" s="876"/>
      <c r="Q20" s="876"/>
      <c r="R20" s="876"/>
      <c r="S20" s="876"/>
      <c r="T20" s="876"/>
      <c r="U20" s="876"/>
      <c r="V20" s="876"/>
      <c r="W20" s="877"/>
      <c r="X20" s="573" t="s">
        <v>981</v>
      </c>
      <c r="Z20" s="1"/>
    </row>
    <row r="21" spans="1:27" ht="27.75" customHeight="1" thickBot="1" x14ac:dyDescent="0.3">
      <c r="A21" s="869"/>
      <c r="B21" s="870"/>
      <c r="C21" s="871"/>
      <c r="D21" s="878"/>
      <c r="E21" s="879"/>
      <c r="F21" s="879"/>
      <c r="G21" s="879"/>
      <c r="H21" s="879"/>
      <c r="I21" s="879"/>
      <c r="J21" s="879"/>
      <c r="K21" s="879"/>
      <c r="L21" s="879"/>
      <c r="M21" s="879"/>
      <c r="N21" s="879"/>
      <c r="O21" s="879"/>
      <c r="P21" s="879"/>
      <c r="Q21" s="879"/>
      <c r="R21" s="879"/>
      <c r="S21" s="879"/>
      <c r="T21" s="879"/>
      <c r="U21" s="879"/>
      <c r="V21" s="879"/>
      <c r="W21" s="880"/>
      <c r="X21" s="568" t="s">
        <v>58</v>
      </c>
      <c r="Z21" s="1"/>
    </row>
    <row r="22" spans="1:27" ht="36.75" customHeight="1" thickBot="1" x14ac:dyDescent="0.3">
      <c r="A22" s="17"/>
      <c r="B22" s="18"/>
      <c r="C22" s="18"/>
      <c r="D22" s="18"/>
      <c r="E22" s="19"/>
      <c r="F22" s="20"/>
      <c r="G22" s="21"/>
      <c r="H22" s="21"/>
      <c r="I22" s="20"/>
      <c r="J22" s="20"/>
      <c r="K22" s="20"/>
      <c r="L22" s="20"/>
      <c r="M22" s="20"/>
      <c r="N22" s="20"/>
      <c r="O22" s="20"/>
      <c r="P22" s="20"/>
      <c r="Q22" s="20"/>
      <c r="R22" s="20"/>
      <c r="S22" s="20"/>
      <c r="T22" s="184"/>
      <c r="U22" s="22"/>
      <c r="V22" s="20"/>
      <c r="W22" s="20"/>
      <c r="X22" s="21"/>
    </row>
    <row r="23" spans="1:27" ht="63" customHeight="1" thickBot="1" x14ac:dyDescent="0.3">
      <c r="A23" s="1055" t="s">
        <v>59</v>
      </c>
      <c r="B23" s="1056"/>
      <c r="C23" s="1057"/>
      <c r="D23" s="23"/>
      <c r="E23" s="1069" t="str">
        <f>CONCATENATE("INFORME DE SEGUIMIENTO DEL PROCESO ",A24)</f>
        <v>INFORME DE SEGUIMIENTO DEL PROCESO GESTIÓN DOCUMENTAL</v>
      </c>
      <c r="F23" s="1070"/>
      <c r="G23" s="21"/>
      <c r="H23" s="1061" t="s">
        <v>60</v>
      </c>
      <c r="I23" s="1062"/>
      <c r="J23" s="1063"/>
      <c r="K23" s="83"/>
      <c r="L23" s="87"/>
      <c r="M23" s="87"/>
      <c r="N23" s="87"/>
      <c r="O23" s="87"/>
      <c r="P23" s="87"/>
      <c r="Q23" s="87"/>
      <c r="R23" s="87"/>
      <c r="S23" s="87"/>
      <c r="T23" s="185"/>
      <c r="U23" s="87"/>
      <c r="V23" s="179"/>
      <c r="W23" s="87"/>
      <c r="X23" s="86"/>
    </row>
    <row r="24" spans="1:27" ht="87.75" customHeight="1" thickBot="1" x14ac:dyDescent="0.3">
      <c r="A24" s="1075" t="s">
        <v>38</v>
      </c>
      <c r="B24" s="1076"/>
      <c r="C24" s="1077"/>
      <c r="D24" s="23"/>
      <c r="E24" s="93" t="s">
        <v>144</v>
      </c>
      <c r="F24" s="94">
        <f>COUNTA(E32:E33)</f>
        <v>2</v>
      </c>
      <c r="G24" s="21"/>
      <c r="H24" s="1078" t="s">
        <v>66</v>
      </c>
      <c r="I24" s="1079"/>
      <c r="J24" s="96">
        <f>COUNTIF(I32:I33,"Acción Correctiva")</f>
        <v>2</v>
      </c>
      <c r="K24" s="88"/>
      <c r="L24" s="87"/>
      <c r="M24" s="87"/>
      <c r="N24" s="87"/>
      <c r="O24" s="87"/>
      <c r="P24" s="87"/>
      <c r="Q24" s="87"/>
      <c r="R24" s="87"/>
      <c r="S24" s="87"/>
      <c r="T24" s="185"/>
      <c r="U24" s="86"/>
      <c r="V24" s="180"/>
      <c r="W24" s="23"/>
      <c r="X24" s="86"/>
    </row>
    <row r="25" spans="1:27" ht="48.75" customHeight="1" thickBot="1" x14ac:dyDescent="0.4">
      <c r="A25" s="27"/>
      <c r="B25" s="23"/>
      <c r="C25" s="23"/>
      <c r="D25" s="28"/>
      <c r="E25" s="95" t="s">
        <v>61</v>
      </c>
      <c r="F25" s="96">
        <f>COUNTA(H32:H33)</f>
        <v>2</v>
      </c>
      <c r="G25" s="24"/>
      <c r="H25" s="1066" t="s">
        <v>149</v>
      </c>
      <c r="I25" s="1067"/>
      <c r="J25" s="99">
        <f>COUNTIF(I32:I33,"Acción Preventiva y/o de mejora")</f>
        <v>0</v>
      </c>
      <c r="K25" s="88"/>
      <c r="L25" s="87"/>
      <c r="M25" s="87"/>
      <c r="N25" s="87"/>
      <c r="O25" s="87"/>
      <c r="P25" s="87"/>
      <c r="Q25" s="87"/>
      <c r="R25" s="88"/>
      <c r="S25" s="88"/>
      <c r="T25" s="186"/>
      <c r="U25" s="86"/>
      <c r="V25" s="180"/>
      <c r="W25" s="23"/>
      <c r="X25" s="86"/>
    </row>
    <row r="26" spans="1:27" ht="53.25" customHeight="1" x14ac:dyDescent="0.35">
      <c r="A26" s="27"/>
      <c r="B26" s="23"/>
      <c r="C26" s="23"/>
      <c r="D26" s="33"/>
      <c r="E26" s="97" t="s">
        <v>145</v>
      </c>
      <c r="F26" s="96">
        <f>COUNTIF(W32:W33, "Vencida")</f>
        <v>0</v>
      </c>
      <c r="G26" s="24"/>
      <c r="H26" s="1068"/>
      <c r="I26" s="1068"/>
      <c r="J26" s="89"/>
      <c r="K26" s="88"/>
      <c r="L26" s="87"/>
      <c r="M26" s="87"/>
      <c r="N26" s="87"/>
      <c r="O26" s="87"/>
      <c r="P26" s="87"/>
      <c r="Q26" s="87"/>
      <c r="R26" s="88"/>
      <c r="S26" s="88"/>
      <c r="T26" s="186"/>
      <c r="U26" s="86"/>
      <c r="V26" s="180"/>
      <c r="W26" s="23"/>
      <c r="X26" s="47"/>
    </row>
    <row r="27" spans="1:27" ht="48.75" customHeight="1" x14ac:dyDescent="0.35">
      <c r="A27" s="27"/>
      <c r="B27" s="23"/>
      <c r="C27" s="23"/>
      <c r="D27" s="28"/>
      <c r="E27" s="97" t="s">
        <v>146</v>
      </c>
      <c r="F27" s="268">
        <f>COUNTIF(W32:W33, "En ejecución")</f>
        <v>2</v>
      </c>
      <c r="G27" s="24"/>
      <c r="H27" s="1068"/>
      <c r="I27" s="1068"/>
      <c r="J27" s="139"/>
      <c r="K27" s="89"/>
      <c r="L27" s="87"/>
      <c r="M27" s="87"/>
      <c r="N27" s="87"/>
      <c r="O27" s="87"/>
      <c r="P27" s="87"/>
      <c r="Q27" s="87"/>
      <c r="R27" s="88"/>
      <c r="S27" s="88"/>
      <c r="T27" s="186"/>
      <c r="U27" s="86"/>
      <c r="V27" s="180"/>
      <c r="W27" s="23"/>
      <c r="X27" s="47"/>
    </row>
    <row r="28" spans="1:27" ht="51" customHeight="1" thickBot="1" x14ac:dyDescent="0.4">
      <c r="A28" s="27"/>
      <c r="B28" s="23"/>
      <c r="C28" s="23"/>
      <c r="D28" s="33"/>
      <c r="E28" s="98" t="s">
        <v>153</v>
      </c>
      <c r="F28" s="99">
        <f>COUNTIF(W32:W33,"Cerrada")</f>
        <v>0</v>
      </c>
      <c r="G28" s="24"/>
      <c r="H28" s="25"/>
      <c r="I28" s="85"/>
      <c r="J28" s="84"/>
      <c r="K28" s="84"/>
      <c r="L28" s="87"/>
      <c r="M28" s="87"/>
      <c r="N28" s="87"/>
      <c r="O28" s="87"/>
      <c r="P28" s="87"/>
      <c r="Q28" s="87"/>
      <c r="R28" s="88"/>
      <c r="S28" s="88"/>
      <c r="T28" s="186"/>
      <c r="U28" s="86"/>
      <c r="V28" s="180"/>
      <c r="W28" s="23"/>
      <c r="X28" s="47"/>
    </row>
    <row r="29" spans="1:27" ht="41.25" customHeight="1" thickBot="1" x14ac:dyDescent="0.4">
      <c r="A29" s="27"/>
      <c r="B29" s="23"/>
      <c r="C29" s="23"/>
      <c r="D29" s="23"/>
      <c r="E29" s="79"/>
      <c r="F29" s="80"/>
      <c r="G29" s="24"/>
      <c r="H29" s="25"/>
      <c r="I29" s="81"/>
      <c r="J29" s="82"/>
      <c r="K29" s="81"/>
      <c r="L29" s="82"/>
      <c r="M29" s="92"/>
      <c r="N29" s="26"/>
      <c r="O29" s="26"/>
      <c r="P29" s="26"/>
      <c r="Q29" s="26"/>
      <c r="R29" s="20"/>
      <c r="S29" s="20"/>
      <c r="T29" s="187"/>
      <c r="U29" s="20"/>
      <c r="V29" s="20"/>
      <c r="W29" s="20"/>
      <c r="X29" s="20"/>
    </row>
    <row r="30" spans="1:27" s="73" customFormat="1" ht="45" customHeight="1" thickBot="1" x14ac:dyDescent="0.25">
      <c r="A30" s="853" t="s">
        <v>73</v>
      </c>
      <c r="B30" s="854"/>
      <c r="C30" s="854"/>
      <c r="D30" s="854"/>
      <c r="E30" s="854"/>
      <c r="F30" s="854"/>
      <c r="G30" s="855"/>
      <c r="H30" s="860" t="s">
        <v>74</v>
      </c>
      <c r="I30" s="861"/>
      <c r="J30" s="861"/>
      <c r="K30" s="861"/>
      <c r="L30" s="861"/>
      <c r="M30" s="861"/>
      <c r="N30" s="862"/>
      <c r="O30" s="881" t="s">
        <v>75</v>
      </c>
      <c r="P30" s="1071"/>
      <c r="Q30" s="1071"/>
      <c r="R30" s="1071"/>
      <c r="S30" s="882"/>
      <c r="T30" s="883" t="s">
        <v>141</v>
      </c>
      <c r="U30" s="884"/>
      <c r="V30" s="884"/>
      <c r="W30" s="884"/>
      <c r="X30" s="885"/>
      <c r="Y30" s="75"/>
      <c r="Z30" s="76"/>
      <c r="AA30" s="77"/>
    </row>
    <row r="31" spans="1:27" ht="63" customHeight="1" x14ac:dyDescent="0.25">
      <c r="A31" s="574" t="s">
        <v>147</v>
      </c>
      <c r="B31" s="575" t="s">
        <v>3</v>
      </c>
      <c r="C31" s="575" t="s">
        <v>77</v>
      </c>
      <c r="D31" s="575" t="s">
        <v>133</v>
      </c>
      <c r="E31" s="575" t="s">
        <v>134</v>
      </c>
      <c r="F31" s="575" t="s">
        <v>135</v>
      </c>
      <c r="G31" s="576" t="s">
        <v>136</v>
      </c>
      <c r="H31" s="577" t="s">
        <v>139</v>
      </c>
      <c r="I31" s="575" t="s">
        <v>5</v>
      </c>
      <c r="J31" s="575" t="s">
        <v>78</v>
      </c>
      <c r="K31" s="578" t="s">
        <v>79</v>
      </c>
      <c r="L31" s="578" t="s">
        <v>81</v>
      </c>
      <c r="M31" s="578" t="s">
        <v>82</v>
      </c>
      <c r="N31" s="527" t="s">
        <v>83</v>
      </c>
      <c r="O31" s="1072" t="s">
        <v>84</v>
      </c>
      <c r="P31" s="1073"/>
      <c r="Q31" s="1073"/>
      <c r="R31" s="1074"/>
      <c r="S31" s="527" t="s">
        <v>85</v>
      </c>
      <c r="T31" s="589" t="s">
        <v>84</v>
      </c>
      <c r="U31" s="578" t="s">
        <v>85</v>
      </c>
      <c r="V31" s="578" t="s">
        <v>158</v>
      </c>
      <c r="W31" s="578" t="s">
        <v>86</v>
      </c>
      <c r="X31" s="527" t="s">
        <v>155</v>
      </c>
      <c r="Y31" s="74"/>
      <c r="Z31" s="78"/>
      <c r="AA31" s="78"/>
    </row>
    <row r="32" spans="1:27" s="55" customFormat="1" ht="408.75" customHeight="1" x14ac:dyDescent="0.2">
      <c r="A32" s="587">
        <v>1</v>
      </c>
      <c r="B32" s="237" t="s">
        <v>10</v>
      </c>
      <c r="C32" s="189" t="s">
        <v>126</v>
      </c>
      <c r="D32" s="590">
        <v>43665</v>
      </c>
      <c r="E32" s="237" t="s">
        <v>951</v>
      </c>
      <c r="F32" s="585" t="s">
        <v>154</v>
      </c>
      <c r="G32" s="586" t="s">
        <v>952</v>
      </c>
      <c r="H32" s="586" t="s">
        <v>953</v>
      </c>
      <c r="I32" s="584" t="s">
        <v>24</v>
      </c>
      <c r="J32" s="588" t="s">
        <v>954</v>
      </c>
      <c r="K32" s="584" t="s">
        <v>171</v>
      </c>
      <c r="L32" s="666">
        <v>43677</v>
      </c>
      <c r="M32" s="228">
        <v>43709</v>
      </c>
      <c r="N32" s="228">
        <v>44377</v>
      </c>
      <c r="O32" s="1093" t="s">
        <v>1501</v>
      </c>
      <c r="P32" s="1093"/>
      <c r="Q32" s="1093"/>
      <c r="R32" s="1093"/>
      <c r="S32" s="1212" t="s">
        <v>1500</v>
      </c>
      <c r="T32" s="396" t="s">
        <v>1498</v>
      </c>
      <c r="U32" s="415"/>
      <c r="V32" s="529" t="s">
        <v>156</v>
      </c>
      <c r="W32" s="591" t="s">
        <v>143</v>
      </c>
      <c r="X32" s="1209" t="s">
        <v>1499</v>
      </c>
    </row>
    <row r="33" spans="1:26" ht="387.75" customHeight="1" x14ac:dyDescent="0.25">
      <c r="A33" s="267">
        <v>2</v>
      </c>
      <c r="B33" s="682" t="s">
        <v>10</v>
      </c>
      <c r="C33" s="679" t="s">
        <v>1017</v>
      </c>
      <c r="D33" s="694">
        <v>43920</v>
      </c>
      <c r="E33" s="682" t="s">
        <v>1016</v>
      </c>
      <c r="F33" s="493" t="s">
        <v>154</v>
      </c>
      <c r="G33" s="682" t="s">
        <v>1049</v>
      </c>
      <c r="H33" s="682" t="s">
        <v>1019</v>
      </c>
      <c r="I33" s="679" t="s">
        <v>24</v>
      </c>
      <c r="J33" s="682" t="s">
        <v>1050</v>
      </c>
      <c r="K33" s="682" t="s">
        <v>1018</v>
      </c>
      <c r="L33" s="669">
        <v>43923</v>
      </c>
      <c r="M33" s="680">
        <v>43923</v>
      </c>
      <c r="N33" s="680">
        <v>44104</v>
      </c>
      <c r="O33" s="1155" t="s">
        <v>1502</v>
      </c>
      <c r="P33" s="1155"/>
      <c r="Q33" s="1155"/>
      <c r="R33" s="1155"/>
      <c r="S33" s="1212" t="s">
        <v>1503</v>
      </c>
      <c r="T33" s="1213" t="s">
        <v>1504</v>
      </c>
      <c r="U33" s="799"/>
      <c r="V33" s="587" t="s">
        <v>156</v>
      </c>
      <c r="W33" s="591" t="s">
        <v>143</v>
      </c>
      <c r="X33" s="1209" t="s">
        <v>1505</v>
      </c>
    </row>
    <row r="34" spans="1:26" x14ac:dyDescent="0.25">
      <c r="A34" s="1"/>
      <c r="B34" s="1"/>
      <c r="C34" s="1"/>
      <c r="D34" s="1"/>
      <c r="E34" s="16"/>
      <c r="F34" s="1"/>
      <c r="G34" s="16"/>
      <c r="H34" s="16"/>
      <c r="I34" s="1"/>
      <c r="J34" s="1"/>
      <c r="K34" s="1"/>
      <c r="L34" s="1"/>
      <c r="M34" s="1"/>
      <c r="N34" s="1"/>
      <c r="O34" s="1"/>
      <c r="P34" s="1"/>
      <c r="Q34" s="1"/>
      <c r="R34" s="1"/>
      <c r="S34" s="1"/>
      <c r="T34" s="183"/>
      <c r="U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83"/>
      <c r="U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83"/>
      <c r="U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83"/>
      <c r="U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83"/>
      <c r="U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83"/>
      <c r="U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83"/>
      <c r="U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83"/>
      <c r="U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83"/>
      <c r="U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83"/>
      <c r="U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83"/>
      <c r="U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83"/>
      <c r="U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83"/>
      <c r="U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83"/>
      <c r="U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83"/>
      <c r="U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83"/>
      <c r="U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83"/>
      <c r="U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83"/>
      <c r="U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83"/>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83"/>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83"/>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83"/>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83"/>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83"/>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83"/>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83"/>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83"/>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83"/>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83"/>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83"/>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83"/>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83"/>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83"/>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83"/>
      <c r="U67" s="15"/>
      <c r="W67" s="13"/>
      <c r="X67" s="16"/>
      <c r="Y67" s="1"/>
      <c r="Z67" s="1"/>
    </row>
    <row r="68" spans="1:26" x14ac:dyDescent="0.25">
      <c r="A68" s="1"/>
      <c r="B68" s="1"/>
      <c r="C68" s="1"/>
      <c r="D68" s="1"/>
      <c r="E68" s="1"/>
      <c r="F68" s="1"/>
      <c r="G68" s="1"/>
      <c r="H68" s="1"/>
      <c r="I68" s="1"/>
      <c r="J68" s="1"/>
      <c r="K68" s="1"/>
      <c r="L68" s="1"/>
      <c r="M68" s="1"/>
      <c r="N68" s="1"/>
      <c r="O68" s="1"/>
      <c r="P68" s="1"/>
      <c r="Q68" s="1"/>
      <c r="R68" s="1"/>
      <c r="S68" s="1"/>
      <c r="T68" s="181"/>
      <c r="U68" s="1"/>
      <c r="W68" s="13"/>
      <c r="X68" s="1"/>
      <c r="Y68" s="1"/>
      <c r="Z68" s="1"/>
    </row>
    <row r="69" spans="1:26" x14ac:dyDescent="0.25">
      <c r="W69" s="13"/>
    </row>
    <row r="70" spans="1:26" x14ac:dyDescent="0.25">
      <c r="W70" s="13"/>
    </row>
    <row r="71" spans="1:26" x14ac:dyDescent="0.25">
      <c r="W71" s="13"/>
    </row>
    <row r="72" spans="1:26" x14ac:dyDescent="0.25">
      <c r="W72" s="13"/>
    </row>
    <row r="73" spans="1:26" x14ac:dyDescent="0.25">
      <c r="W73" s="13"/>
    </row>
    <row r="74" spans="1:26" x14ac:dyDescent="0.25">
      <c r="W74" s="13"/>
    </row>
    <row r="75" spans="1:26" x14ac:dyDescent="0.25">
      <c r="W75" s="13"/>
    </row>
    <row r="76" spans="1:26" x14ac:dyDescent="0.25">
      <c r="W76" s="13"/>
    </row>
    <row r="77" spans="1:26" x14ac:dyDescent="0.25">
      <c r="W77" s="13"/>
    </row>
    <row r="78" spans="1:26" x14ac:dyDescent="0.25">
      <c r="W78" s="13"/>
    </row>
    <row r="79" spans="1:26" x14ac:dyDescent="0.25">
      <c r="W79" s="13"/>
    </row>
    <row r="80" spans="1:26" x14ac:dyDescent="0.25">
      <c r="W80" s="13"/>
    </row>
    <row r="81" spans="23:23" x14ac:dyDescent="0.25">
      <c r="W81" s="13"/>
    </row>
    <row r="82" spans="23:23" x14ac:dyDescent="0.25">
      <c r="W82" s="13"/>
    </row>
    <row r="83" spans="23:23" x14ac:dyDescent="0.25">
      <c r="W83" s="13"/>
    </row>
    <row r="84" spans="23:23" x14ac:dyDescent="0.25">
      <c r="W84" s="13"/>
    </row>
    <row r="85" spans="23:23" x14ac:dyDescent="0.25">
      <c r="W85" s="13"/>
    </row>
    <row r="86" spans="23:23" x14ac:dyDescent="0.25">
      <c r="W86" s="13"/>
    </row>
    <row r="87" spans="23:23" x14ac:dyDescent="0.25">
      <c r="W87" s="13"/>
    </row>
    <row r="88" spans="23:23" x14ac:dyDescent="0.25">
      <c r="W88" s="13"/>
    </row>
    <row r="89" spans="23:23" x14ac:dyDescent="0.25">
      <c r="W89" s="13"/>
    </row>
    <row r="90" spans="23:23" x14ac:dyDescent="0.25">
      <c r="W90" s="13"/>
    </row>
    <row r="91" spans="23:23" x14ac:dyDescent="0.25">
      <c r="W91" s="13"/>
    </row>
    <row r="92" spans="23:23" x14ac:dyDescent="0.25">
      <c r="W92" s="13"/>
    </row>
    <row r="93" spans="23:23" x14ac:dyDescent="0.25">
      <c r="W93" s="13"/>
    </row>
    <row r="94" spans="23:23" x14ac:dyDescent="0.25">
      <c r="W94" s="13"/>
    </row>
    <row r="95" spans="23:23" x14ac:dyDescent="0.25">
      <c r="W95" s="13"/>
    </row>
    <row r="96" spans="23: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sheetData>
  <protectedRanges>
    <protectedRange sqref="O32:Q32" name="Rango1_1_1_1_1_1" securityDescriptor="O:WDG:WDD:(A;;CC;;;S-1-5-21-1528164968-1790463351-673733271-1117)"/>
  </protectedRanges>
  <mergeCells count="17">
    <mergeCell ref="O33:R33"/>
    <mergeCell ref="A30:G30"/>
    <mergeCell ref="H30:N30"/>
    <mergeCell ref="O30:S30"/>
    <mergeCell ref="O32:R32"/>
    <mergeCell ref="T30:X30"/>
    <mergeCell ref="O31:R31"/>
    <mergeCell ref="A24:C24"/>
    <mergeCell ref="H24:I24"/>
    <mergeCell ref="H25:I25"/>
    <mergeCell ref="H26:I26"/>
    <mergeCell ref="H27:I27"/>
    <mergeCell ref="A18:C21"/>
    <mergeCell ref="D18:W21"/>
    <mergeCell ref="A23:C23"/>
    <mergeCell ref="E23:F23"/>
    <mergeCell ref="H23:J23"/>
  </mergeCells>
  <conditionalFormatting sqref="W32">
    <cfRule type="containsText" dxfId="53" priority="4" stopIfTrue="1" operator="containsText" text="Cerrada">
      <formula>NOT(ISERROR(SEARCH("Cerrada",W32)))</formula>
    </cfRule>
    <cfRule type="containsText" dxfId="52" priority="5" stopIfTrue="1" operator="containsText" text="En ejecución">
      <formula>NOT(ISERROR(SEARCH("En ejecución",W32)))</formula>
    </cfRule>
    <cfRule type="containsText" dxfId="51" priority="6" stopIfTrue="1" operator="containsText" text="Vencida">
      <formula>NOT(ISERROR(SEARCH("Vencida",W32)))</formula>
    </cfRule>
  </conditionalFormatting>
  <conditionalFormatting sqref="W33">
    <cfRule type="containsText" dxfId="50" priority="1" stopIfTrue="1" operator="containsText" text="Cerrada">
      <formula>NOT(ISERROR(SEARCH("Cerrada",W33)))</formula>
    </cfRule>
    <cfRule type="containsText" dxfId="49" priority="2" stopIfTrue="1" operator="containsText" text="En ejecución">
      <formula>NOT(ISERROR(SEARCH("En ejecución",W33)))</formula>
    </cfRule>
    <cfRule type="containsText" dxfId="48" priority="3" stopIfTrue="1" operator="containsText" text="Vencida">
      <formula>NOT(ISERROR(SEARCH("Vencida",W33)))</formula>
    </cfRule>
  </conditionalFormatting>
  <dataValidations count="4">
    <dataValidation type="list" allowBlank="1" showErrorMessage="1" sqref="A24" xr:uid="{00000000-0002-0000-0800-000000000000}">
      <formula1>PROCESOS</formula1>
    </dataValidation>
    <dataValidation type="list" allowBlank="1" showInputMessage="1" showErrorMessage="1" sqref="W32:W33" xr:uid="{00000000-0002-0000-0800-000007000000}">
      <formula1>$I$2:$I$4</formula1>
    </dataValidation>
    <dataValidation type="list" allowBlank="1" showInputMessage="1" showErrorMessage="1" sqref="V32:V33" xr:uid="{00000000-0002-0000-0800-000008000000}">
      <formula1>$J$2:$J$4</formula1>
    </dataValidation>
    <dataValidation type="list" allowBlank="1" showInputMessage="1" showErrorMessage="1" prompt=" - " sqref="C32:C33" xr:uid="{00000000-0002-0000-0800-000009000000}">
      <formula1>$D$2:$D$16</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11</vt:i4>
      </vt:variant>
    </vt:vector>
  </HeadingPairs>
  <TitlesOfParts>
    <vt:vector size="30" baseType="lpstr">
      <vt:lpstr>HISTORICO CERRADAS</vt:lpstr>
      <vt:lpstr>CERRADAS EN EL TRIMESTRE</vt:lpstr>
      <vt:lpstr>Hoja1</vt:lpstr>
      <vt:lpstr>CONSOLIDADO </vt:lpstr>
      <vt:lpstr>DIC-01</vt:lpstr>
      <vt:lpstr>DIP-02</vt:lpstr>
      <vt:lpstr>AC-10</vt:lpstr>
      <vt:lpstr>IDP-04</vt:lpstr>
      <vt:lpstr>GD-07</vt:lpstr>
      <vt:lpstr>GC-08</vt:lpstr>
      <vt:lpstr>GJ-09</vt:lpstr>
      <vt:lpstr>GRF-11</vt:lpstr>
      <vt:lpstr>GT-12</vt:lpstr>
      <vt:lpstr>GTH-13</vt:lpstr>
      <vt:lpstr>GF-14</vt:lpstr>
      <vt:lpstr>CID-15</vt:lpstr>
      <vt:lpstr>EC-16</vt:lpstr>
      <vt:lpstr>MIC-03</vt:lpstr>
      <vt:lpstr>LISTAS</vt:lpstr>
      <vt:lpstr>_1._RESULTADOS_GENERALES_DEL_PLAN__DE_MEJORAMIENTO_IDEP</vt:lpstr>
      <vt:lpstr>_2._RESULTADOS_POR_TIPOLOGÍA_DE_ACCIONES</vt:lpstr>
      <vt:lpstr>AREA</vt:lpstr>
      <vt:lpstr>'GD-07'!Criterios</vt:lpstr>
      <vt:lpstr>ESTADOHALLAZGO</vt:lpstr>
      <vt:lpstr>FUENTE</vt:lpstr>
      <vt:lpstr>MENÚ_DEL_REPORTE_CONSOLIDADO</vt:lpstr>
      <vt:lpstr>PROCESOS</vt:lpstr>
      <vt:lpstr>SUBSISTEMAS</vt:lpstr>
      <vt:lpstr>TIPOACCION</vt:lpstr>
      <vt:lpstr>TIPOHALLAZGO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Aixa Pineda Sarmiento</dc:creator>
  <cp:lastModifiedBy>Viviana Yilena Monroy Preciado</cp:lastModifiedBy>
  <cp:lastPrinted>2020-07-14T00:35:29Z</cp:lastPrinted>
  <dcterms:created xsi:type="dcterms:W3CDTF">2017-11-27T18:50:14Z</dcterms:created>
  <dcterms:modified xsi:type="dcterms:W3CDTF">2021-04-14T22:36:45Z</dcterms:modified>
</cp:coreProperties>
</file>