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O:\AÑO 2019\10. PLANES DE MEJORAMIENTO\02. Plan de Mejoramiento por procesos\01. SEGUIMIENTO PMXP 2019\"/>
    </mc:Choice>
  </mc:AlternateContent>
  <bookViews>
    <workbookView showHorizontalScroll="0" showVerticalScroll="0" xWindow="0" yWindow="0" windowWidth="11520" windowHeight="6855" activeTab="2"/>
  </bookViews>
  <sheets>
    <sheet name="HISTORICO " sheetId="1" r:id="rId1"/>
    <sheet name="I TRIMESTRE 2019" sheetId="40" r:id="rId2"/>
    <sheet name="Hoja1" sheetId="41" r:id="rId3"/>
    <sheet name="DIC-01" sheetId="3" r:id="rId4"/>
    <sheet name="DIP-02" sheetId="19" r:id="rId5"/>
    <sheet name="AC-10" sheetId="20" r:id="rId6"/>
    <sheet name="IDP-04" sheetId="21" r:id="rId7"/>
    <sheet name="GD-07" sheetId="22" r:id="rId8"/>
    <sheet name="GC-08" sheetId="23" r:id="rId9"/>
    <sheet name="GJ-09" sheetId="24" r:id="rId10"/>
    <sheet name="GRF-11" sheetId="35" r:id="rId11"/>
    <sheet name="GT-12" sheetId="38" r:id="rId12"/>
    <sheet name="GTH-13" sheetId="27" r:id="rId13"/>
    <sheet name="GF-14" sheetId="39" r:id="rId14"/>
    <sheet name="CID-15" sheetId="29" r:id="rId15"/>
    <sheet name="EC-16" sheetId="30" r:id="rId16"/>
    <sheet name="MIC-03" sheetId="31" r:id="rId17"/>
    <sheet name="LISTAS" sheetId="17" state="hidden" r:id="rId18"/>
  </sheets>
  <externalReferences>
    <externalReference r:id="rId19"/>
    <externalReference r:id="rId20"/>
    <externalReference r:id="rId21"/>
    <externalReference r:id="rId22"/>
    <externalReference r:id="rId23"/>
  </externalReferences>
  <definedNames>
    <definedName name="_1._RESULTADOS_GENERALES_DEL_PLAN__DE_MEJORAMIENTO_IDEP" localSheetId="13">[1]CONSOLIDADO!$A$7</definedName>
    <definedName name="_1._RESULTADOS_GENERALES_DEL_PLAN__DE_MEJORAMIENTO_IDEP" localSheetId="10">[2]CONSOLIDADO!$A$7</definedName>
    <definedName name="_1._RESULTADOS_GENERALES_DEL_PLAN__DE_MEJORAMIENTO_IDEP" localSheetId="11">[3]CONSOLIDADO!$A$7</definedName>
    <definedName name="_1._RESULTADOS_GENERALES_DEL_PLAN__DE_MEJORAMIENTO_IDEP">'HISTORICO '!$A$7</definedName>
    <definedName name="_2._RESULTADOS_POR_TIPOLOGÍA_DE_ACCIONES" localSheetId="11">#REF!</definedName>
    <definedName name="_2._RESULTADOS_POR_TIPOLOGÍA_DE_ACCIONES">'HISTORICO '!$A$19</definedName>
    <definedName name="_3._RESULTADOS_DE_ACCIONES_POR_PROCESO" localSheetId="11">#REF!</definedName>
    <definedName name="_3._RESULTADOS_DE_ACCIONES_POR_PROCESO">'HISTORICO '!$A$26</definedName>
    <definedName name="_xlnm._FilterDatabase" localSheetId="5" hidden="1">'AC-10'!$A$30:$X$30</definedName>
    <definedName name="_xlnm._FilterDatabase" localSheetId="14" hidden="1">'CID-15'!$A$30:$X$30</definedName>
    <definedName name="_xlnm._FilterDatabase" localSheetId="3" hidden="1">'DIC-01'!$A$30:$X$30</definedName>
    <definedName name="_xlnm._FilterDatabase" localSheetId="4" hidden="1">'DIP-02'!$A$30:$X$30</definedName>
    <definedName name="_xlnm._FilterDatabase" localSheetId="15" hidden="1">'EC-16'!$A$30:$X$30</definedName>
    <definedName name="_xlnm._FilterDatabase" localSheetId="8" hidden="1">'GC-08'!$A$30:$X$30</definedName>
    <definedName name="_xlnm._FilterDatabase" localSheetId="7" hidden="1">'GD-07'!$A$30:$AA$50</definedName>
    <definedName name="_xlnm._FilterDatabase" localSheetId="13" hidden="1">'GF-14'!$A$30:$AA$53</definedName>
    <definedName name="_xlnm._FilterDatabase" localSheetId="9" hidden="1">'GJ-09'!$A$30:$X$30</definedName>
    <definedName name="_xlnm._FilterDatabase" localSheetId="10" hidden="1">'GRF-11'!$A$30:$X$30</definedName>
    <definedName name="_xlnm._FilterDatabase" localSheetId="11" hidden="1">'GT-12'!$A$31:$V$31</definedName>
    <definedName name="_xlnm._FilterDatabase" localSheetId="12" hidden="1">'GTH-13'!$A$30:$X$30</definedName>
    <definedName name="_xlnm._FilterDatabase" localSheetId="6" hidden="1">'IDP-04'!$A$30:$X$30</definedName>
    <definedName name="_xlnm._FilterDatabase" localSheetId="16" hidden="1">'MIC-03'!$A$30:$X$30</definedName>
    <definedName name="AREA">LISTAS!$C$2:$C$15</definedName>
    <definedName name="_xlnm.Criteria" localSheetId="7">'GD-07'!$W$31:$W$50</definedName>
    <definedName name="ESTADOHALLAZGO">LISTAS!$D$2:$D$5</definedName>
    <definedName name="FUENTE">LISTAS!$H$2:$H$11</definedName>
    <definedName name="MENÚ_DEL_REPORTE_CONSOLIDADO" localSheetId="11">#REF!</definedName>
    <definedName name="MENÚ_DEL_REPORTE_CONSOLIDADO">'HISTORICO '!$H$2</definedName>
    <definedName name="PROCESOS" localSheetId="13">[1]LISTAS!$B$2:$B$15</definedName>
    <definedName name="PROCESOS" localSheetId="10">[2]LISTAS!$B$2:$B$15</definedName>
    <definedName name="PROCESOS" localSheetId="11">[3]LISTAS!$B$2:$B$15</definedName>
    <definedName name="PROCESOS">LISTAS!$B$2:$B$15</definedName>
    <definedName name="SUBSISTEMAS">LISTAS!$F$2:$F$8</definedName>
    <definedName name="TIPOACCION">LISTAS!$G$2:$G$5</definedName>
    <definedName name="TIPOHALLAZGO">LISTAS!$E$2:$E$3</definedName>
  </definedNames>
  <calcPr calcId="152511"/>
</workbook>
</file>

<file path=xl/calcChain.xml><?xml version="1.0" encoding="utf-8"?>
<calcChain xmlns="http://schemas.openxmlformats.org/spreadsheetml/2006/main">
  <c r="O47" i="41" l="1"/>
  <c r="N47" i="41"/>
  <c r="M47" i="41"/>
  <c r="L47" i="41"/>
  <c r="K47" i="41"/>
  <c r="J13" i="41" l="1"/>
  <c r="J14" i="41" s="1"/>
  <c r="J12" i="41"/>
  <c r="J11" i="41"/>
  <c r="J10" i="41"/>
  <c r="C24" i="41"/>
  <c r="F43" i="40"/>
  <c r="F37" i="1"/>
  <c r="N13" i="41"/>
  <c r="M13" i="41"/>
  <c r="L13" i="41"/>
  <c r="N12" i="41"/>
  <c r="M12" i="41"/>
  <c r="L12" i="41"/>
  <c r="N11" i="41"/>
  <c r="M11" i="41"/>
  <c r="L11" i="41"/>
  <c r="N10" i="41"/>
  <c r="M10" i="41"/>
  <c r="L10" i="41"/>
  <c r="K13" i="41"/>
  <c r="K12" i="41"/>
  <c r="K11" i="41"/>
  <c r="K10" i="41"/>
  <c r="G24" i="41"/>
  <c r="F24" i="41"/>
  <c r="E24" i="41"/>
  <c r="D24" i="41"/>
  <c r="U12" i="41"/>
  <c r="T12" i="41"/>
  <c r="S12" i="41"/>
  <c r="R12" i="41"/>
  <c r="Q12" i="41"/>
  <c r="E6" i="41"/>
  <c r="E5" i="41"/>
  <c r="E4" i="41"/>
  <c r="L14" i="41" l="1"/>
  <c r="M14" i="41"/>
  <c r="N14" i="41"/>
  <c r="F33" i="1"/>
  <c r="M42" i="40"/>
  <c r="K42" i="40"/>
  <c r="I42" i="40"/>
  <c r="G42" i="40"/>
  <c r="M41" i="40"/>
  <c r="K41" i="40"/>
  <c r="I41" i="40"/>
  <c r="G41" i="40"/>
  <c r="M40" i="40"/>
  <c r="K40" i="40"/>
  <c r="I40" i="40"/>
  <c r="G40" i="40"/>
  <c r="K39" i="40"/>
  <c r="I39" i="40"/>
  <c r="M38" i="40"/>
  <c r="K38" i="40"/>
  <c r="I38" i="40"/>
  <c r="G38" i="40"/>
  <c r="O43" i="40"/>
  <c r="K37" i="40"/>
  <c r="I37" i="40"/>
  <c r="K36" i="40"/>
  <c r="I36" i="40"/>
  <c r="M35" i="40"/>
  <c r="K35" i="40"/>
  <c r="I35" i="40"/>
  <c r="G35" i="40"/>
  <c r="M34" i="40"/>
  <c r="K34" i="40"/>
  <c r="I34" i="40"/>
  <c r="G34" i="40"/>
  <c r="K33" i="40"/>
  <c r="I33" i="40"/>
  <c r="M32" i="40"/>
  <c r="K32" i="40"/>
  <c r="I32" i="40"/>
  <c r="G32" i="40"/>
  <c r="M31" i="40"/>
  <c r="K31" i="40"/>
  <c r="I31" i="40"/>
  <c r="G31" i="40"/>
  <c r="M30" i="40"/>
  <c r="K30" i="40"/>
  <c r="I30" i="40"/>
  <c r="G30" i="40"/>
  <c r="M29" i="40"/>
  <c r="K29" i="40"/>
  <c r="I29" i="40"/>
  <c r="G29" i="40"/>
  <c r="J24" i="40"/>
  <c r="E24" i="40"/>
  <c r="J22" i="40"/>
  <c r="E15" i="40"/>
  <c r="E14" i="40"/>
  <c r="E13" i="40"/>
  <c r="E12" i="40"/>
  <c r="E11" i="40"/>
  <c r="E10" i="40"/>
  <c r="H3" i="40"/>
  <c r="K14" i="41" l="1"/>
  <c r="M43" i="40"/>
  <c r="K43" i="40"/>
  <c r="G43" i="40"/>
  <c r="I43" i="40"/>
  <c r="J23" i="3"/>
  <c r="J24" i="3"/>
  <c r="J23" i="22" l="1"/>
  <c r="J24" i="22"/>
  <c r="F24" i="22"/>
  <c r="F23" i="22"/>
  <c r="F25" i="38" l="1"/>
  <c r="F26" i="38"/>
  <c r="F27" i="38" l="1"/>
  <c r="F24" i="38"/>
  <c r="F23" i="38"/>
  <c r="F28" i="38" l="1"/>
  <c r="O37" i="1" s="1"/>
  <c r="O43" i="1" s="1"/>
  <c r="E15" i="1" l="1"/>
  <c r="J23" i="38" l="1"/>
  <c r="M37" i="1"/>
  <c r="K37" i="1"/>
  <c r="I37" i="1"/>
  <c r="F24" i="35"/>
  <c r="F27" i="22"/>
  <c r="F27" i="3"/>
  <c r="F24" i="3"/>
  <c r="F23" i="3"/>
  <c r="J24" i="27"/>
  <c r="F26" i="27"/>
  <c r="F24" i="27"/>
  <c r="F23" i="27"/>
  <c r="G37" i="1" l="1"/>
  <c r="O27" i="39"/>
  <c r="N27" i="39"/>
  <c r="F27" i="39"/>
  <c r="M39" i="1" s="1"/>
  <c r="F26" i="39"/>
  <c r="K39" i="1" s="1"/>
  <c r="F25" i="39"/>
  <c r="I39" i="1" s="1"/>
  <c r="J24" i="39"/>
  <c r="F24" i="39"/>
  <c r="G39" i="1" s="1"/>
  <c r="J23" i="39"/>
  <c r="F23" i="39"/>
  <c r="F39" i="1" s="1"/>
  <c r="E22" i="39"/>
  <c r="O27" i="38" l="1"/>
  <c r="N27" i="38"/>
  <c r="J24" i="38"/>
  <c r="E22" i="38"/>
  <c r="F29" i="1" l="1"/>
  <c r="J23" i="27" l="1"/>
  <c r="F27" i="27"/>
  <c r="F38" i="1"/>
  <c r="F27" i="35"/>
  <c r="M36" i="1" s="1"/>
  <c r="F26" i="35"/>
  <c r="K36" i="1" s="1"/>
  <c r="G36" i="1"/>
  <c r="J23" i="20"/>
  <c r="J23" i="21"/>
  <c r="O27" i="35" l="1"/>
  <c r="N27" i="35"/>
  <c r="F25" i="35"/>
  <c r="J24" i="35"/>
  <c r="F23" i="35"/>
  <c r="E22" i="35"/>
  <c r="I36" i="1" l="1"/>
  <c r="F36" i="1"/>
  <c r="G38" i="1"/>
  <c r="J24" i="31"/>
  <c r="J23" i="31"/>
  <c r="F27" i="31"/>
  <c r="F26" i="31"/>
  <c r="F25" i="31"/>
  <c r="F24" i="31"/>
  <c r="G42" i="1" s="1"/>
  <c r="F23" i="31"/>
  <c r="F42" i="1" s="1"/>
  <c r="J24" i="30"/>
  <c r="J23" i="30"/>
  <c r="F27" i="30"/>
  <c r="M41" i="1" s="1"/>
  <c r="F26" i="30"/>
  <c r="K41" i="1" s="1"/>
  <c r="F25" i="30"/>
  <c r="I41" i="1" s="1"/>
  <c r="F24" i="30"/>
  <c r="G41" i="1" s="1"/>
  <c r="F23" i="30"/>
  <c r="F41" i="1" s="1"/>
  <c r="J24" i="29"/>
  <c r="J23" i="29"/>
  <c r="F27" i="29"/>
  <c r="M40" i="1" s="1"/>
  <c r="F26" i="29"/>
  <c r="K40" i="1" s="1"/>
  <c r="F25" i="29"/>
  <c r="I40" i="1" s="1"/>
  <c r="F24" i="29"/>
  <c r="G40" i="1" s="1"/>
  <c r="F23" i="29"/>
  <c r="F40" i="1" s="1"/>
  <c r="M38" i="1"/>
  <c r="K38" i="1"/>
  <c r="F25" i="27"/>
  <c r="I38" i="1" s="1"/>
  <c r="J24" i="24"/>
  <c r="J23" i="24"/>
  <c r="F27" i="24"/>
  <c r="M35" i="1" s="1"/>
  <c r="F26" i="24"/>
  <c r="K35" i="1" s="1"/>
  <c r="F25" i="24"/>
  <c r="I35" i="1" s="1"/>
  <c r="F24" i="24"/>
  <c r="G35" i="1" s="1"/>
  <c r="F23" i="24"/>
  <c r="F35" i="1" s="1"/>
  <c r="J24" i="23"/>
  <c r="J23" i="23"/>
  <c r="F27" i="23"/>
  <c r="M34" i="1" s="1"/>
  <c r="F26" i="23"/>
  <c r="K34" i="1" s="1"/>
  <c r="F25" i="23"/>
  <c r="I34" i="1" s="1"/>
  <c r="F24" i="23"/>
  <c r="G34" i="1" s="1"/>
  <c r="F23" i="23"/>
  <c r="F34" i="1" s="1"/>
  <c r="F26" i="22"/>
  <c r="F25" i="22"/>
  <c r="J24" i="21"/>
  <c r="F27" i="21"/>
  <c r="M32" i="1" s="1"/>
  <c r="F26" i="21"/>
  <c r="K32" i="1" s="1"/>
  <c r="F25" i="21"/>
  <c r="I32" i="1" s="1"/>
  <c r="F24" i="21"/>
  <c r="G32" i="1" s="1"/>
  <c r="F23" i="21"/>
  <c r="F32" i="1" s="1"/>
  <c r="J24" i="20"/>
  <c r="F27" i="20"/>
  <c r="M31" i="1" s="1"/>
  <c r="F26" i="20"/>
  <c r="K31" i="1" s="1"/>
  <c r="F25" i="20"/>
  <c r="I31" i="1" s="1"/>
  <c r="F24" i="20"/>
  <c r="G31" i="1" s="1"/>
  <c r="F23" i="20"/>
  <c r="F31" i="1" s="1"/>
  <c r="J24" i="19"/>
  <c r="J23" i="19"/>
  <c r="F27" i="19"/>
  <c r="M30" i="1" s="1"/>
  <c r="F26" i="19"/>
  <c r="K30" i="1" s="1"/>
  <c r="F25" i="19"/>
  <c r="I30" i="1" s="1"/>
  <c r="F24" i="19"/>
  <c r="F23" i="19"/>
  <c r="F30" i="1" s="1"/>
  <c r="M29" i="1"/>
  <c r="F26" i="3"/>
  <c r="K29" i="1" s="1"/>
  <c r="F25" i="3"/>
  <c r="I29" i="1" s="1"/>
  <c r="G29" i="1"/>
  <c r="O27" i="31"/>
  <c r="N27" i="31"/>
  <c r="E22" i="31"/>
  <c r="O27" i="30"/>
  <c r="N27" i="30"/>
  <c r="E22" i="30"/>
  <c r="O27" i="29"/>
  <c r="N27" i="29"/>
  <c r="E22" i="29"/>
  <c r="O27" i="27"/>
  <c r="N27" i="27"/>
  <c r="E22" i="27"/>
  <c r="O27" i="24"/>
  <c r="N27" i="24"/>
  <c r="E22" i="24"/>
  <c r="O27" i="23"/>
  <c r="N27" i="23"/>
  <c r="E22" i="23"/>
  <c r="O27" i="22"/>
  <c r="N27" i="22"/>
  <c r="E22" i="22"/>
  <c r="O27" i="21"/>
  <c r="N27" i="21"/>
  <c r="E22" i="21"/>
  <c r="O27" i="20"/>
  <c r="N27" i="20"/>
  <c r="E22" i="20"/>
  <c r="O27" i="19"/>
  <c r="N27" i="19"/>
  <c r="E22" i="19"/>
  <c r="H3" i="1"/>
  <c r="O27" i="3"/>
  <c r="N27" i="3"/>
  <c r="J24" i="1"/>
  <c r="J22" i="1"/>
  <c r="E22" i="3"/>
  <c r="G30" i="1" l="1"/>
  <c r="E11" i="1"/>
  <c r="E12" i="1"/>
  <c r="E10" i="1"/>
  <c r="E13" i="1"/>
  <c r="M42" i="1"/>
  <c r="E14" i="1"/>
  <c r="I42" i="1"/>
  <c r="K42" i="1"/>
  <c r="E24" i="1"/>
  <c r="F43" i="1"/>
  <c r="K33" i="1"/>
  <c r="G33" i="1"/>
  <c r="G43" i="1" s="1"/>
  <c r="I33" i="1"/>
  <c r="M33" i="1"/>
  <c r="M43" i="1" s="1"/>
  <c r="I43" i="1" l="1"/>
  <c r="K43" i="1"/>
</calcChain>
</file>

<file path=xl/sharedStrings.xml><?xml version="1.0" encoding="utf-8"?>
<sst xmlns="http://schemas.openxmlformats.org/spreadsheetml/2006/main" count="2641" uniqueCount="772">
  <si>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</si>
  <si>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</si>
  <si>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</si>
  <si>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</si>
  <si>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</si>
  <si>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</si>
  <si>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</si>
  <si>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</si>
  <si>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</si>
  <si>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</si>
  <si>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</si>
  <si>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</si>
  <si>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</si>
  <si>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</si>
  <si>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</si>
  <si>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</si>
  <si>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</si>
  <si>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</si>
  <si>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</si>
  <si>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</si>
  <si>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</si>
  <si>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</si>
  <si>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</si>
  <si>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</si>
  <si>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</si>
  <si>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</si>
  <si>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</si>
  <si>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</si>
  <si>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</si>
  <si>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</si>
  <si>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</si>
  <si>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</si>
  <si>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</si>
  <si>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</si>
  <si>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</si>
  <si>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</si>
  <si>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</si>
  <si>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</si>
  <si>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</si>
  <si>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</si>
  <si>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</si>
  <si>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</si>
  <si>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</si>
  <si>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</si>
  <si>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</si>
  <si>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</si>
  <si>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</si>
  <si>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</si>
  <si>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</si>
  <si>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</si>
  <si>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</si>
  <si>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</si>
  <si>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</si>
  <si>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</si>
  <si>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</si>
  <si>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</si>
  <si>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</si>
  <si>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</si>
  <si>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</si>
  <si>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</si>
  <si>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</si>
  <si>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ACCIONES VIGENCIAS ANTERIORES</t>
  </si>
  <si>
    <t>TOTAL DE ACCIONES FORMULADAS</t>
  </si>
  <si>
    <t>PLAN DE MEJORAMIENTO POR PROCESOS - IDEP</t>
  </si>
  <si>
    <t>MENÚ DEL REPORTE CONSOLIDADO</t>
  </si>
  <si>
    <t>AÑO</t>
  </si>
  <si>
    <t>ABIERTAS</t>
  </si>
  <si>
    <t>CERRADAS</t>
  </si>
  <si>
    <t>ÚLTIMA FECHA DE ACTUALIZACIÓN</t>
  </si>
  <si>
    <t>ACCIÓN CORRECTIVA</t>
  </si>
  <si>
    <t>1. RESULTADOS GENERALES DEL PLAN  DE MEJORAMIENTO IDEP</t>
  </si>
  <si>
    <t>CORTE DE ÚLTIMO SEGUIMIENTO</t>
  </si>
  <si>
    <t>2. RESULTADOS POR TIPOLOGÍA DE ACCIONES</t>
  </si>
  <si>
    <t>3. RESULTADOS DE ACCIONES POR PROCESO</t>
  </si>
  <si>
    <t>RESULTADOS DE CUMPLIMIENTO DE ACCIONES</t>
  </si>
  <si>
    <t>TOTALES</t>
  </si>
  <si>
    <t>IR AL INICIO</t>
  </si>
  <si>
    <t>ACCIONES FORMULADAS 
(Por Tipo de Acción)</t>
  </si>
  <si>
    <t>ACCIONES CORRECTIVAS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</si>
  <si>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</si>
  <si>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</si>
  <si>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</si>
  <si>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</si>
  <si>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</si>
  <si>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</si>
  <si>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</si>
  <si>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</si>
  <si>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</si>
  <si>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</si>
  <si>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</si>
  <si>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</si>
  <si>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</si>
  <si>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</si>
  <si>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</si>
  <si>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</si>
  <si>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</si>
  <si>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</si>
  <si>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</si>
  <si>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</si>
  <si>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</si>
  <si>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</si>
  <si>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</si>
  <si>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</si>
  <si>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</si>
  <si>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</si>
  <si>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</si>
  <si>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</si>
  <si>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</si>
  <si>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</si>
  <si>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</si>
  <si>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</si>
  <si>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</si>
  <si>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</si>
  <si>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</si>
  <si>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</si>
  <si>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</si>
  <si>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</si>
  <si>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</si>
  <si>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</si>
  <si>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</si>
  <si>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</si>
  <si>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</si>
  <si>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</si>
  <si>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</si>
  <si>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</si>
  <si>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</si>
  <si>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</si>
  <si>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</si>
  <si>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</si>
  <si>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</si>
  <si>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</si>
  <si>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</si>
  <si>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</si>
  <si>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</si>
  <si>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</si>
  <si>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</si>
  <si>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</si>
  <si>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</si>
  <si>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</si>
  <si>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</si>
  <si>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</si>
  <si>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</si>
  <si>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</si>
  <si>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</si>
  <si>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</si>
  <si>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</si>
  <si>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</si>
  <si>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</si>
  <si>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</si>
  <si>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</si>
  <si>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</si>
  <si>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</si>
  <si>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</si>
  <si>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</si>
  <si>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</si>
  <si>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</si>
  <si>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</si>
  <si>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</si>
  <si>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</si>
  <si>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ACCIONES PREVENTIVAS Y/O DE MEJORA</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</si>
  <si>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</si>
  <si>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</si>
  <si>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</si>
  <si>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</si>
  <si>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</si>
  <si>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</si>
  <si>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</si>
  <si>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</si>
  <si>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</si>
  <si>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</si>
  <si>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</si>
  <si>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</si>
  <si>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</si>
  <si>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</si>
  <si>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</si>
  <si>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</si>
  <si>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</si>
  <si>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</si>
  <si>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</si>
  <si>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</si>
  <si>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</si>
  <si>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</si>
  <si>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</si>
  <si>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</si>
  <si>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</si>
  <si>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</si>
  <si>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</si>
  <si>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</si>
  <si>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</si>
  <si>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</si>
  <si>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</si>
  <si>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</si>
  <si>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</si>
  <si>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</si>
  <si>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</si>
  <si>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</si>
  <si>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</si>
  <si>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</si>
  <si>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</si>
  <si>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</si>
  <si>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</si>
  <si>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</si>
  <si>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</si>
  <si>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</si>
  <si>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</si>
  <si>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</si>
  <si>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</si>
  <si>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</si>
  <si>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</si>
  <si>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</si>
  <si>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</si>
  <si>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</si>
  <si>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</si>
  <si>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</si>
  <si>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</si>
  <si>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</si>
  <si>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</si>
  <si>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</si>
  <si>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</si>
  <si>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</si>
  <si>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</si>
  <si>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</si>
  <si>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</si>
  <si>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</si>
  <si>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</si>
  <si>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</si>
  <si>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</si>
  <si>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</si>
  <si>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</si>
  <si>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</si>
  <si>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</si>
  <si>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</si>
  <si>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</si>
  <si>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</si>
  <si>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</si>
  <si>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</si>
  <si>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</si>
  <si>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</si>
  <si>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</si>
  <si>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</si>
  <si>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</si>
  <si>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</si>
  <si>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</si>
  <si>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</si>
  <si>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</si>
  <si>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</si>
  <si>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</si>
  <si>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</si>
  <si>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</si>
  <si>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</si>
  <si>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</si>
  <si>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</si>
  <si>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</si>
  <si>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</si>
  <si>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</si>
  <si>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</si>
  <si>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</si>
  <si>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</si>
  <si>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</si>
  <si>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</si>
  <si>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</si>
  <si>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</si>
  <si>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</si>
  <si>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</si>
  <si>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</si>
  <si>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</si>
  <si>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</si>
  <si>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</si>
  <si>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</si>
  <si>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</si>
  <si>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</si>
  <si>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</si>
  <si>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</si>
  <si>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</si>
  <si>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</si>
  <si>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</si>
  <si>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</si>
  <si>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</si>
  <si>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</si>
  <si>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</si>
  <si>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</si>
  <si>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</si>
  <si>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</si>
  <si>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</si>
  <si>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</si>
  <si>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</si>
  <si>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</si>
  <si>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</si>
  <si>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</si>
  <si>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</si>
  <si>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</si>
  <si>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</si>
  <si>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</si>
  <si>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</si>
  <si>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</si>
  <si>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</si>
  <si>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</si>
  <si>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</si>
  <si>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</si>
  <si>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</si>
  <si>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</si>
  <si>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</si>
  <si>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</si>
  <si>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</si>
  <si>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</si>
  <si>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</si>
  <si>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</si>
  <si>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</si>
  <si>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</si>
  <si>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</si>
  <si>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</si>
  <si>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</si>
  <si>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</si>
  <si>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</si>
  <si>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</si>
  <si>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</si>
  <si>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</si>
  <si>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</si>
  <si>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</si>
  <si>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</si>
  <si>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</si>
  <si>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</si>
  <si>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</si>
  <si>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</si>
  <si>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</si>
  <si>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</si>
  <si>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</si>
  <si>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</si>
  <si>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</si>
  <si>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</si>
  <si>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</si>
  <si>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</si>
  <si>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</si>
  <si>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</si>
  <si>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</si>
  <si>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</si>
  <si>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</si>
  <si>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</si>
  <si>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</si>
  <si>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</si>
  <si>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</si>
  <si>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</si>
  <si>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</si>
  <si>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</si>
  <si>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</si>
  <si>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</si>
  <si>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</si>
  <si>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</si>
  <si>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</si>
  <si>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</si>
  <si>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</si>
  <si>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</si>
  <si>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</si>
  <si>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</si>
  <si>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</si>
  <si>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</si>
  <si>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</si>
  <si>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</si>
  <si>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</si>
  <si>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</si>
  <si>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</si>
  <si>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</si>
  <si>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</si>
  <si>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</si>
  <si>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</si>
  <si>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</si>
  <si>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</si>
  <si>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</si>
  <si>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</si>
  <si>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</si>
  <si>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</si>
  <si>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</si>
  <si>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</si>
  <si>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</si>
  <si>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</si>
  <si>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</si>
  <si>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</si>
  <si>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</si>
  <si>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</si>
  <si>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Analizar y calificar nuevamente el riesgo en el mapa de riesgos vigente, donde se evaluarà nuevamente el riesgo inherente, los controles existentes y el riesgo residual.</t>
  </si>
  <si>
    <t>Mapa de riesgos del proceso actualizado</t>
  </si>
  <si>
    <t>Procedimiento documentado, aprobado, publicado e implementado.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</si>
  <si>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</si>
  <si>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</si>
  <si>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</si>
  <si>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</si>
  <si>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Registro de la verificación (planillas, fotografias, etc)</t>
  </si>
  <si>
    <t>Fortalecer el perfil del profesional nombrado como "Oficial de Seguridad de la Informaciòn" mediante capacitaciones referentes al riesgo en cuestión.</t>
  </si>
  <si>
    <t xml:space="preserve">Evidencias de la capacitación </t>
  </si>
  <si>
    <t xml:space="preserve">Fortalecer los recursos existentes para la realización de Backups </t>
  </si>
  <si>
    <t>Backups realizados</t>
  </si>
  <si>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</si>
  <si>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extemporaneo del servicio. Por lo cual, se decidió apagar los servidores de manera controlada para evitar traumatismos mayores y afectaciones prolongadas en la prestación del servicio. Por lo tanto la causa identificada es pago extemporaneo del servicio.</t>
  </si>
  <si>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extemporaneos.</t>
  </si>
  <si>
    <t>Mapa de riesgos actualizados</t>
  </si>
  <si>
    <t xml:space="preserve">Incluir en el mapa de riesgos del proceso Gestión Tecnológica la causa "Interrupción en la prestación de servicio de energía por pagos extemporaneos" con el factor de riesgo "Interno - Financieros". </t>
  </si>
  <si>
    <t>Servicios reestablecidos</t>
  </si>
  <si>
    <t>Incluir en el mapa de riesgos de Gestión tecnologica,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</si>
  <si>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</si>
  <si>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</si>
  <si>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</si>
  <si>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</si>
  <si>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</si>
  <si>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</si>
  <si>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</si>
  <si>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</si>
  <si>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</si>
  <si>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</si>
  <si>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</si>
  <si>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</si>
  <si>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</si>
  <si>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</si>
  <si>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</si>
  <si>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</si>
  <si>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</si>
  <si>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</si>
  <si>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</si>
  <si>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</si>
  <si>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</si>
  <si>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</si>
  <si>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</si>
  <si>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</si>
  <si>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</si>
  <si>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</si>
  <si>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</si>
  <si>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</si>
  <si>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</si>
  <si>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</si>
  <si>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</si>
  <si>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</si>
  <si>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</si>
  <si>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</si>
  <si>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</si>
  <si>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</si>
  <si>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</si>
  <si>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</si>
  <si>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</si>
  <si>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</si>
  <si>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</si>
  <si>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</si>
  <si>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</si>
  <si>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</si>
  <si>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</si>
  <si>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</si>
  <si>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</si>
  <si>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</si>
  <si>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</si>
  <si>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Suscribir un documento entre la Imprenta Distrital y el IDEP   con el fin de establecer los acuerdos necesarios  para cumplir con  los procesos de impresión de las publicaciones del IDEP.</t>
  </si>
  <si>
    <t>Documento suscrito entre el IDEP y la Imprenta distrital</t>
  </si>
  <si>
    <t xml:space="preserve">Subdirectora Académica 
Profesional Especializado 222-105 de la subdirección académica </t>
  </si>
  <si>
    <t>Durante el mes de noviembre se revisó y ajustó el mapa de riesgos del proceso de Atención al ciudadano,  cuyos cambios  se  registraron en el acta de reunión del 28 de noviembre que reposan en el archivo de gestión de la Subdirección académica. Frente al riesgo de manipular información que solicita el ciudadano a la entidad por interés particular, los controles que se tienen  se califican moderados, por esto se propone desde el líder formular una acción de mejora  preventiva que permita mitigar la ocurrencia del riesgo  anticorrupción identificado.</t>
  </si>
  <si>
    <t xml:space="preserve">Colusión por parte de los Directivos, Funcionarios y/o contratistas que intervienen en los diferentes procesos que incluyen acciones de dar respuesta a los ciudadanos
Evitar perjuicio a particulares por acciones indebidas en el desarrollo de las funciones asignadas.
Favorecimiento un particular o a un tercero
</t>
  </si>
  <si>
    <t>Actualizar los formatos de tratamiento para usos de los consentimientos y asentimientos de la política de tratamiento de datos ​que se tienen en el SIG</t>
  </si>
  <si>
    <t xml:space="preserve">Documentos Actualizados en el SIG del IDEP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</si>
  <si>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</si>
  <si>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</si>
  <si>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</si>
  <si>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</si>
  <si>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</si>
  <si>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</si>
  <si>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</si>
  <si>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</si>
  <si>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</si>
  <si>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</si>
  <si>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</si>
  <si>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</si>
  <si>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</si>
  <si>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</si>
  <si>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</si>
  <si>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</si>
  <si>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</si>
  <si>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</si>
  <si>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</si>
  <si>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</si>
  <si>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</si>
  <si>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</si>
  <si>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</si>
  <si>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</si>
  <si>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</si>
  <si>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</si>
  <si>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</si>
  <si>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</si>
  <si>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</si>
  <si>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</si>
  <si>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</si>
  <si>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</si>
  <si>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</si>
  <si>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</si>
  <si>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</si>
  <si>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</si>
  <si>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</si>
  <si>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</si>
  <si>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</si>
  <si>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</si>
  <si>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</si>
  <si>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</si>
  <si>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</si>
  <si>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</si>
  <si>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</si>
  <si>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</si>
  <si>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</si>
  <si>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</si>
  <si>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</si>
  <si>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</si>
  <si>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</si>
  <si>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No se evidencia la comunicación de  las responsabilidades específicas en Seguridad y Salud en el trabajo (SST) para todos los niveles de la organización</t>
  </si>
  <si>
    <t>Las responsabilidades especificas en seguridad y salud en el trabajo establecidas en el  Plan de Seguridad y Salud en el Trabajo no se han comunicado a cada nivel de la entidad</t>
  </si>
  <si>
    <t>Comunicar las responsabilidades especificas en Seguridad y Salud en el Trabajo a todos los niveles de la entidad.</t>
  </si>
  <si>
    <t>Piezas de comunicación interna y documento soporte de la entrega de las responsabilidades en SST.</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</si>
  <si>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</si>
  <si>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</si>
  <si>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</si>
  <si>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</si>
  <si>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</si>
  <si>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</si>
  <si>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</si>
  <si>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</si>
  <si>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</si>
  <si>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</si>
  <si>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</si>
  <si>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</si>
  <si>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</si>
  <si>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</si>
  <si>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</si>
  <si>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</si>
  <si>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</si>
  <si>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</si>
  <si>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</si>
  <si>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</si>
  <si>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</si>
  <si>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</si>
  <si>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</si>
  <si>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</si>
  <si>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t xml:space="preserve">Documentar el procedimiento "Gestión de incidentes de seguridad de la información y protección contra códigos maliciosos", se debe indicar cómo se realiza la protección contra códigos maliciosos teniendo en cuenta, que controles utiliza (hardware o software), como se instalan y se actualizan las plataformas de detección, definición de procedimientos o instructivos específicos sobre el modo de operación de la plataforma, reporte y recuperación de ataques contra software malicioso, implementación de procedimientos para recolectar información de manera regular </t>
  </si>
  <si>
    <t xml:space="preserve">Incluir en el plan de contingencia tecnológica las acciones inmediatas a ejecutar  ante la materialización del riesgo y la observación para que se deje evidencia de la apicación del mismo. </t>
  </si>
  <si>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</si>
  <si>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</si>
  <si>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Listado de asistencia y presentación realizada</t>
  </si>
  <si>
    <r>
      <rPr>
        <b/>
        <sz val="10"/>
        <color rgb="FF000000"/>
        <rFont val="Arial"/>
        <family val="2"/>
      </rPr>
      <t xml:space="preserve">07/12/2108: </t>
    </r>
    <r>
      <rPr>
        <sz val="10"/>
        <color rgb="FF000000"/>
        <rFont val="Arial"/>
        <family val="2"/>
      </rPr>
      <t>Se realizó seguimiento el 25/10/2018 por parte del líder del proceso y el equipo de tecnología en donde se concluye que  esta actividad no se ejecutará debido a la falta de recurso humano para realizar esta verficación, por tal razón se elimina esta acción.</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</si>
  <si>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que  esta actividad  no se ejecutará,  teniendo en cuenta que no se tienen recursos disponibles </t>
    </r>
  </si>
  <si>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Hiperconvengencia y lo correspondiente a la recuperación de las carpetas Z y las carpetas compartidas. </t>
    </r>
  </si>
  <si>
    <t>PL-GT-12-02 Plan de Contingencia Tecnológica</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</si>
  <si>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Adminsitrativa</t>
    </r>
  </si>
  <si>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</si>
  <si>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</si>
  <si>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</si>
  <si>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</si>
  <si>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</si>
  <si>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</si>
  <si>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</si>
  <si>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</si>
  <si>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</si>
  <si>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</si>
  <si>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</si>
  <si>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</si>
  <si>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</si>
  <si>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</si>
  <si>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</si>
  <si>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</si>
  <si>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</si>
  <si>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</si>
  <si>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</si>
  <si>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</si>
  <si>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</si>
  <si>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</si>
  <si>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</si>
  <si>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</si>
  <si>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</si>
  <si>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</si>
  <si>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</si>
  <si>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</si>
  <si>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</si>
  <si>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</si>
  <si>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</si>
  <si>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</si>
  <si>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</si>
  <si>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</si>
  <si>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</si>
  <si>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</si>
  <si>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</si>
  <si>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extemporaneos" en la nueva matriz de mapa de riesgos del proceso,  sinembargo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Adminsitrativa</t>
    </r>
  </si>
  <si>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</si>
  <si>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</si>
  <si>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</si>
  <si>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</si>
  <si>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</si>
  <si>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ejecuión en el mes de octubre. Así mismo, para el riesgo:"Tener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</si>
  <si>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http://www.idep.edu.co/?q=content/mapa-de-riesgos-por-proceso
Mapa de riesgos reportada por parte de la OAP en el mes de diciembre. </t>
  </si>
  <si>
    <r>
      <rPr>
        <sz val="10"/>
        <rFont val="Arial"/>
        <family val="2"/>
      </rPr>
      <t xml:space="preserve">16/10/2018: Acción progamada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</si>
  <si>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extemporaneos, y como controles de este riesgo se definió un control detectivo y tres preventivos los cuales quedaron bajo responsabilidad de personal de la OAP.  Se cierra la acción y se monitorea desde el mapa de riesgos por proceso. </t>
    </r>
  </si>
  <si>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</si>
  <si>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</si>
  <si>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rPr>
        <sz val="10"/>
        <rFont val="Arial"/>
        <family val="2"/>
      </rPr>
      <t xml:space="preserve">16/10/2018: Acción progamada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extemporaneos",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</si>
  <si>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</si>
  <si>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</si>
  <si>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</si>
  <si>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</si>
  <si>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</si>
  <si>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</si>
  <si>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</si>
  <si>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</si>
  <si>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</si>
  <si>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</si>
  <si>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</si>
  <si>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</si>
  <si>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</si>
  <si>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</si>
  <si>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</si>
  <si>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</si>
  <si>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</si>
  <si>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</si>
  <si>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</si>
  <si>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</si>
  <si>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</si>
  <si>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</si>
  <si>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</si>
  <si>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</si>
  <si>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</si>
  <si>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</si>
  <si>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</si>
  <si>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</si>
  <si>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</si>
  <si>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</si>
  <si>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</si>
  <si>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</si>
  <si>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</si>
  <si>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r>
      <t xml:space="preserve">Primer Trimestre: </t>
    </r>
    <r>
      <rPr>
        <sz val="10"/>
        <color rgb="FF000000"/>
        <rFont val="Arial"/>
        <family val="2"/>
      </rPr>
      <t xml:space="preserve">A la fecha del seguimiento no se ha ejecutado esta actividad ya que se encuentra dentro de los tiempos establecidos para el cierre  de la acción. </t>
    </r>
  </si>
  <si>
    <t>Hoja de vida indicadores proceso e Investigación y Desarrollo Pedagógico vigencia 2019, disponible en: http://www.idep.edu.co/?q=content/indicadores-de-gesti%C3%B3n</t>
  </si>
  <si>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</si>
  <si>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</si>
  <si>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t>
    </r>
  </si>
  <si>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t>
  </si>
  <si>
    <t>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t>
  </si>
  <si>
    <r>
      <t>Primer Trimestre:</t>
    </r>
    <r>
      <rPr>
        <sz val="10"/>
        <color rgb="FF000000"/>
        <rFont val="Arial"/>
        <family val="2"/>
      </rPr>
      <t xml:space="preserve"> Desde el mes de diciembre de la vigencia 2018,  se han recibido comunicaciones  desde la Imprenta Distrital  en donde informa la disponibilidad para imprimir las siguientes publicaciones del IDEP:  el Magazín Aula Urbana 113,114, 115, 116, Revista educación y ciudad No 36 y No 37 y libros  de resultados académicos del IDEP . Lo anterior, atendiendo a solicitudes realizadas por el IDEP. Es así como se realiza el proceso de seguimiento a los acuerdos de impresión requeridos por el IDEP .
Adicionalmente en  la pagina institucional de la Secretaria General de la Alcaldía Mayor, se establecen los tiempos en días hábiles para la producción de documentos según sus características técnicas. </t>
    </r>
  </si>
  <si>
    <t xml:space="preserve">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Pagina web con información de tiempos de impresión de la Imprenta Distrital disponible en: http://secretariageneral.gov.co/imprenta-distrital
</t>
  </si>
  <si>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</si>
  <si>
    <t xml:space="preserve">Documento del Manual de Gestión de Peticiones para el IDEP </t>
  </si>
  <si>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porgramó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t>
    </r>
  </si>
  <si>
    <t>http://www.idep.edu.co/sites/default/files/PRO-GT-12-05_Mantenimiento_de_Infraestructura_Tecnologica_V10.pdf</t>
  </si>
  <si>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</si>
  <si>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</si>
  <si>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t>
    </r>
  </si>
  <si>
    <r>
      <rPr>
        <b/>
        <sz val="10"/>
        <color rgb="FF000000"/>
        <rFont val="Arial"/>
        <family val="2"/>
      </rPr>
      <t>03/04/2019:</t>
    </r>
    <r>
      <rPr>
        <sz val="10"/>
        <color rgb="FF000000"/>
        <rFont val="Arial"/>
        <family val="2"/>
      </rPr>
      <t xml:space="preserve">
_Acta de visita y levantamiento de información ARL
_Documento preliminar y correos electrónicos</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</si>
  <si>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</si>
  <si>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</si>
  <si>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03/04/2019</t>
    </r>
    <r>
      <rPr>
        <sz val="10"/>
        <color rgb="FF000000"/>
        <rFont val="Arial"/>
        <family val="2"/>
      </rPr>
      <t>: Se avanzó en la elaboración del programa de orden y aseo</t>
    </r>
  </si>
  <si>
    <r>
      <rPr>
        <b/>
        <sz val="10"/>
        <color rgb="FF000000"/>
        <rFont val="Arial"/>
        <family val="2"/>
      </rPr>
      <t>03/04/2019:</t>
    </r>
    <r>
      <rPr>
        <sz val="10"/>
        <color rgb="FF000000"/>
        <rFont val="Arial"/>
        <family val="2"/>
      </rPr>
      <t xml:space="preserve"> Documento preliminar</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</si>
  <si>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</si>
  <si>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</si>
  <si>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color rgb="FF000000"/>
        <rFont val="Arial"/>
        <family val="2"/>
      </rPr>
      <t>03/04/2019</t>
    </r>
    <r>
      <rPr>
        <sz val="10"/>
        <color rgb="FF000000"/>
        <rFont val="Arial"/>
        <family val="2"/>
      </rPr>
      <t>: No se han realizado actividades especificas para el desarrollo de esta acción</t>
    </r>
  </si>
  <si>
    <t>N/A</t>
  </si>
  <si>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</si>
  <si>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</si>
  <si>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</si>
  <si>
    <r>
      <t xml:space="preserve">Q:\TABLA DE VALORACION_NOVIEMBRE-2018\TVD_IDEP_CD_13_11_2018 concepto técnico
</t>
    </r>
    <r>
      <rPr>
        <b/>
        <sz val="10"/>
        <color rgb="FF000000"/>
        <rFont val="Arial"/>
        <family val="2"/>
      </rPr>
      <t xml:space="preserve">03/04/2019: 
 - </t>
    </r>
    <r>
      <rPr>
        <sz val="10"/>
        <color rgb="FF000000"/>
        <rFont val="Arial"/>
        <family val="2"/>
      </rPr>
      <t>Acta CDA del 13/12/2018
 - Pantallazo de trámite del RUSD, documentos que se encuentran en el archivo de gestión \\192.168.1.251\300_SAFyCD\IDEP2019
e) Resolución 018 de 2019</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</si>
  <si>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</si>
  <si>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03/04/2019: </t>
    </r>
    <r>
      <rPr>
        <sz val="10"/>
        <color indexed="8"/>
        <rFont val="Arial"/>
        <family val="2"/>
      </rPr>
      <t>Código:  FT- MIC-03-05 HOJA DE VIDA DEL INDICADOR  del proceso de Gestión Documental</t>
    </r>
  </si>
  <si>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t>
    </r>
  </si>
  <si>
    <t>Archivo: "8 Reporte verificacion info Maloca - LMD" producto del contrato 009 de 2019
Correo electrónico desde sig@idep.edu.co del 5 de marzo de 2019</t>
  </si>
  <si>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</si>
  <si>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</si>
  <si>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30 de marzo de 2019</t>
  </si>
  <si>
    <t>Campaña virtual enviada a los correos electrónicos  de los servidores públicos y su divulgación en el boletín interno del IDEP.</t>
  </si>
  <si>
    <r>
      <rPr>
        <b/>
        <sz val="10"/>
        <color rgb="FF000000"/>
        <rFont val="Arial"/>
        <family val="2"/>
      </rPr>
      <t xml:space="preserve">Primer Trimestre 2019:  </t>
    </r>
    <r>
      <rPr>
        <sz val="10"/>
        <color rgb="FF000000"/>
        <rFont val="Arial"/>
        <family val="2"/>
      </rPr>
      <t xml:space="preserve">Esta actividad se reporta en ejecución, se verificará el cumplimiento de la misma en el próximo seguimiento, con sus respectivas evidencias de cumplimiento. </t>
    </r>
  </si>
  <si>
    <r>
      <t xml:space="preserve">30/04/2019:   </t>
    </r>
    <r>
      <rPr>
        <sz val="10"/>
        <color rgb="FF000000"/>
        <rFont val="Arial"/>
        <family val="2"/>
      </rPr>
      <t xml:space="preserve">Hilda Yamile Morales Laverde - Jefe Oficina de Control Interno. </t>
    </r>
  </si>
  <si>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</si>
  <si>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</si>
  <si>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</si>
  <si>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r>
      <rPr>
        <b/>
        <sz val="10"/>
        <color rgb="FF000000"/>
        <rFont val="Arial"/>
        <family val="2"/>
      </rPr>
      <t xml:space="preserve">Primer trimestre: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r>
  </si>
  <si>
    <r>
      <rPr>
        <b/>
        <sz val="10"/>
        <color rgb="FF000000"/>
        <rFont val="Arial"/>
        <family val="2"/>
      </rPr>
      <t xml:space="preserve">30/04/2019: </t>
    </r>
    <r>
      <rPr>
        <sz val="10"/>
        <color rgb="FF000000"/>
        <rFont val="Arial"/>
        <family val="2"/>
      </rPr>
      <t xml:space="preserve">Hilda Yamile Morales Laverde - Jefe OCI. </t>
    </r>
  </si>
  <si>
    <t>PRO - DIC-01-01</t>
  </si>
  <si>
    <r>
      <rPr>
        <b/>
        <sz val="10"/>
        <color rgb="FF000000"/>
        <rFont val="Arial"/>
        <family val="2"/>
      </rPr>
      <t xml:space="preserve">30/04/2019: </t>
    </r>
    <r>
      <rPr>
        <sz val="10"/>
        <color rgb="FF000000"/>
        <rFont val="Arial"/>
        <family val="2"/>
      </rPr>
      <t>Hilda Yamile Morales Laverde - Jefe OCI.</t>
    </r>
  </si>
  <si>
    <r>
      <rPr>
        <b/>
        <sz val="10"/>
        <color rgb="FF000000"/>
        <rFont val="Arial"/>
        <family val="2"/>
      </rPr>
      <t>30/04/2019:</t>
    </r>
    <r>
      <rPr>
        <sz val="10"/>
        <color rgb="FF000000"/>
        <rFont val="Arial"/>
        <family val="2"/>
      </rPr>
      <t xml:space="preserve"> Esta acción será objeto de verificación en próximo seguimiento se encuentra en ejecución. </t>
    </r>
  </si>
  <si>
    <r>
      <rPr>
        <b/>
        <sz val="10"/>
        <color rgb="FF000000"/>
        <rFont val="Arial"/>
        <family val="2"/>
      </rPr>
      <t>30/04/2019:</t>
    </r>
    <r>
      <rPr>
        <sz val="10"/>
        <color rgb="FF000000"/>
        <rFont val="Arial"/>
        <family val="2"/>
      </rPr>
      <t xml:space="preserve"> Se verificó por parte de ésta Oficina que los instrumentos de gestión del proceso se formularon bajo los mismos parametros de medición.</t>
    </r>
  </si>
  <si>
    <t>Elaborar un cuadro de control  general de seguimiento  a los porcentajes de ejecución de las fichas de los proyectos de investigación o desarrollo pedagógico.</t>
  </si>
  <si>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t>
    </r>
  </si>
  <si>
    <r>
      <rPr>
        <b/>
        <sz val="10"/>
        <color rgb="FF000000"/>
        <rFont val="Arial"/>
        <family val="2"/>
      </rPr>
      <t xml:space="preserve">Primer trimestre: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sz val="10"/>
        <color rgb="FF000000"/>
        <rFont val="Arial"/>
        <family val="2"/>
      </rPr>
      <t xml:space="preserve">En el próximo seguimiento se verificará la aplicación del punto de control, para su cierre. </t>
    </r>
  </si>
  <si>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</si>
  <si>
    <t>http://www.idep.edu.co/sites/default/files/PRO-GRF-11-02_Ingresos_o_Altas_Almacen_V6.pdf</t>
  </si>
  <si>
    <t xml:space="preserve">24/12/2018: Sandra Milena Bonilla R._ Contratista de Apoyo Profesional_ OCI
30/04/2019:  Hilda Yamile Morales Laverde - Jefe OCI.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</si>
  <si>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</si>
  <si>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</si>
  <si>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</si>
  <si>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</si>
  <si>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Esta actividad se encuentra en ejecución  y sera objeto de validación en el próximo seguimiento. </t>
    </r>
  </si>
  <si>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</si>
  <si>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</si>
  <si>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</si>
  <si>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</si>
  <si>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r>
      <t xml:space="preserve">Primer Trimestre: </t>
    </r>
    <r>
      <rPr>
        <sz val="10"/>
        <color rgb="FF000000"/>
        <rFont val="Arial"/>
        <family val="2"/>
      </rPr>
      <t>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t>
    </r>
  </si>
  <si>
    <t xml:space="preserve">   </t>
  </si>
  <si>
    <t xml:space="preserve">Carpeta de comunicaciones Imprenta Distrital. </t>
  </si>
  <si>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</si>
  <si>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</si>
  <si>
    <r>
      <rPr>
        <b/>
        <sz val="10"/>
        <color rgb="FF000000"/>
        <rFont val="Arial"/>
        <family val="2"/>
      </rPr>
      <t xml:space="preserve">Primer Trimestre de 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1"/>
        <color rgb="FF000000"/>
        <rFont val="Calibri"/>
        <family val="2"/>
      </rPr>
      <t/>
    </r>
  </si>
  <si>
    <r>
      <rPr>
        <b/>
        <sz val="10"/>
        <color rgb="FF000000"/>
        <rFont val="Arial"/>
        <family val="2"/>
      </rPr>
      <t xml:space="preserve">Primer Trimestre de 2019:   </t>
    </r>
    <r>
      <rPr>
        <sz val="10"/>
        <color rgb="FF000000"/>
        <rFont val="Arial"/>
        <family val="2"/>
      </rPr>
      <t xml:space="preserve">Se verificó en la carpeta Código 200, Solicitud impresos, imprenta distrital,  comunicaciones  con radicado No. 2-2018-31920, 31922, 31924, 31927,31929, 31916,31926,31932, entre otras donde la Imprenta Nacional manifiesta estar en condiciones de elaborar éste trabajo.   Esta actividad continúa en seguimiento. 
</t>
    </r>
    <r>
      <rPr>
        <b/>
        <sz val="11"/>
        <color rgb="FF000000"/>
        <rFont val="Calibri"/>
        <family val="2"/>
      </rPr>
      <t/>
    </r>
  </si>
  <si>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</si>
  <si>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</si>
  <si>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</si>
  <si>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</si>
  <si>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</si>
  <si>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</si>
  <si>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</si>
  <si>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</si>
  <si>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</si>
  <si>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</si>
  <si>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</si>
  <si>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</si>
  <si>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</si>
  <si>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</si>
  <si>
    <r>
      <t xml:space="preserve">30/04/2019: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</si>
  <si>
    <r>
      <rPr>
        <b/>
        <sz val="10"/>
        <color indexed="8"/>
        <rFont val="Arial"/>
        <family val="2"/>
      </rPr>
      <t xml:space="preserve">30/04/2019: </t>
    </r>
    <r>
      <rPr>
        <sz val="10"/>
        <color indexed="8"/>
        <rFont val="Arial"/>
        <family val="2"/>
      </rPr>
      <t>http://www.idep.edu.co/?q=content/indicadores-de-gesti%C3%B3n</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</si>
  <si>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</si>
  <si>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</si>
  <si>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rPr>
        <b/>
        <sz val="10"/>
        <color indexed="8"/>
        <rFont val="Arial"/>
        <family val="2"/>
      </rPr>
      <t xml:space="preserve">30/04/2019: </t>
    </r>
    <r>
      <rPr>
        <sz val="10"/>
        <color indexed="8"/>
        <rFont val="Arial"/>
        <family val="2"/>
      </rPr>
      <t>Hilda Yamile Morales Laverde - Jefe OCI.</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</si>
  <si>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</si>
  <si>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</si>
  <si>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</si>
  <si>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</si>
  <si>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 de lo allí dispuesto. </t>
    </r>
  </si>
  <si>
    <r>
      <rPr>
        <b/>
        <sz val="10"/>
        <color rgb="FF000000"/>
        <rFont val="Arial"/>
        <family val="2"/>
      </rPr>
      <t xml:space="preserve">30/04/2019:  </t>
    </r>
    <r>
      <rPr>
        <sz val="10"/>
        <color rgb="FF000000"/>
        <rFont val="Arial"/>
        <family val="2"/>
      </rPr>
      <t xml:space="preserve">Hilda Yamile Morales Laverde - Jefe OCI. </t>
    </r>
  </si>
  <si>
    <r>
      <rPr>
        <b/>
        <sz val="10"/>
        <rFont val="Arial"/>
        <family val="2"/>
      </rPr>
      <t xml:space="preserve">05/12/2018: </t>
    </r>
    <r>
      <rPr>
        <sz val="10"/>
        <rFont val="Arial"/>
        <family val="2"/>
      </rPr>
      <t xml:space="preserve">Se realizó seguimiento  el 25/10/2018 por parte del líder del proceso y el equipo de tecnología en donde se ajusta la actividad en el sentido de: Incluir  en el procedimiento de mantenimiento a la infraestructura tecnlógica  PRO-GT-12-05  la política de operación " </t>
    </r>
    <r>
      <rPr>
        <b/>
        <sz val="10"/>
        <rFont val="Arial"/>
        <family val="2"/>
      </rPr>
      <t xml:space="preserve">Para minimizar el riesgo de afectación de los servicios tecnológicos frente a la seguridad y privacidad de la información causados por ataques informáticos y la ejecución de códigos maliciosos,  desde el proceso GT se cuenta  con  herramientas como licencias tipo Firewall y antivirus en los servidores y equipos de cómputo"
31/03/2019: </t>
    </r>
    <r>
      <rPr>
        <sz val="10"/>
        <rFont val="Arial"/>
        <family val="2"/>
      </rPr>
      <t>Se actualizó el procedimiento PRO-GT-12-05 - Mantenimiento de Infraestructura Tecnológica - en donde se incluyó la política para minimizar el riesgo de afectación de los servicios tecnológicos frente a la seguridad y privacidad de la información causados por ataques informáticos y la ejecución de códigos maliciosos.</t>
    </r>
    <r>
      <rPr>
        <b/>
        <sz val="10"/>
        <rFont val="Arial"/>
        <family val="2"/>
      </rPr>
      <t xml:space="preserve">
</t>
    </r>
  </si>
  <si>
    <r>
      <t xml:space="preserve">16/10/2018: Acción progamada a realizarse durante el mes de octubre de 2018.
</t>
    </r>
    <r>
      <rPr>
        <b/>
        <sz val="10"/>
        <rFont val="Arial"/>
        <family val="2"/>
      </rPr>
      <t>26/12/2018:</t>
    </r>
    <r>
      <rPr>
        <sz val="10"/>
        <rFont val="Arial"/>
        <family val="2"/>
      </rPr>
      <t xml:space="preserve"> Teniendo en cuenta el seguimiento por parte del líder del proceso en donde se ajusta la actividad, a la fecha del seguimiento por parte de la Oficina de Control Interno, no se evidencia en Maloca Aula SIG la actualización del procedimiento  PRO-GT-12-05 MANTENIMIENTO DE INFRAESTRUCTURA TECNOLÓGICA (versión 7 con fecha de aprobación del 29/09/2017).
Igualmente se recomienda actualizar la actividad ajustada en el Plan de Mejoramiento del Proceso 
</t>
    </r>
    <r>
      <rPr>
        <b/>
        <sz val="10"/>
        <rFont val="Arial"/>
        <family val="2"/>
      </rPr>
      <t xml:space="preserve">30/04/2019:  </t>
    </r>
    <r>
      <rPr>
        <sz val="10"/>
        <rFont val="Arial"/>
        <family val="2"/>
      </rPr>
      <t xml:space="preserve">En la Auditoria realizada en el mes de febrero se deja la siguiente observación frente a la acción planteada "El desarrollo de este procedimiento debe obedecer al dominio 16 Gestión de Incidentes del MSPI."; y otras obervaciones en pro de fortalecer el proceso; por lo anterior se recomienda revisar la acción propuesta de tal manera que permita minimizar la materialización del riesgo.  Esta acción continua en seguimiento. </t>
    </r>
  </si>
  <si>
    <r>
      <t xml:space="preserve">16/10/2018: </t>
    </r>
    <r>
      <rPr>
        <sz val="10"/>
        <rFont val="Arial"/>
        <family val="2"/>
      </rPr>
      <t xml:space="preserve">Acción progamada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"Se debe adelantar la socialización con información clara de cómo identificar este tipo de ataques y las medidas preventivas y reactivas a tomar en cada caso."</t>
    </r>
  </si>
  <si>
    <r>
      <rPr>
        <sz val="10"/>
        <rFont val="Arial"/>
        <family val="2"/>
      </rPr>
      <t>16/10/2018:</t>
    </r>
    <r>
      <rPr>
        <b/>
        <sz val="10"/>
        <rFont val="Arial"/>
        <family val="2"/>
      </rPr>
      <t xml:space="preserve"> </t>
    </r>
    <r>
      <rPr>
        <sz val="10"/>
        <rFont val="Arial"/>
        <family val="2"/>
      </rPr>
      <t xml:space="preserve">Acción progamada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</si>
  <si>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</si>
  <si>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que esta acción por la manera en que fue planteada no es clara razón por la cual se elimina. 
</t>
    </r>
  </si>
  <si>
    <r>
      <rPr>
        <sz val="10"/>
        <rFont val="Arial"/>
        <family val="2"/>
      </rPr>
      <t xml:space="preserve">16/10/2018: Acción progamada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t>
    </r>
  </si>
  <si>
    <r>
      <rPr>
        <sz val="10"/>
        <rFont val="Arial"/>
        <family val="2"/>
      </rPr>
      <t xml:space="preserve">16/10/2018: Acción progamada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</si>
  <si>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t xml:space="preserve">Archivos soporte de la Oficina de Control Interno </t>
  </si>
  <si>
    <r>
      <rPr>
        <sz val="10"/>
        <rFont val="Arial"/>
        <family val="2"/>
      </rPr>
      <t xml:space="preserve">16/10/2018: Sandra Milena Bonilla R._ Contratista de Apoyo Profesional_ OCI
</t>
    </r>
    <r>
      <rPr>
        <b/>
        <sz val="10"/>
        <rFont val="Arial"/>
        <family val="2"/>
      </rPr>
      <t xml:space="preserve">
26/12/2018: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</si>
  <si>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</si>
  <si>
    <r>
      <rPr>
        <b/>
        <sz val="10"/>
        <rFont val="Calibri"/>
        <family val="2"/>
      </rPr>
      <t xml:space="preserve">26/12/2018: </t>
    </r>
    <r>
      <rPr>
        <u/>
        <sz val="10"/>
        <rFont val="Calibri"/>
        <family val="2"/>
      </rPr>
      <t>http://www.idep.edu.co/sites/default/files/PRO-GT-12-05%20Mantenimiento%20de%20Infraestructura%20tecnolo%CC%81gica_V7.pdf</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</si>
  <si>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informacion,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informacion,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cumplimieto de la disponbilidad del canal de internet  99,7 %.
</t>
    </r>
    <r>
      <rPr>
        <b/>
        <sz val="10"/>
        <color rgb="FF000000"/>
        <rFont val="Calibri"/>
        <family val="2"/>
      </rPr>
      <t>Mantenimiento de la infraestructura:</t>
    </r>
    <r>
      <rPr>
        <sz val="10"/>
        <color rgb="FF000000"/>
        <rFont val="Calibri"/>
        <family val="2"/>
      </rPr>
      <t xml:space="preserve"> Frente al Manteniminento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t>
    </r>
  </si>
  <si>
    <r>
      <t>Humano:</t>
    </r>
    <r>
      <rPr>
        <sz val="10"/>
        <color rgb="FF000000"/>
        <rFont val="Calibri"/>
        <family val="2"/>
      </rPr>
      <t xml:space="preserve">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</si>
  <si>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dias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</si>
  <si>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t>
    </r>
  </si>
  <si>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</si>
  <si>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</si>
  <si>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</si>
  <si>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</si>
  <si>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</si>
  <si>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</si>
  <si>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</si>
  <si>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30 de abril de 2019</t>
  </si>
  <si>
    <t>-</t>
  </si>
  <si>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</si>
  <si>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</si>
  <si>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</si>
  <si>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</si>
  <si>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</si>
  <si>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</si>
  <si>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</si>
  <si>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</si>
  <si>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</si>
  <si>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</si>
  <si>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</si>
  <si>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</si>
  <si>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</si>
  <si>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</si>
  <si>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</si>
  <si>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ACCIONES HALLAZGOS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</si>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</sst>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240A]d&quot; de &quot;mmmm&quot; de &quot;yyyy"/>
    <numFmt numFmtId="165" formatCode="_(* #,##0_);_(* \(#,##0\);_(* &quot;-&quot;??_);_(@_)"/>
    <numFmt numFmtId="166" formatCode="0.0%"/>
  </numFmts>
  <fonts count="87" x14ac:knownFonts="1">
    <font>
      <sz val="11"/>
      <color rgb="FF000000"/>
      <name val="Calibri"/>
      <family val="2"/>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4"/>
      <color rgb="FFFFFFFF"/>
      <name val="Arial"/>
      <family val="2"/>
    </font>
    <font>
      <b/>
      <sz val="16"/>
      <color rgb="FFFFFFFF"/>
      <name val="Arial"/>
      <family val="2"/>
    </font>
    <font>
      <sz val="11"/>
      <color rgb="FFFFFFFF"/>
      <name val="Calibri"/>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b/>
      <sz val="13"/>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sz val="12"/>
      <color rgb="FF000000"/>
      <name val="Arial"/>
      <family val="2"/>
    </font>
    <font>
      <u/>
      <sz val="20"/>
      <color theme="10"/>
      <name val="Calibri"/>
      <family val="2"/>
    </font>
    <font>
      <b/>
      <u/>
      <sz val="12"/>
      <color rgb="FFFFFFFF"/>
      <name val="Arial"/>
      <family val="2"/>
    </font>
    <font>
      <b/>
      <sz val="16"/>
      <color rgb="FF000000"/>
      <name val="Arial"/>
      <family val="2"/>
    </font>
    <font>
      <sz val="16"/>
      <color rgb="FF000000"/>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color theme="10"/>
      <name val="Calibri"/>
      <family val="2"/>
    </font>
    <font>
      <b/>
      <sz val="10"/>
      <name val="Calibri"/>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s>
  <fills count="41">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339966"/>
        <bgColor rgb="FF339966"/>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FFFF00"/>
        <bgColor rgb="FFFFFF00"/>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5" tint="0.59999389629810485"/>
        <bgColor indexed="64"/>
      </patternFill>
    </fill>
    <fill>
      <patternFill patternType="solid">
        <fgColor theme="0"/>
        <bgColor rgb="FFFFFFFF"/>
      </patternFill>
    </fill>
    <fill>
      <patternFill patternType="solid">
        <fgColor theme="4" tint="-0.249977111117893"/>
        <bgColor rgb="FF008000"/>
      </patternFill>
    </fill>
    <fill>
      <patternFill patternType="solid">
        <fgColor theme="4" tint="-0.249977111117893"/>
        <bgColor rgb="FF99CC00"/>
      </patternFill>
    </fill>
    <fill>
      <patternFill patternType="solid">
        <fgColor theme="4" tint="0.59999389629810485"/>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thin">
        <color rgb="FF000000"/>
      </bottom>
      <diagonal/>
    </border>
    <border>
      <left style="medium">
        <color rgb="FF000000"/>
      </left>
      <right style="medium">
        <color indexed="64"/>
      </right>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thin">
        <color rgb="FF000000"/>
      </top>
      <bottom style="medium">
        <color indexed="64"/>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hair">
        <color rgb="FF000000"/>
      </left>
      <right style="hair">
        <color rgb="FF000000"/>
      </right>
      <top style="hair">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s>
  <cellStyleXfs count="5">
    <xf numFmtId="0" fontId="0" fillId="0" borderId="0"/>
    <xf numFmtId="0" fontId="25" fillId="0" borderId="0" applyNumberFormat="0" applyFill="0" applyBorder="0" applyAlignment="0" applyProtection="0"/>
    <xf numFmtId="0" fontId="24" fillId="0" borderId="0"/>
    <xf numFmtId="0" fontId="1" fillId="0" borderId="0"/>
    <xf numFmtId="9" fontId="82" fillId="0" borderId="0" applyFont="0" applyFill="0" applyBorder="0" applyAlignment="0" applyProtection="0"/>
  </cellStyleXfs>
  <cellXfs count="756">
    <xf numFmtId="0" fontId="0" fillId="0" borderId="0" xfId="0" applyFont="1" applyAlignment="1"/>
    <xf numFmtId="0" fontId="0" fillId="0" borderId="0" xfId="0" applyFont="1"/>
    <xf numFmtId="0" fontId="26" fillId="0" borderId="0" xfId="0" applyFont="1"/>
    <xf numFmtId="0" fontId="27" fillId="2" borderId="32" xfId="0" applyFont="1" applyFill="1" applyBorder="1" applyAlignment="1">
      <alignment horizontal="center" vertical="center" wrapText="1"/>
    </xf>
    <xf numFmtId="0" fontId="27" fillId="2" borderId="33" xfId="0" applyFont="1" applyFill="1" applyBorder="1" applyAlignment="1">
      <alignment horizontal="center" vertical="center"/>
    </xf>
    <xf numFmtId="0" fontId="27" fillId="0" borderId="0" xfId="0" applyFont="1" applyAlignment="1">
      <alignment horizontal="center" vertical="center"/>
    </xf>
    <xf numFmtId="0" fontId="27"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28" fillId="0" borderId="32" xfId="0" applyNumberFormat="1" applyFont="1" applyBorder="1" applyAlignment="1">
      <alignment horizontal="center" vertical="center" wrapText="1"/>
    </xf>
    <xf numFmtId="49" fontId="28" fillId="0" borderId="32" xfId="0" applyNumberFormat="1" applyFont="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6"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29"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26" fillId="3" borderId="0" xfId="0" applyFont="1" applyFill="1" applyBorder="1"/>
    <xf numFmtId="0" fontId="30" fillId="3" borderId="0" xfId="0" applyFont="1" applyFill="1" applyBorder="1" applyAlignment="1">
      <alignment wrapText="1"/>
    </xf>
    <xf numFmtId="0" fontId="31" fillId="4" borderId="34" xfId="0" applyFont="1" applyFill="1" applyBorder="1"/>
    <xf numFmtId="43" fontId="0" fillId="4" borderId="35" xfId="0" applyNumberFormat="1" applyFont="1" applyFill="1" applyBorder="1"/>
    <xf numFmtId="43" fontId="32" fillId="4" borderId="35" xfId="0" applyNumberFormat="1" applyFont="1" applyFill="1" applyBorder="1" applyAlignment="1">
      <alignment vertical="top" wrapText="1"/>
    </xf>
    <xf numFmtId="43" fontId="9" fillId="4" borderId="35" xfId="0" applyNumberFormat="1" applyFont="1" applyFill="1" applyBorder="1"/>
    <xf numFmtId="0" fontId="33" fillId="3" borderId="0" xfId="0" applyFont="1" applyFill="1" applyBorder="1"/>
    <xf numFmtId="0" fontId="31" fillId="4" borderId="36" xfId="0" applyFont="1" applyFill="1" applyBorder="1"/>
    <xf numFmtId="43" fontId="0" fillId="4" borderId="0" xfId="0" applyNumberFormat="1" applyFont="1" applyFill="1" applyBorder="1"/>
    <xf numFmtId="0" fontId="10" fillId="4" borderId="0" xfId="0" applyFont="1" applyFill="1" applyBorder="1" applyAlignment="1">
      <alignment vertical="center" wrapText="1"/>
    </xf>
    <xf numFmtId="0" fontId="29" fillId="0" borderId="37" xfId="0" applyFont="1" applyBorder="1" applyAlignment="1">
      <alignment horizontal="center" vertical="center"/>
    </xf>
    <xf numFmtId="43" fontId="9" fillId="4" borderId="0" xfId="0" applyNumberFormat="1" applyFont="1" applyFill="1" applyBorder="1"/>
    <xf numFmtId="0" fontId="34" fillId="4" borderId="0"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4" fillId="4" borderId="38" xfId="0" applyFont="1" applyFill="1" applyBorder="1" applyAlignment="1">
      <alignment horizontal="center" vertical="center" wrapText="1"/>
    </xf>
    <xf numFmtId="0" fontId="31" fillId="4" borderId="39" xfId="0" applyFont="1" applyFill="1" applyBorder="1"/>
    <xf numFmtId="1" fontId="11" fillId="4" borderId="40" xfId="0" applyNumberFormat="1" applyFont="1" applyFill="1" applyBorder="1" applyAlignment="1">
      <alignment horizontal="center" vertical="center"/>
    </xf>
    <xf numFmtId="43" fontId="9" fillId="4" borderId="40" xfId="0" applyNumberFormat="1" applyFont="1" applyFill="1" applyBorder="1"/>
    <xf numFmtId="43" fontId="12" fillId="4" borderId="40" xfId="0" applyNumberFormat="1" applyFont="1" applyFill="1" applyBorder="1"/>
    <xf numFmtId="0" fontId="29" fillId="0" borderId="41" xfId="0" applyFont="1" applyBorder="1" applyAlignment="1">
      <alignment horizontal="center" vertical="center"/>
    </xf>
    <xf numFmtId="0" fontId="34" fillId="4" borderId="40"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34" fillId="4" borderId="42" xfId="0" applyFont="1" applyFill="1" applyBorder="1" applyAlignment="1">
      <alignment horizontal="center" vertical="center" wrapText="1"/>
    </xf>
    <xf numFmtId="43" fontId="12" fillId="4" borderId="0" xfId="0" applyNumberFormat="1" applyFont="1" applyFill="1" applyBorder="1"/>
    <xf numFmtId="43" fontId="0" fillId="0" borderId="0" xfId="0" applyNumberFormat="1" applyFont="1"/>
    <xf numFmtId="43" fontId="4" fillId="4" borderId="0" xfId="0" applyNumberFormat="1" applyFont="1" applyFill="1" applyBorder="1" applyAlignment="1">
      <alignment vertical="center"/>
    </xf>
    <xf numFmtId="37" fontId="34" fillId="4" borderId="0" xfId="0" applyNumberFormat="1" applyFont="1" applyFill="1" applyBorder="1" applyAlignment="1">
      <alignment horizontal="center" vertical="center" wrapText="1"/>
    </xf>
    <xf numFmtId="43" fontId="9" fillId="4" borderId="0" xfId="0" applyNumberFormat="1" applyFont="1" applyFill="1" applyBorder="1" applyAlignment="1">
      <alignment horizontal="left"/>
    </xf>
    <xf numFmtId="43" fontId="12" fillId="4" borderId="0" xfId="0" applyNumberFormat="1" applyFont="1" applyFill="1" applyBorder="1" applyAlignment="1">
      <alignment horizontal="left"/>
    </xf>
    <xf numFmtId="43" fontId="0" fillId="4" borderId="36" xfId="0" applyNumberFormat="1" applyFont="1" applyFill="1" applyBorder="1"/>
    <xf numFmtId="1" fontId="36" fillId="4" borderId="0" xfId="0" applyNumberFormat="1" applyFont="1" applyFill="1" applyBorder="1" applyAlignment="1">
      <alignment vertical="center"/>
    </xf>
    <xf numFmtId="43" fontId="0" fillId="4" borderId="38" xfId="0" applyNumberFormat="1" applyFont="1" applyFill="1" applyBorder="1"/>
    <xf numFmtId="0" fontId="37" fillId="4" borderId="0" xfId="0" applyFont="1" applyFill="1" applyBorder="1"/>
    <xf numFmtId="165" fontId="38" fillId="4" borderId="0" xfId="0" applyNumberFormat="1" applyFont="1" applyFill="1" applyBorder="1"/>
    <xf numFmtId="1" fontId="2" fillId="4" borderId="0" xfId="0" applyNumberFormat="1" applyFont="1" applyFill="1" applyBorder="1" applyAlignment="1">
      <alignment vertical="center"/>
    </xf>
    <xf numFmtId="1" fontId="29" fillId="3" borderId="0" xfId="0" applyNumberFormat="1" applyFont="1" applyFill="1" applyBorder="1" applyAlignment="1">
      <alignment horizontal="left" vertical="center" wrapText="1"/>
    </xf>
    <xf numFmtId="1" fontId="37" fillId="4" borderId="0" xfId="0" applyNumberFormat="1" applyFont="1" applyFill="1" applyBorder="1" applyAlignment="1">
      <alignment vertical="center"/>
    </xf>
    <xf numFmtId="1" fontId="29" fillId="4" borderId="0" xfId="0" applyNumberFormat="1" applyFont="1" applyFill="1" applyBorder="1" applyAlignment="1">
      <alignment vertical="center"/>
    </xf>
    <xf numFmtId="43" fontId="8" fillId="4" borderId="0" xfId="0" applyNumberFormat="1" applyFont="1" applyFill="1" applyBorder="1" applyAlignment="1">
      <alignment horizontal="center" vertical="center"/>
    </xf>
    <xf numFmtId="43" fontId="0" fillId="4" borderId="34" xfId="0" applyNumberFormat="1" applyFont="1" applyFill="1" applyBorder="1"/>
    <xf numFmtId="43" fontId="8" fillId="4" borderId="35" xfId="0" applyNumberFormat="1" applyFont="1" applyFill="1" applyBorder="1" applyAlignment="1">
      <alignment horizontal="center" vertical="center"/>
    </xf>
    <xf numFmtId="43" fontId="0" fillId="4" borderId="43" xfId="0" applyNumberFormat="1" applyFont="1" applyFill="1" applyBorder="1"/>
    <xf numFmtId="43" fontId="39" fillId="4" borderId="0" xfId="0" applyNumberFormat="1" applyFont="1" applyFill="1" applyBorder="1" applyAlignment="1">
      <alignment vertical="center"/>
    </xf>
    <xf numFmtId="43" fontId="39" fillId="4" borderId="38" xfId="0" applyNumberFormat="1" applyFont="1" applyFill="1" applyBorder="1" applyAlignment="1">
      <alignment vertical="center"/>
    </xf>
    <xf numFmtId="165" fontId="0" fillId="4" borderId="0" xfId="0" applyNumberFormat="1" applyFont="1" applyFill="1" applyBorder="1"/>
    <xf numFmtId="43" fontId="0" fillId="4" borderId="39" xfId="0" applyNumberFormat="1" applyFont="1" applyFill="1" applyBorder="1"/>
    <xf numFmtId="43" fontId="14" fillId="4" borderId="40" xfId="0" applyNumberFormat="1" applyFont="1" applyFill="1" applyBorder="1"/>
    <xf numFmtId="43" fontId="0" fillId="4" borderId="40" xfId="0" applyNumberFormat="1" applyFont="1" applyFill="1" applyBorder="1"/>
    <xf numFmtId="0" fontId="40" fillId="0" borderId="0" xfId="0" applyFont="1"/>
    <xf numFmtId="0" fontId="40" fillId="0" borderId="0" xfId="0" applyFont="1" applyAlignment="1">
      <alignment horizontal="center" vertical="center" wrapText="1"/>
    </xf>
    <xf numFmtId="0" fontId="40" fillId="0" borderId="0" xfId="0" applyFont="1" applyAlignment="1">
      <alignment horizontal="left"/>
    </xf>
    <xf numFmtId="0" fontId="40" fillId="0" borderId="0" xfId="0" applyFont="1" applyAlignment="1">
      <alignment horizontal="center" vertical="center"/>
    </xf>
    <xf numFmtId="0" fontId="40" fillId="0" borderId="0" xfId="0" applyFont="1" applyAlignment="1"/>
    <xf numFmtId="49" fontId="41" fillId="0" borderId="32" xfId="0" applyNumberFormat="1" applyFont="1" applyBorder="1" applyAlignment="1">
      <alignment horizontal="center" vertical="center" wrapText="1"/>
    </xf>
    <xf numFmtId="49" fontId="41" fillId="0" borderId="32" xfId="0" applyNumberFormat="1" applyFont="1" applyBorder="1" applyAlignment="1">
      <alignment horizontal="left" vertical="center" wrapText="1"/>
    </xf>
    <xf numFmtId="49" fontId="40" fillId="0" borderId="0" xfId="0" applyNumberFormat="1" applyFont="1" applyAlignment="1">
      <alignment horizontal="center" vertical="center" wrapText="1"/>
    </xf>
    <xf numFmtId="49" fontId="42" fillId="0" borderId="32" xfId="0" applyNumberFormat="1" applyFont="1" applyBorder="1" applyAlignment="1">
      <alignment horizontal="left" vertical="center" wrapText="1"/>
    </xf>
    <xf numFmtId="49" fontId="42" fillId="0" borderId="32" xfId="0" applyNumberFormat="1" applyFont="1" applyBorder="1" applyAlignment="1">
      <alignment horizontal="center" vertical="center" wrapText="1"/>
    </xf>
    <xf numFmtId="49" fontId="41" fillId="0" borderId="0" xfId="0" applyNumberFormat="1" applyFont="1" applyAlignment="1">
      <alignment horizontal="left" vertical="center" wrapText="1"/>
    </xf>
    <xf numFmtId="49" fontId="41" fillId="0" borderId="0" xfId="0" applyNumberFormat="1" applyFont="1" applyAlignment="1">
      <alignment horizontal="center" vertical="center" wrapText="1"/>
    </xf>
    <xf numFmtId="49" fontId="41"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1" xfId="0" applyFont="1" applyFill="1" applyBorder="1" applyAlignment="1">
      <alignment horizontal="center" vertical="center"/>
    </xf>
    <xf numFmtId="49" fontId="40" fillId="0" borderId="1" xfId="0" applyNumberFormat="1" applyFont="1" applyBorder="1" applyAlignment="1">
      <alignment horizontal="left" vertical="center" wrapText="1"/>
    </xf>
    <xf numFmtId="49" fontId="40" fillId="0" borderId="1" xfId="0" applyNumberFormat="1" applyFont="1" applyFill="1" applyBorder="1" applyAlignment="1">
      <alignment horizontal="left" vertical="center" wrapText="1"/>
    </xf>
    <xf numFmtId="49" fontId="43" fillId="0" borderId="1" xfId="0" applyNumberFormat="1" applyFont="1" applyFill="1" applyBorder="1" applyAlignment="1">
      <alignment horizontal="left" vertical="center" wrapText="1"/>
    </xf>
    <xf numFmtId="0" fontId="40" fillId="0" borderId="1" xfId="0" applyFont="1" applyBorder="1" applyAlignment="1">
      <alignment horizontal="left" vertical="center" wrapText="1"/>
    </xf>
    <xf numFmtId="49" fontId="40" fillId="0" borderId="32"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0" fontId="0" fillId="0" borderId="0" xfId="0" applyFont="1" applyAlignment="1"/>
    <xf numFmtId="0" fontId="44" fillId="0" borderId="0" xfId="0" applyFont="1" applyAlignment="1"/>
    <xf numFmtId="0" fontId="45" fillId="0" borderId="0" xfId="0" applyFont="1" applyFill="1" applyBorder="1" applyAlignment="1">
      <alignment horizontal="center"/>
    </xf>
    <xf numFmtId="0" fontId="8"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44" fillId="0" borderId="0" xfId="0" applyFont="1" applyFill="1" applyBorder="1" applyAlignment="1"/>
    <xf numFmtId="0" fontId="0" fillId="0" borderId="0" xfId="0" applyFont="1" applyFill="1" applyBorder="1" applyAlignment="1"/>
    <xf numFmtId="0" fontId="46" fillId="9" borderId="0" xfId="0" applyFont="1" applyFill="1" applyBorder="1" applyAlignment="1">
      <alignment vertical="center" wrapText="1"/>
    </xf>
    <xf numFmtId="0" fontId="47" fillId="9" borderId="0" xfId="0" applyFont="1" applyFill="1" applyBorder="1" applyAlignment="1">
      <alignment horizontal="center" vertical="center" wrapText="1"/>
    </xf>
    <xf numFmtId="0" fontId="29" fillId="10" borderId="0" xfId="0" applyFont="1" applyFill="1" applyBorder="1" applyAlignment="1">
      <alignment horizontal="center" vertical="center"/>
    </xf>
    <xf numFmtId="0" fontId="48" fillId="10" borderId="0" xfId="0" applyFont="1" applyFill="1" applyBorder="1" applyAlignment="1">
      <alignment horizontal="center" vertical="center"/>
    </xf>
    <xf numFmtId="1" fontId="37" fillId="11" borderId="0" xfId="0" applyNumberFormat="1" applyFont="1" applyFill="1" applyBorder="1" applyAlignment="1">
      <alignment vertical="center"/>
    </xf>
    <xf numFmtId="0" fontId="3" fillId="12" borderId="0" xfId="0" applyFont="1" applyFill="1" applyBorder="1"/>
    <xf numFmtId="1" fontId="37"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3" fillId="12" borderId="0" xfId="0" applyFont="1" applyFill="1" applyBorder="1" applyAlignment="1"/>
    <xf numFmtId="0" fontId="0" fillId="12" borderId="0" xfId="0" applyFont="1" applyFill="1" applyBorder="1" applyAlignment="1"/>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1" fontId="39" fillId="12" borderId="0" xfId="0" applyNumberFormat="1" applyFont="1" applyFill="1" applyBorder="1" applyAlignment="1">
      <alignment horizontal="center" vertical="center"/>
    </xf>
    <xf numFmtId="1" fontId="49" fillId="13" borderId="51" xfId="0" applyNumberFormat="1" applyFont="1" applyFill="1" applyBorder="1" applyAlignment="1">
      <alignment horizontal="center" vertical="center" wrapText="1"/>
    </xf>
    <xf numFmtId="1" fontId="37" fillId="13" borderId="52" xfId="0" applyNumberFormat="1" applyFont="1" applyFill="1" applyBorder="1" applyAlignment="1">
      <alignment horizontal="center" vertical="center"/>
    </xf>
    <xf numFmtId="0" fontId="5" fillId="4" borderId="53" xfId="0" applyFont="1" applyFill="1" applyBorder="1" applyAlignment="1">
      <alignment horizontal="left" vertical="center" wrapText="1"/>
    </xf>
    <xf numFmtId="0" fontId="5" fillId="0" borderId="54" xfId="0" applyFont="1" applyBorder="1" applyAlignment="1">
      <alignment horizontal="left" vertical="center" wrapText="1"/>
    </xf>
    <xf numFmtId="0" fontId="50" fillId="10" borderId="0" xfId="0" applyFont="1" applyFill="1" applyBorder="1" applyAlignment="1">
      <alignment horizontal="center" vertical="center" wrapText="1"/>
    </xf>
    <xf numFmtId="0" fontId="51" fillId="0" borderId="55" xfId="0" applyFont="1" applyBorder="1" applyAlignment="1">
      <alignment horizontal="center" vertical="center"/>
    </xf>
    <xf numFmtId="0" fontId="29" fillId="0" borderId="2" xfId="0" applyFont="1" applyBorder="1" applyAlignment="1">
      <alignment vertical="center" wrapText="1"/>
    </xf>
    <xf numFmtId="0" fontId="47" fillId="0" borderId="3" xfId="0" applyFont="1" applyBorder="1" applyAlignment="1">
      <alignment horizontal="center" vertical="center" wrapText="1"/>
    </xf>
    <xf numFmtId="0" fontId="29" fillId="0" borderId="4" xfId="0" applyFont="1" applyBorder="1" applyAlignment="1">
      <alignment vertical="center" wrapText="1"/>
    </xf>
    <xf numFmtId="0" fontId="47" fillId="0" borderId="5" xfId="0" applyFont="1" applyBorder="1" applyAlignment="1">
      <alignment horizontal="center" vertical="center" wrapText="1"/>
    </xf>
    <xf numFmtId="0" fontId="29" fillId="0" borderId="4" xfId="0" applyFont="1" applyFill="1" applyBorder="1" applyAlignment="1">
      <alignment vertical="center" wrapText="1"/>
    </xf>
    <xf numFmtId="0" fontId="29" fillId="0" borderId="6" xfId="0" applyFont="1" applyFill="1" applyBorder="1" applyAlignment="1">
      <alignment vertical="center" wrapText="1"/>
    </xf>
    <xf numFmtId="0" fontId="47" fillId="0" borderId="7" xfId="0" applyFont="1" applyBorder="1" applyAlignment="1">
      <alignment horizontal="center" vertical="center" wrapText="1"/>
    </xf>
    <xf numFmtId="1" fontId="29" fillId="12" borderId="0" xfId="0" applyNumberFormat="1" applyFont="1" applyFill="1" applyBorder="1" applyAlignment="1">
      <alignment horizontal="center" vertical="center"/>
    </xf>
    <xf numFmtId="1" fontId="29" fillId="0" borderId="0" xfId="0" applyNumberFormat="1" applyFont="1" applyFill="1" applyBorder="1" applyAlignment="1">
      <alignment vertical="center"/>
    </xf>
    <xf numFmtId="0" fontId="29"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31" fillId="4" borderId="8" xfId="0" applyFont="1" applyFill="1" applyBorder="1"/>
    <xf numFmtId="1" fontId="11" fillId="4" borderId="9" xfId="0" applyNumberFormat="1" applyFont="1" applyFill="1" applyBorder="1" applyAlignment="1">
      <alignment horizontal="center" vertical="center"/>
    </xf>
    <xf numFmtId="43" fontId="9" fillId="4" borderId="9" xfId="0" applyNumberFormat="1" applyFont="1" applyFill="1" applyBorder="1"/>
    <xf numFmtId="43" fontId="12" fillId="4" borderId="9" xfId="0" applyNumberFormat="1" applyFont="1" applyFill="1" applyBorder="1"/>
    <xf numFmtId="0" fontId="34" fillId="4" borderId="9"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1" fillId="4" borderId="11" xfId="0" applyFont="1" applyFill="1" applyBorder="1"/>
    <xf numFmtId="0" fontId="34" fillId="4" borderId="12" xfId="0" applyFont="1" applyFill="1" applyBorder="1" applyAlignment="1">
      <alignment horizontal="center" vertical="center" wrapText="1"/>
    </xf>
    <xf numFmtId="43" fontId="0" fillId="0" borderId="0" xfId="0" applyNumberFormat="1" applyFont="1" applyBorder="1"/>
    <xf numFmtId="0" fontId="31" fillId="4" borderId="13" xfId="0" applyFont="1" applyFill="1" applyBorder="1"/>
    <xf numFmtId="1" fontId="11" fillId="4" borderId="14" xfId="0" applyNumberFormat="1" applyFont="1" applyFill="1" applyBorder="1" applyAlignment="1">
      <alignment horizontal="left" vertical="center"/>
    </xf>
    <xf numFmtId="43" fontId="9" fillId="4" borderId="14" xfId="0" applyNumberFormat="1" applyFont="1" applyFill="1" applyBorder="1"/>
    <xf numFmtId="43" fontId="12" fillId="4" borderId="14" xfId="0" applyNumberFormat="1" applyFont="1" applyFill="1" applyBorder="1"/>
    <xf numFmtId="0" fontId="34" fillId="4" borderId="14" xfId="0" applyFont="1" applyFill="1" applyBorder="1" applyAlignment="1">
      <alignment horizontal="center" vertical="center" wrapText="1"/>
    </xf>
    <xf numFmtId="0" fontId="35" fillId="4" borderId="14" xfId="0" applyFont="1" applyFill="1" applyBorder="1" applyAlignment="1">
      <alignment horizontal="center" vertical="center" wrapText="1"/>
    </xf>
    <xf numFmtId="0" fontId="3" fillId="0" borderId="0" xfId="0" applyFont="1" applyBorder="1" applyAlignment="1"/>
    <xf numFmtId="165" fontId="9" fillId="4" borderId="0"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9" fontId="10" fillId="4" borderId="0" xfId="0" applyNumberFormat="1" applyFont="1" applyFill="1" applyBorder="1" applyAlignment="1">
      <alignment horizontal="center" vertical="center" wrapText="1"/>
    </xf>
    <xf numFmtId="0" fontId="51" fillId="0" borderId="56" xfId="0" applyFont="1" applyBorder="1" applyAlignment="1">
      <alignment horizontal="center" vertical="center"/>
    </xf>
    <xf numFmtId="1" fontId="37" fillId="13" borderId="57"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wrapText="1"/>
    </xf>
    <xf numFmtId="0" fontId="0" fillId="0" borderId="0" xfId="0" applyFont="1" applyAlignment="1"/>
    <xf numFmtId="49" fontId="41" fillId="14" borderId="32" xfId="0" applyNumberFormat="1" applyFont="1" applyFill="1" applyBorder="1" applyAlignment="1">
      <alignment horizontal="center" vertical="center" wrapText="1"/>
    </xf>
    <xf numFmtId="49" fontId="41" fillId="15" borderId="32" xfId="0" applyNumberFormat="1" applyFont="1" applyFill="1" applyBorder="1" applyAlignment="1">
      <alignment horizontal="center" vertical="center" wrapText="1"/>
    </xf>
    <xf numFmtId="49" fontId="41" fillId="16" borderId="32" xfId="0" applyNumberFormat="1" applyFont="1" applyFill="1" applyBorder="1" applyAlignment="1">
      <alignment horizontal="center" vertical="center" wrapText="1"/>
    </xf>
    <xf numFmtId="0" fontId="40" fillId="0" borderId="1" xfId="0" applyFont="1" applyBorder="1"/>
    <xf numFmtId="0" fontId="40" fillId="0" borderId="1" xfId="0" applyFont="1" applyBorder="1" applyAlignment="1">
      <alignment horizontal="center" vertical="center"/>
    </xf>
    <xf numFmtId="0" fontId="40"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0" fillId="0" borderId="1" xfId="0" applyFont="1" applyFill="1" applyBorder="1" applyAlignment="1">
      <alignment horizontal="center" vertical="center"/>
    </xf>
    <xf numFmtId="0" fontId="0" fillId="0" borderId="0" xfId="0" applyFont="1" applyAlignment="1"/>
    <xf numFmtId="1" fontId="29" fillId="12" borderId="0" xfId="0" applyNumberFormat="1" applyFont="1" applyFill="1" applyBorder="1" applyAlignment="1">
      <alignment horizontal="center" vertical="center"/>
    </xf>
    <xf numFmtId="0" fontId="0" fillId="0" borderId="0" xfId="0" applyFont="1" applyAlignment="1"/>
    <xf numFmtId="0" fontId="52" fillId="0" borderId="58" xfId="0" applyFont="1" applyBorder="1" applyAlignment="1">
      <alignment horizontal="left" vertical="center" wrapText="1"/>
    </xf>
    <xf numFmtId="0" fontId="52" fillId="0" borderId="58" xfId="0" applyFont="1" applyBorder="1" applyAlignment="1">
      <alignment horizontal="left" vertical="center"/>
    </xf>
    <xf numFmtId="0" fontId="40" fillId="0" borderId="15" xfId="0" applyFont="1" applyFill="1" applyBorder="1" applyAlignment="1">
      <alignment horizontal="center" vertical="center"/>
    </xf>
    <xf numFmtId="0" fontId="0" fillId="0" borderId="15" xfId="0" applyFont="1" applyBorder="1" applyAlignment="1">
      <alignment horizontal="left"/>
    </xf>
    <xf numFmtId="0" fontId="0" fillId="0" borderId="15" xfId="0" applyFont="1" applyBorder="1"/>
    <xf numFmtId="0" fontId="40" fillId="0" borderId="15" xfId="0" applyFont="1" applyBorder="1"/>
    <xf numFmtId="0" fontId="0" fillId="0" borderId="15" xfId="0" applyFont="1" applyBorder="1" applyAlignment="1">
      <alignment horizontal="center" vertical="center"/>
    </xf>
    <xf numFmtId="0" fontId="0" fillId="0" borderId="15" xfId="0" applyFont="1" applyBorder="1" applyAlignment="1">
      <alignment horizontal="left" vertical="center"/>
    </xf>
    <xf numFmtId="0" fontId="4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horizontal="left" vertical="top"/>
    </xf>
    <xf numFmtId="0" fontId="40" fillId="0" borderId="15" xfId="0" applyFont="1" applyBorder="1" applyAlignment="1">
      <alignment horizontal="left" vertical="top"/>
    </xf>
    <xf numFmtId="0" fontId="40" fillId="0" borderId="1" xfId="0" applyFont="1" applyBorder="1" applyAlignment="1">
      <alignment horizontal="justify" vertical="top" wrapText="1"/>
    </xf>
    <xf numFmtId="0" fontId="40" fillId="0" borderId="15" xfId="0" applyFont="1" applyBorder="1" applyAlignment="1">
      <alignment horizontal="center" vertical="center" wrapText="1"/>
    </xf>
    <xf numFmtId="0" fontId="40" fillId="0" borderId="15" xfId="0" applyFont="1" applyBorder="1" applyAlignment="1">
      <alignment horizontal="justify" vertical="center" wrapText="1"/>
    </xf>
    <xf numFmtId="0" fontId="40" fillId="0" borderId="15" xfId="0" applyFont="1" applyBorder="1" applyAlignment="1">
      <alignment horizontal="left" vertical="center" wrapText="1"/>
    </xf>
    <xf numFmtId="14" fontId="40" fillId="0" borderId="15" xfId="0" applyNumberFormat="1" applyFont="1" applyBorder="1" applyAlignment="1">
      <alignment horizontal="center" vertical="center" wrapText="1"/>
    </xf>
    <xf numFmtId="1" fontId="41" fillId="17" borderId="59" xfId="0" applyNumberFormat="1" applyFont="1" applyFill="1" applyBorder="1" applyAlignment="1">
      <alignment horizontal="center" vertical="center" wrapText="1"/>
    </xf>
    <xf numFmtId="0" fontId="41" fillId="17" borderId="60" xfId="0" applyFont="1" applyFill="1" applyBorder="1" applyAlignment="1">
      <alignment horizontal="center" vertical="center" wrapText="1"/>
    </xf>
    <xf numFmtId="0" fontId="41" fillId="17" borderId="61" xfId="0" applyFont="1" applyFill="1" applyBorder="1" applyAlignment="1">
      <alignment horizontal="center" vertical="center" wrapText="1"/>
    </xf>
    <xf numFmtId="0" fontId="41" fillId="17" borderId="59" xfId="0" applyFont="1" applyFill="1" applyBorder="1" applyAlignment="1">
      <alignment horizontal="center" vertical="center" wrapText="1"/>
    </xf>
    <xf numFmtId="0" fontId="13" fillId="17" borderId="60" xfId="0" applyFont="1" applyFill="1" applyBorder="1" applyAlignment="1">
      <alignment horizontal="center" vertical="center" wrapText="1"/>
    </xf>
    <xf numFmtId="0" fontId="13" fillId="17" borderId="61" xfId="0" applyFont="1" applyFill="1" applyBorder="1" applyAlignment="1">
      <alignment horizontal="center" vertical="center" wrapText="1"/>
    </xf>
    <xf numFmtId="0" fontId="13" fillId="17" borderId="59" xfId="0" applyFont="1" applyFill="1" applyBorder="1" applyAlignment="1">
      <alignment horizontal="center" vertical="center" wrapText="1"/>
    </xf>
    <xf numFmtId="0" fontId="40" fillId="0" borderId="15" xfId="0" applyFont="1" applyBorder="1" applyAlignment="1">
      <alignment horizontal="left" vertical="center"/>
    </xf>
    <xf numFmtId="0" fontId="40" fillId="0" borderId="15" xfId="0" applyFont="1" applyBorder="1" applyAlignment="1">
      <alignment horizontal="left"/>
    </xf>
    <xf numFmtId="0" fontId="41" fillId="0" borderId="1" xfId="0" applyFont="1" applyBorder="1" applyAlignment="1">
      <alignment horizontal="justify" vertical="center" wrapText="1"/>
    </xf>
    <xf numFmtId="0" fontId="9" fillId="0" borderId="1" xfId="0" applyFont="1" applyBorder="1" applyAlignment="1">
      <alignment horizontal="justify" vertical="top" wrapText="1"/>
    </xf>
    <xf numFmtId="0" fontId="16" fillId="0" borderId="1" xfId="0" applyFont="1" applyBorder="1" applyAlignment="1">
      <alignment horizontal="justify" vertical="center" wrapText="1"/>
    </xf>
    <xf numFmtId="0" fontId="40" fillId="18" borderId="15"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9" fillId="18" borderId="1" xfId="0" applyFont="1" applyFill="1" applyBorder="1" applyAlignment="1">
      <alignment horizontal="justify" vertical="center" wrapText="1"/>
    </xf>
    <xf numFmtId="0" fontId="25" fillId="0" borderId="1" xfId="1" applyBorder="1" applyAlignment="1">
      <alignment horizontal="center" vertical="center" wrapText="1"/>
    </xf>
    <xf numFmtId="0" fontId="16" fillId="0" borderId="1" xfId="0" applyFont="1" applyBorder="1" applyAlignment="1">
      <alignment horizontal="center" vertical="center" wrapText="1"/>
    </xf>
    <xf numFmtId="0" fontId="53" fillId="0" borderId="0" xfId="0" applyFont="1" applyAlignment="1">
      <alignment horizontal="center" vertical="center"/>
    </xf>
    <xf numFmtId="0" fontId="41" fillId="0" borderId="0" xfId="0" applyFont="1" applyAlignment="1">
      <alignment horizontal="center" vertical="center"/>
    </xf>
    <xf numFmtId="0" fontId="19" fillId="12" borderId="0" xfId="0" applyFont="1" applyFill="1" applyBorder="1" applyAlignment="1">
      <alignment horizontal="center" vertical="center"/>
    </xf>
    <xf numFmtId="0" fontId="53" fillId="9" borderId="0" xfId="0" applyFont="1" applyFill="1" applyBorder="1" applyAlignment="1">
      <alignment horizontal="center" vertical="center"/>
    </xf>
    <xf numFmtId="0" fontId="41" fillId="0" borderId="15" xfId="0" applyFont="1" applyBorder="1" applyAlignment="1">
      <alignment horizontal="center" vertical="center"/>
    </xf>
    <xf numFmtId="0" fontId="41" fillId="0" borderId="1" xfId="0" applyFont="1" applyBorder="1" applyAlignment="1">
      <alignment horizontal="center" vertical="center"/>
    </xf>
    <xf numFmtId="0" fontId="40" fillId="0" borderId="1" xfId="0" applyFont="1" applyFill="1" applyBorder="1" applyAlignment="1">
      <alignment horizontal="justify" vertical="top" wrapText="1"/>
    </xf>
    <xf numFmtId="0" fontId="3"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4" fillId="0" borderId="0" xfId="0" applyFont="1"/>
    <xf numFmtId="0" fontId="55" fillId="0" borderId="0" xfId="0" applyFont="1"/>
    <xf numFmtId="0" fontId="54" fillId="0" borderId="0" xfId="0" applyFont="1" applyAlignment="1">
      <alignment horizontal="left" vertical="top"/>
    </xf>
    <xf numFmtId="0" fontId="21" fillId="3" borderId="0" xfId="0" applyFont="1" applyFill="1" applyBorder="1" applyAlignment="1">
      <alignment horizontal="left" vertical="top" wrapText="1"/>
    </xf>
    <xf numFmtId="0" fontId="22" fillId="12" borderId="0" xfId="0" applyFont="1" applyFill="1" applyBorder="1" applyAlignment="1"/>
    <xf numFmtId="0" fontId="54" fillId="12" borderId="0" xfId="0" applyFont="1" applyFill="1" applyBorder="1" applyAlignment="1"/>
    <xf numFmtId="0" fontId="21" fillId="3" borderId="0" xfId="0" applyFont="1" applyFill="1" applyBorder="1" applyAlignment="1">
      <alignment horizontal="center" vertical="center" wrapText="1"/>
    </xf>
    <xf numFmtId="0" fontId="21" fillId="17" borderId="59" xfId="0" applyFont="1" applyFill="1" applyBorder="1" applyAlignment="1">
      <alignment horizontal="center" vertical="center" wrapText="1"/>
    </xf>
    <xf numFmtId="0" fontId="54" fillId="0" borderId="0" xfId="0" applyFont="1" applyAlignment="1"/>
    <xf numFmtId="0" fontId="40"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13" fillId="0"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14" fontId="40" fillId="0" borderId="1" xfId="0" applyNumberFormat="1" applyFont="1" applyFill="1" applyBorder="1" applyAlignment="1">
      <alignment horizontal="center" vertical="center"/>
    </xf>
    <xf numFmtId="0" fontId="40" fillId="0" borderId="1" xfId="0" applyFont="1" applyFill="1" applyBorder="1" applyAlignment="1">
      <alignment horizontal="left" vertical="top"/>
    </xf>
    <xf numFmtId="0" fontId="0" fillId="0" borderId="0" xfId="0" applyFont="1" applyFill="1"/>
    <xf numFmtId="0" fontId="0" fillId="0" borderId="0" xfId="0" applyFont="1" applyFill="1" applyAlignment="1"/>
    <xf numFmtId="0" fontId="0" fillId="0" borderId="0" xfId="0" applyFont="1" applyFill="1" applyAlignment="1">
      <alignment vertical="center"/>
    </xf>
    <xf numFmtId="1" fontId="29" fillId="12" borderId="0" xfId="0" applyNumberFormat="1" applyFont="1" applyFill="1" applyBorder="1" applyAlignment="1">
      <alignment horizontal="center" vertical="center"/>
    </xf>
    <xf numFmtId="0" fontId="0" fillId="0" borderId="0" xfId="0" applyFont="1" applyAlignment="1"/>
    <xf numFmtId="0" fontId="9" fillId="0"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9" fillId="0" borderId="15" xfId="0" applyFont="1" applyFill="1" applyBorder="1" applyAlignment="1">
      <alignment horizontal="center" vertical="center"/>
    </xf>
    <xf numFmtId="0" fontId="3" fillId="0" borderId="0" xfId="0" applyFont="1" applyAlignment="1">
      <alignment horizontal="left"/>
    </xf>
    <xf numFmtId="0" fontId="3" fillId="0" borderId="0" xfId="0" applyFont="1"/>
    <xf numFmtId="0" fontId="3" fillId="0" borderId="0" xfId="0" applyFont="1" applyAlignment="1"/>
    <xf numFmtId="0" fontId="67" fillId="0" borderId="1" xfId="1" applyFont="1" applyFill="1" applyBorder="1" applyAlignment="1">
      <alignment horizontal="center" vertical="center" wrapText="1"/>
    </xf>
    <xf numFmtId="0" fontId="13" fillId="0" borderId="1"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xf numFmtId="0" fontId="3" fillId="0" borderId="0" xfId="0" applyFont="1" applyFill="1" applyAlignment="1"/>
    <xf numFmtId="0" fontId="13" fillId="0" borderId="1" xfId="0" applyFont="1" applyBorder="1" applyAlignment="1">
      <alignment horizontal="left" vertical="center" wrapText="1"/>
    </xf>
    <xf numFmtId="0" fontId="9" fillId="0" borderId="1" xfId="0" applyFont="1" applyBorder="1" applyAlignment="1">
      <alignment horizontal="left" vertical="top"/>
    </xf>
    <xf numFmtId="0" fontId="9" fillId="18" borderId="1" xfId="0" applyFont="1" applyFill="1" applyBorder="1" applyAlignment="1">
      <alignment horizontal="center" vertical="center" wrapText="1"/>
    </xf>
    <xf numFmtId="14" fontId="9" fillId="18" borderId="1" xfId="0" applyNumberFormat="1" applyFont="1" applyFill="1" applyBorder="1" applyAlignment="1">
      <alignment horizontal="center" vertical="center" wrapText="1"/>
    </xf>
    <xf numFmtId="0" fontId="40" fillId="18" borderId="1" xfId="0" applyFont="1" applyFill="1" applyBorder="1" applyAlignment="1">
      <alignment horizontal="justify" vertical="center" wrapText="1"/>
    </xf>
    <xf numFmtId="0" fontId="9" fillId="0" borderId="15" xfId="0" applyFont="1" applyFill="1" applyBorder="1" applyAlignment="1">
      <alignment horizontal="justify" vertical="top" wrapText="1"/>
    </xf>
    <xf numFmtId="0" fontId="9" fillId="0" borderId="15" xfId="0" applyFont="1" applyBorder="1" applyAlignment="1">
      <alignment horizontal="left" vertical="center" wrapText="1"/>
    </xf>
    <xf numFmtId="0" fontId="9" fillId="0" borderId="15" xfId="0" applyFont="1" applyBorder="1" applyAlignment="1">
      <alignment horizontal="justify" vertical="center" wrapText="1"/>
    </xf>
    <xf numFmtId="0" fontId="9" fillId="0" borderId="15" xfId="0" applyFont="1" applyBorder="1" applyAlignment="1">
      <alignment horizontal="justify" vertical="top" wrapText="1"/>
    </xf>
    <xf numFmtId="0" fontId="40" fillId="0" borderId="1" xfId="0" applyFont="1" applyFill="1" applyBorder="1"/>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top" wrapText="1"/>
    </xf>
    <xf numFmtId="0" fontId="2" fillId="3" borderId="0" xfId="0" applyFont="1" applyFill="1" applyBorder="1" applyAlignment="1">
      <alignment horizontal="center" vertical="center" wrapText="1"/>
    </xf>
    <xf numFmtId="0" fontId="9" fillId="17" borderId="61" xfId="0" applyFont="1" applyFill="1" applyBorder="1" applyAlignment="1">
      <alignment horizontal="center" vertical="center" wrapText="1"/>
    </xf>
    <xf numFmtId="0" fontId="9" fillId="18" borderId="1" xfId="0" applyFont="1" applyFill="1" applyBorder="1" applyAlignment="1">
      <alignment vertical="center" wrapText="1"/>
    </xf>
    <xf numFmtId="14" fontId="9" fillId="0" borderId="1" xfId="0" applyNumberFormat="1" applyFont="1" applyBorder="1" applyAlignment="1">
      <alignment horizontal="left" vertical="center" wrapText="1"/>
    </xf>
    <xf numFmtId="0" fontId="67" fillId="0" borderId="1" xfId="1" applyFont="1" applyBorder="1" applyAlignment="1">
      <alignment horizontal="left" vertical="center" wrapText="1"/>
    </xf>
    <xf numFmtId="0" fontId="40" fillId="0" borderId="1" xfId="0" applyFont="1" applyBorder="1" applyAlignment="1">
      <alignment horizontal="center" vertical="center" wrapText="1"/>
    </xf>
    <xf numFmtId="14" fontId="40" fillId="0" borderId="1" xfId="0" applyNumberFormat="1" applyFont="1" applyBorder="1" applyAlignment="1">
      <alignment horizontal="center" vertical="center" wrapText="1"/>
    </xf>
    <xf numFmtId="0" fontId="40" fillId="0" borderId="1" xfId="0" applyFont="1" applyBorder="1" applyAlignment="1">
      <alignment horizontal="justify" vertical="center" wrapText="1"/>
    </xf>
    <xf numFmtId="0" fontId="40" fillId="0" borderId="16" xfId="0" applyFont="1" applyFill="1" applyBorder="1" applyAlignment="1">
      <alignment horizontal="justify" vertical="center" wrapText="1"/>
    </xf>
    <xf numFmtId="0" fontId="10" fillId="0" borderId="5"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3" fillId="0" borderId="40" xfId="0" applyFont="1" applyBorder="1"/>
    <xf numFmtId="43" fontId="8" fillId="4" borderId="0" xfId="0" applyNumberFormat="1" applyFont="1" applyFill="1" applyBorder="1" applyAlignment="1">
      <alignment horizontal="center" vertical="center"/>
    </xf>
    <xf numFmtId="1" fontId="57" fillId="0" borderId="0" xfId="0" applyNumberFormat="1" applyFont="1" applyFill="1" applyBorder="1" applyAlignment="1">
      <alignment horizontal="center" vertical="center" wrapText="1"/>
    </xf>
    <xf numFmtId="0" fontId="0" fillId="0" borderId="0" xfId="0" applyFont="1" applyAlignment="1"/>
    <xf numFmtId="1" fontId="57" fillId="0" borderId="0" xfId="0" applyNumberFormat="1" applyFont="1" applyFill="1" applyBorder="1" applyAlignment="1">
      <alignment horizontal="center" vertical="center" wrapText="1"/>
    </xf>
    <xf numFmtId="0" fontId="10" fillId="0" borderId="0" xfId="0" applyNumberFormat="1" applyFont="1" applyBorder="1" applyAlignment="1">
      <alignment horizontal="center" vertical="center" wrapText="1"/>
    </xf>
    <xf numFmtId="1" fontId="49" fillId="30" borderId="62" xfId="0" applyNumberFormat="1" applyFont="1" applyFill="1" applyBorder="1" applyAlignment="1">
      <alignment horizontal="center" vertical="center"/>
    </xf>
    <xf numFmtId="0" fontId="71" fillId="32" borderId="35"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18" borderId="21" xfId="0" applyFont="1" applyFill="1" applyBorder="1" applyAlignment="1">
      <alignment horizontal="justify" vertical="top" wrapText="1"/>
    </xf>
    <xf numFmtId="0" fontId="40" fillId="0" borderId="1" xfId="0" applyFont="1" applyFill="1" applyBorder="1" applyAlignment="1">
      <alignment horizontal="center" vertical="center" wrapText="1"/>
    </xf>
    <xf numFmtId="14" fontId="40" fillId="0" borderId="1" xfId="0" applyNumberFormat="1" applyFont="1" applyBorder="1" applyAlignment="1">
      <alignment horizontal="center" vertical="center"/>
    </xf>
    <xf numFmtId="0" fontId="40" fillId="0" borderId="1" xfId="0" applyFont="1" applyBorder="1" applyAlignment="1">
      <alignment vertical="center" wrapText="1"/>
    </xf>
    <xf numFmtId="14" fontId="40"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0" fillId="0" borderId="1"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29" fillId="12" borderId="0" xfId="0" applyNumberFormat="1" applyFont="1" applyFill="1" applyBorder="1" applyAlignment="1">
      <alignment horizontal="center" vertical="center"/>
    </xf>
    <xf numFmtId="0" fontId="40" fillId="0" borderId="1"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5"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40" fillId="0" borderId="32" xfId="3" applyFont="1" applyFill="1" applyBorder="1" applyAlignment="1">
      <alignment horizontal="center" vertical="center" wrapText="1"/>
    </xf>
    <xf numFmtId="0" fontId="40" fillId="0" borderId="1" xfId="3" applyFont="1" applyFill="1" applyBorder="1" applyAlignment="1">
      <alignment horizontal="center" vertical="center" wrapText="1"/>
    </xf>
    <xf numFmtId="0" fontId="40" fillId="0" borderId="16" xfId="3" applyFont="1" applyFill="1" applyBorder="1" applyAlignment="1">
      <alignment horizontal="center" vertical="center" wrapText="1"/>
    </xf>
    <xf numFmtId="14" fontId="40" fillId="0" borderId="16" xfId="0" applyNumberFormat="1" applyFont="1" applyFill="1" applyBorder="1" applyAlignment="1">
      <alignment horizontal="center" vertical="center" wrapText="1"/>
    </xf>
    <xf numFmtId="14" fontId="40" fillId="0" borderId="16" xfId="0" applyNumberFormat="1" applyFont="1" applyFill="1" applyBorder="1" applyAlignment="1">
      <alignment horizontal="center" vertical="center"/>
    </xf>
    <xf numFmtId="0" fontId="40" fillId="0" borderId="16" xfId="0" applyFont="1" applyFill="1" applyBorder="1" applyAlignment="1">
      <alignment vertical="center" wrapText="1"/>
    </xf>
    <xf numFmtId="0" fontId="13" fillId="0" borderId="16" xfId="0" applyFont="1" applyFill="1" applyBorder="1" applyAlignment="1">
      <alignment horizontal="justify" vertical="top" wrapText="1"/>
    </xf>
    <xf numFmtId="0" fontId="9" fillId="0" borderId="16" xfId="0" applyFont="1" applyFill="1" applyBorder="1" applyAlignment="1">
      <alignment horizontal="justify" vertical="center" wrapText="1"/>
    </xf>
    <xf numFmtId="14" fontId="40" fillId="0" borderId="1" xfId="0" applyNumberFormat="1" applyFont="1" applyBorder="1" applyAlignment="1">
      <alignment horizontal="left" vertical="center" wrapText="1"/>
    </xf>
    <xf numFmtId="0" fontId="9" fillId="0" borderId="16" xfId="0" applyFont="1" applyFill="1" applyBorder="1" applyAlignment="1">
      <alignment horizontal="justify" vertical="top" wrapText="1"/>
    </xf>
    <xf numFmtId="0" fontId="16" fillId="0" borderId="1" xfId="0" applyFont="1" applyFill="1" applyBorder="1" applyAlignment="1">
      <alignment horizontal="left" vertical="center" wrapText="1"/>
    </xf>
    <xf numFmtId="0" fontId="0" fillId="0" borderId="0" xfId="0" applyFont="1" applyAlignment="1"/>
    <xf numFmtId="0" fontId="40" fillId="0" borderId="1" xfId="0" applyFont="1" applyFill="1" applyBorder="1" applyAlignment="1">
      <alignment horizontal="justify" vertical="center" wrapText="1"/>
    </xf>
    <xf numFmtId="0" fontId="40" fillId="0" borderId="1" xfId="0" applyFont="1" applyBorder="1" applyAlignment="1">
      <alignment horizontal="left" vertical="top" wrapText="1"/>
    </xf>
    <xf numFmtId="0" fontId="9" fillId="0" borderId="1" xfId="0" applyFont="1" applyFill="1" applyBorder="1" applyAlignment="1">
      <alignment horizontal="justify" vertical="center" wrapText="1"/>
    </xf>
    <xf numFmtId="49" fontId="41" fillId="33" borderId="32" xfId="0" applyNumberFormat="1" applyFont="1" applyFill="1" applyBorder="1" applyAlignment="1">
      <alignment horizontal="center" vertical="center" wrapText="1"/>
    </xf>
    <xf numFmtId="0" fontId="41" fillId="0" borderId="1" xfId="0" applyFont="1" applyFill="1" applyBorder="1" applyAlignment="1">
      <alignment horizontal="center" vertical="center"/>
    </xf>
    <xf numFmtId="0" fontId="47" fillId="0" borderId="5"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0" fillId="0" borderId="0" xfId="0" applyFont="1" applyAlignment="1">
      <alignment horizontal="justify" vertical="center"/>
    </xf>
    <xf numFmtId="0" fontId="44" fillId="0" borderId="1" xfId="0" applyFont="1" applyBorder="1" applyAlignment="1">
      <alignment horizontal="justify" vertical="center" wrapText="1"/>
    </xf>
    <xf numFmtId="0" fontId="44" fillId="0" borderId="1" xfId="0" applyFont="1" applyBorder="1" applyAlignment="1">
      <alignment horizontal="left" vertical="center" wrapText="1"/>
    </xf>
    <xf numFmtId="0" fontId="44" fillId="0" borderId="1" xfId="0" applyFont="1" applyBorder="1" applyAlignment="1">
      <alignment horizontal="left" vertical="top" wrapText="1"/>
    </xf>
    <xf numFmtId="14" fontId="40" fillId="0" borderId="15" xfId="0" applyNumberFormat="1" applyFont="1" applyBorder="1" applyAlignment="1">
      <alignment vertical="center" wrapText="1"/>
    </xf>
    <xf numFmtId="0" fontId="40" fillId="0" borderId="0" xfId="0" applyFont="1" applyAlignment="1">
      <alignment horizontal="left" vertical="top"/>
    </xf>
    <xf numFmtId="17" fontId="74" fillId="5" borderId="44" xfId="1" applyNumberFormat="1" applyFont="1" applyFill="1" applyBorder="1" applyAlignment="1">
      <alignment vertical="center"/>
    </xf>
    <xf numFmtId="0" fontId="7" fillId="0" borderId="83" xfId="0" applyFont="1" applyBorder="1" applyAlignment="1">
      <alignment horizontal="center" vertical="center"/>
    </xf>
    <xf numFmtId="0" fontId="74" fillId="5" borderId="41" xfId="1" applyFont="1" applyFill="1" applyBorder="1" applyAlignment="1">
      <alignment vertical="center"/>
    </xf>
    <xf numFmtId="0" fontId="7" fillId="0" borderId="68" xfId="0" applyFont="1" applyBorder="1" applyAlignment="1">
      <alignment horizontal="center" vertical="center"/>
    </xf>
    <xf numFmtId="0" fontId="74" fillId="6" borderId="41" xfId="1" applyFont="1" applyFill="1" applyBorder="1" applyAlignment="1">
      <alignment vertical="center"/>
    </xf>
    <xf numFmtId="0" fontId="74" fillId="7" borderId="41" xfId="1" applyFont="1" applyFill="1" applyBorder="1" applyAlignment="1">
      <alignment vertical="center"/>
    </xf>
    <xf numFmtId="0" fontId="74" fillId="8" borderId="41" xfId="1" applyFont="1" applyFill="1" applyBorder="1" applyAlignment="1">
      <alignment vertical="center"/>
    </xf>
    <xf numFmtId="0" fontId="74" fillId="8" borderId="45" xfId="1" applyFont="1" applyFill="1" applyBorder="1" applyAlignment="1">
      <alignment vertical="center"/>
    </xf>
    <xf numFmtId="0" fontId="7" fillId="0" borderId="71" xfId="0" applyFont="1" applyBorder="1" applyAlignment="1">
      <alignment horizontal="center" vertical="center"/>
    </xf>
    <xf numFmtId="0" fontId="7" fillId="0" borderId="102" xfId="0" applyFont="1" applyBorder="1" applyAlignment="1">
      <alignment horizontal="center" vertical="center"/>
    </xf>
    <xf numFmtId="0" fontId="41" fillId="0" borderId="15" xfId="0" applyFont="1" applyFill="1" applyBorder="1" applyAlignment="1">
      <alignment horizontal="center" vertical="center"/>
    </xf>
    <xf numFmtId="0" fontId="9" fillId="0" borderId="1" xfId="0" applyFont="1" applyFill="1" applyBorder="1" applyAlignment="1">
      <alignment horizontal="left" vertical="top"/>
    </xf>
    <xf numFmtId="0" fontId="10" fillId="0" borderId="5" xfId="0" applyNumberFormat="1" applyFont="1" applyFill="1" applyBorder="1" applyAlignment="1">
      <alignment horizontal="center" vertical="center" wrapText="1"/>
    </xf>
    <xf numFmtId="0" fontId="67" fillId="0" borderId="1" xfId="1" applyFont="1" applyFill="1" applyBorder="1" applyAlignment="1">
      <alignment horizontal="left" vertical="center" wrapText="1"/>
    </xf>
    <xf numFmtId="0" fontId="0" fillId="0" borderId="0" xfId="0" applyFont="1" applyAlignment="1"/>
    <xf numFmtId="0" fontId="41" fillId="0" borderId="15" xfId="0" applyFont="1" applyBorder="1" applyAlignment="1">
      <alignment horizontal="center" vertical="center" wrapText="1"/>
    </xf>
    <xf numFmtId="0" fontId="75" fillId="0" borderId="1" xfId="1" applyFont="1" applyBorder="1" applyAlignment="1">
      <alignment horizontal="center" vertical="center" wrapText="1"/>
    </xf>
    <xf numFmtId="0" fontId="41" fillId="0" borderId="1" xfId="0" applyFont="1" applyBorder="1" applyAlignment="1">
      <alignment horizontal="left" vertical="center" wrapText="1"/>
    </xf>
    <xf numFmtId="0" fontId="29" fillId="36" borderId="49" xfId="0" applyFont="1" applyFill="1" applyBorder="1" applyAlignment="1">
      <alignment horizontal="center" vertical="center"/>
    </xf>
    <xf numFmtId="0" fontId="29" fillId="36" borderId="41" xfId="0" applyFont="1" applyFill="1" applyBorder="1" applyAlignment="1">
      <alignment horizontal="center" vertical="center"/>
    </xf>
    <xf numFmtId="0" fontId="29" fillId="36" borderId="50" xfId="0" applyFont="1" applyFill="1" applyBorder="1" applyAlignment="1">
      <alignment horizontal="center" vertical="center"/>
    </xf>
    <xf numFmtId="0" fontId="25" fillId="0" borderId="1" xfId="1" applyBorder="1" applyAlignment="1">
      <alignment horizontal="left" vertical="top" wrapText="1"/>
    </xf>
    <xf numFmtId="0" fontId="40" fillId="0" borderId="1" xfId="0" applyFont="1" applyFill="1" applyBorder="1" applyAlignment="1">
      <alignment horizontal="justify" vertical="center" wrapText="1"/>
    </xf>
    <xf numFmtId="0" fontId="40" fillId="0" borderId="1" xfId="0" applyFont="1" applyFill="1" applyBorder="1" applyAlignment="1">
      <alignment horizontal="center" vertical="center" wrapText="1"/>
    </xf>
    <xf numFmtId="14" fontId="40" fillId="0" borderId="1" xfId="0" applyNumberFormat="1" applyFont="1" applyFill="1" applyBorder="1" applyAlignment="1">
      <alignment horizontal="center" vertical="center" wrapText="1"/>
    </xf>
    <xf numFmtId="0" fontId="40" fillId="0" borderId="15" xfId="0" applyFont="1" applyFill="1" applyBorder="1" applyAlignment="1">
      <alignment horizontal="center" vertical="center" wrapText="1"/>
    </xf>
    <xf numFmtId="14" fontId="40" fillId="0" borderId="15" xfId="0" applyNumberFormat="1" applyFont="1" applyFill="1" applyBorder="1" applyAlignment="1">
      <alignment horizontal="center" vertical="center" wrapText="1"/>
    </xf>
    <xf numFmtId="0" fontId="40" fillId="0" borderId="15" xfId="0" applyFont="1" applyFill="1" applyBorder="1" applyAlignment="1">
      <alignment horizontal="justify" vertical="center" wrapText="1"/>
    </xf>
    <xf numFmtId="0" fontId="40" fillId="0" borderId="1" xfId="0" applyFont="1" applyFill="1" applyBorder="1" applyAlignment="1">
      <alignment horizontal="left" vertical="top" wrapText="1"/>
    </xf>
    <xf numFmtId="0" fontId="40" fillId="0" borderId="15"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40"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43" fontId="8" fillId="4" borderId="0" xfId="0" applyNumberFormat="1" applyFont="1" applyFill="1" applyBorder="1" applyAlignment="1">
      <alignment horizontal="center" vertical="center"/>
    </xf>
    <xf numFmtId="0" fontId="0" fillId="0" borderId="0" xfId="0" applyFont="1" applyAlignment="1"/>
    <xf numFmtId="0" fontId="44" fillId="0" borderId="1" xfId="0" applyFont="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center" vertical="center"/>
    </xf>
    <xf numFmtId="0" fontId="16" fillId="0" borderId="15" xfId="0" applyFont="1" applyFill="1" applyBorder="1" applyAlignment="1">
      <alignment horizontal="justify" vertical="top" wrapText="1"/>
    </xf>
    <xf numFmtId="0" fontId="41" fillId="0" borderId="1" xfId="0" applyFont="1" applyFill="1" applyBorder="1" applyAlignment="1">
      <alignment horizontal="center" vertical="center" wrapText="1"/>
    </xf>
    <xf numFmtId="0" fontId="17" fillId="0" borderId="1" xfId="0" applyFont="1" applyFill="1" applyBorder="1" applyAlignment="1">
      <alignment horizontal="justify" vertical="top" wrapText="1"/>
    </xf>
    <xf numFmtId="0" fontId="17" fillId="0" borderId="1" xfId="0" applyFont="1" applyFill="1" applyBorder="1" applyAlignment="1">
      <alignment horizontal="justify" vertical="center" wrapText="1"/>
    </xf>
    <xf numFmtId="0" fontId="80" fillId="0" borderId="15" xfId="1" applyFont="1" applyBorder="1" applyAlignment="1">
      <alignment horizontal="left" vertical="center" wrapText="1"/>
    </xf>
    <xf numFmtId="0" fontId="41" fillId="0" borderId="1" xfId="0" applyFont="1" applyBorder="1" applyAlignment="1">
      <alignment horizontal="center" vertical="center" wrapText="1"/>
    </xf>
    <xf numFmtId="0" fontId="75" fillId="0" borderId="15" xfId="1" applyFont="1" applyBorder="1" applyAlignment="1">
      <alignment vertical="center" wrapText="1"/>
    </xf>
    <xf numFmtId="0" fontId="41" fillId="0" borderId="15" xfId="0" applyFont="1" applyBorder="1" applyAlignment="1">
      <alignment horizontal="left" vertical="center" wrapText="1"/>
    </xf>
    <xf numFmtId="0" fontId="75" fillId="0" borderId="15" xfId="1" applyFont="1" applyBorder="1" applyAlignment="1">
      <alignment horizontal="left" vertical="center" wrapText="1"/>
    </xf>
    <xf numFmtId="0" fontId="40" fillId="0" borderId="96" xfId="3" applyFont="1" applyFill="1" applyBorder="1" applyAlignment="1">
      <alignment horizontal="center" vertical="center" wrapText="1"/>
    </xf>
    <xf numFmtId="0" fontId="0" fillId="0" borderId="1" xfId="0"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left" vertical="top" wrapText="1"/>
    </xf>
    <xf numFmtId="0" fontId="45" fillId="0" borderId="0" xfId="0" applyFont="1" applyFill="1" applyAlignment="1">
      <alignment horizontal="left"/>
    </xf>
    <xf numFmtId="0" fontId="81" fillId="18" borderId="1" xfId="1" applyFont="1" applyFill="1" applyBorder="1" applyAlignment="1">
      <alignment horizontal="justify" vertical="center" wrapText="1"/>
    </xf>
    <xf numFmtId="0" fontId="78" fillId="0" borderId="1" xfId="1" applyFont="1" applyFill="1" applyBorder="1" applyAlignment="1">
      <alignment vertical="center" wrapText="1"/>
    </xf>
    <xf numFmtId="0" fontId="81" fillId="0" borderId="1" xfId="1" applyFont="1" applyFill="1" applyBorder="1" applyAlignment="1">
      <alignment horizontal="left" vertical="top" wrapText="1"/>
    </xf>
    <xf numFmtId="0" fontId="45" fillId="0" borderId="0" xfId="0" applyFont="1" applyFill="1"/>
    <xf numFmtId="0" fontId="45" fillId="0" borderId="0" xfId="0" applyFont="1" applyFill="1" applyAlignment="1">
      <alignment vertical="center"/>
    </xf>
    <xf numFmtId="0" fontId="27" fillId="0" borderId="1" xfId="0" applyFont="1" applyFill="1" applyBorder="1" applyAlignment="1">
      <alignment horizontal="center" vertical="center"/>
    </xf>
    <xf numFmtId="14" fontId="45" fillId="0" borderId="1" xfId="0" applyNumberFormat="1" applyFont="1" applyFill="1" applyBorder="1" applyAlignment="1">
      <alignment horizontal="center" vertical="center"/>
    </xf>
    <xf numFmtId="0" fontId="45" fillId="0" borderId="1" xfId="0" applyFont="1" applyFill="1" applyBorder="1" applyAlignment="1">
      <alignment wrapText="1"/>
    </xf>
    <xf numFmtId="0" fontId="4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justify" vertical="top" wrapText="1"/>
    </xf>
    <xf numFmtId="0" fontId="45" fillId="0" borderId="1" xfId="0" applyFont="1" applyFill="1" applyBorder="1" applyAlignment="1">
      <alignment horizontal="left" vertical="top" wrapText="1"/>
    </xf>
    <xf numFmtId="0" fontId="45" fillId="0" borderId="0" xfId="0" applyFont="1"/>
    <xf numFmtId="0" fontId="45" fillId="0" borderId="0" xfId="0" applyFont="1" applyAlignment="1">
      <alignment horizontal="left"/>
    </xf>
    <xf numFmtId="0" fontId="45" fillId="0" borderId="0" xfId="0" applyFont="1" applyAlignment="1">
      <alignment horizontal="justify" vertical="center"/>
    </xf>
    <xf numFmtId="0" fontId="45" fillId="0" borderId="0" xfId="0" applyFont="1" applyAlignment="1">
      <alignment horizontal="left" vertical="top"/>
    </xf>
    <xf numFmtId="0" fontId="45" fillId="0" borderId="0" xfId="0" applyFont="1" applyAlignment="1">
      <alignment horizontal="center"/>
    </xf>
    <xf numFmtId="0" fontId="7" fillId="4" borderId="63" xfId="0" applyFont="1" applyFill="1" applyBorder="1" applyAlignment="1">
      <alignment vertical="center"/>
    </xf>
    <xf numFmtId="0" fontId="2" fillId="0" borderId="64" xfId="0" applyFont="1" applyBorder="1" applyAlignment="1"/>
    <xf numFmtId="43" fontId="0" fillId="37" borderId="0" xfId="0" applyNumberFormat="1" applyFont="1" applyFill="1" applyBorder="1"/>
    <xf numFmtId="41" fontId="7" fillId="4" borderId="67" xfId="0" applyNumberFormat="1" applyFont="1" applyFill="1" applyBorder="1" applyAlignment="1">
      <alignment horizontal="center" vertical="center"/>
    </xf>
    <xf numFmtId="41" fontId="7" fillId="0" borderId="67" xfId="0" applyNumberFormat="1" applyFont="1" applyBorder="1" applyAlignment="1">
      <alignment horizontal="center" vertical="center"/>
    </xf>
    <xf numFmtId="41" fontId="7" fillId="0" borderId="84" xfId="0" applyNumberFormat="1" applyFont="1" applyBorder="1" applyAlignment="1">
      <alignment horizontal="center" vertical="center"/>
    </xf>
    <xf numFmtId="41" fontId="7" fillId="0" borderId="81" xfId="0" applyNumberFormat="1" applyFont="1" applyBorder="1" applyAlignment="1">
      <alignment horizontal="center" vertical="center"/>
    </xf>
    <xf numFmtId="41" fontId="7" fillId="0" borderId="73" xfId="0" applyNumberFormat="1" applyFont="1" applyBorder="1" applyAlignment="1">
      <alignment horizontal="center" vertical="center"/>
    </xf>
    <xf numFmtId="41" fontId="7" fillId="4" borderId="73" xfId="0" applyNumberFormat="1" applyFont="1" applyFill="1" applyBorder="1" applyAlignment="1">
      <alignment horizontal="center" vertical="center"/>
    </xf>
    <xf numFmtId="0" fontId="2" fillId="0" borderId="68" xfId="0" applyFont="1" applyBorder="1"/>
    <xf numFmtId="41" fontId="7" fillId="0" borderId="67" xfId="0" applyNumberFormat="1" applyFont="1" applyFill="1" applyBorder="1" applyAlignment="1">
      <alignment horizontal="center" vertical="center"/>
    </xf>
    <xf numFmtId="0" fontId="3" fillId="0" borderId="40" xfId="0" applyFont="1" applyBorder="1"/>
    <xf numFmtId="0" fontId="2" fillId="0" borderId="71" xfId="0" applyFont="1" applyBorder="1"/>
    <xf numFmtId="43" fontId="8" fillId="4" borderId="0" xfId="0" applyNumberFormat="1" applyFont="1" applyFill="1" applyBorder="1" applyAlignment="1">
      <alignment horizontal="center" vertical="center"/>
    </xf>
    <xf numFmtId="1" fontId="70" fillId="30" borderId="63" xfId="0" applyNumberFormat="1" applyFont="1" applyFill="1" applyBorder="1" applyAlignment="1">
      <alignment horizontal="center" vertical="center" wrapText="1"/>
    </xf>
    <xf numFmtId="0" fontId="0" fillId="0" borderId="0" xfId="0" applyFont="1" applyAlignment="1"/>
    <xf numFmtId="1" fontId="10" fillId="0" borderId="0" xfId="0" applyNumberFormat="1" applyFont="1" applyFill="1" applyBorder="1" applyAlignment="1">
      <alignment horizontal="left" vertical="center" wrapText="1"/>
    </xf>
    <xf numFmtId="0" fontId="3" fillId="0" borderId="0" xfId="0" applyFont="1" applyFill="1" applyBorder="1" applyAlignment="1">
      <alignment vertical="center"/>
    </xf>
    <xf numFmtId="1" fontId="10" fillId="4" borderId="4" xfId="0" applyNumberFormat="1" applyFont="1" applyFill="1" applyBorder="1" applyAlignment="1">
      <alignment horizontal="left" vertical="center" wrapText="1"/>
    </xf>
    <xf numFmtId="0" fontId="3" fillId="0" borderId="1" xfId="0" applyFont="1" applyBorder="1"/>
    <xf numFmtId="1" fontId="10" fillId="0" borderId="4" xfId="0" applyNumberFormat="1" applyFont="1" applyFill="1" applyBorder="1" applyAlignment="1">
      <alignment horizontal="left" vertical="center" wrapText="1"/>
    </xf>
    <xf numFmtId="0" fontId="3" fillId="0" borderId="1" xfId="0" applyFont="1" applyFill="1" applyBorder="1"/>
    <xf numFmtId="0" fontId="4" fillId="20" borderId="39" xfId="0" applyFont="1" applyFill="1" applyBorder="1" applyAlignment="1">
      <alignment horizontal="center" vertical="center" wrapText="1"/>
    </xf>
    <xf numFmtId="0" fontId="3" fillId="0" borderId="40" xfId="0" applyFont="1" applyBorder="1"/>
    <xf numFmtId="0" fontId="3" fillId="0" borderId="42" xfId="0" applyFont="1" applyBorder="1"/>
    <xf numFmtId="43" fontId="64" fillId="4" borderId="14" xfId="0" applyNumberFormat="1" applyFont="1" applyFill="1" applyBorder="1" applyAlignment="1">
      <alignment horizontal="center"/>
    </xf>
    <xf numFmtId="0" fontId="3" fillId="0" borderId="17" xfId="0" applyFont="1" applyBorder="1"/>
    <xf numFmtId="39" fontId="65" fillId="26" borderId="63" xfId="0" applyNumberFormat="1" applyFont="1" applyFill="1" applyBorder="1" applyAlignment="1">
      <alignment horizontal="center" vertical="center" wrapText="1"/>
    </xf>
    <xf numFmtId="0" fontId="3" fillId="0" borderId="64" xfId="0" applyFont="1" applyBorder="1"/>
    <xf numFmtId="0" fontId="3" fillId="0" borderId="65" xfId="0" applyFont="1" applyBorder="1"/>
    <xf numFmtId="164" fontId="65" fillId="26" borderId="63" xfId="0" applyNumberFormat="1" applyFont="1" applyFill="1" applyBorder="1" applyAlignment="1">
      <alignment horizontal="center" vertical="center" wrapText="1"/>
    </xf>
    <xf numFmtId="1" fontId="10" fillId="0" borderId="6" xfId="0" applyNumberFormat="1" applyFont="1" applyFill="1" applyBorder="1" applyAlignment="1">
      <alignment horizontal="left" vertical="center" wrapText="1"/>
    </xf>
    <xf numFmtId="0" fontId="3" fillId="0" borderId="22" xfId="0" applyFont="1" applyFill="1" applyBorder="1"/>
    <xf numFmtId="43" fontId="8" fillId="4" borderId="0" xfId="0" applyNumberFormat="1" applyFont="1" applyFill="1" applyBorder="1" applyAlignment="1">
      <alignment horizontal="center" vertical="center"/>
    </xf>
    <xf numFmtId="0" fontId="3" fillId="0" borderId="0" xfId="0" applyFont="1" applyBorder="1"/>
    <xf numFmtId="0" fontId="57" fillId="19" borderId="81" xfId="0" applyFont="1" applyFill="1" applyBorder="1" applyAlignment="1">
      <alignment horizontal="center" vertical="center" wrapText="1"/>
    </xf>
    <xf numFmtId="0" fontId="3" fillId="0" borderId="83" xfId="0" applyFont="1" applyBorder="1"/>
    <xf numFmtId="0" fontId="3" fillId="0" borderId="82" xfId="0" applyFont="1" applyBorder="1"/>
    <xf numFmtId="1" fontId="29" fillId="0" borderId="0" xfId="0" applyNumberFormat="1" applyFont="1" applyFill="1" applyBorder="1" applyAlignment="1">
      <alignment horizontal="center" vertical="center"/>
    </xf>
    <xf numFmtId="1" fontId="57" fillId="19" borderId="2" xfId="0" applyNumberFormat="1" applyFont="1" applyFill="1" applyBorder="1" applyAlignment="1">
      <alignment horizontal="center" vertical="center" wrapText="1"/>
    </xf>
    <xf numFmtId="1" fontId="57" fillId="19" borderId="21" xfId="0" applyNumberFormat="1" applyFont="1" applyFill="1" applyBorder="1" applyAlignment="1">
      <alignment horizontal="center" vertical="center" wrapText="1"/>
    </xf>
    <xf numFmtId="1" fontId="57" fillId="19" borderId="3" xfId="0" applyNumberFormat="1" applyFont="1" applyFill="1" applyBorder="1" applyAlignment="1">
      <alignment horizontal="center" vertical="center" wrapText="1"/>
    </xf>
    <xf numFmtId="0" fontId="4" fillId="20" borderId="36" xfId="0" applyFont="1" applyFill="1" applyBorder="1" applyAlignment="1">
      <alignment horizontal="center" vertical="center" wrapText="1"/>
    </xf>
    <xf numFmtId="0" fontId="3" fillId="0" borderId="38" xfId="0" applyFont="1" applyBorder="1"/>
    <xf numFmtId="41" fontId="7" fillId="4" borderId="67" xfId="0" applyNumberFormat="1" applyFont="1" applyFill="1" applyBorder="1" applyAlignment="1">
      <alignment horizontal="center" vertical="center"/>
    </xf>
    <xf numFmtId="0" fontId="7" fillId="0" borderId="69" xfId="0" applyFont="1" applyBorder="1" applyAlignment="1">
      <alignment horizontal="center" vertical="center"/>
    </xf>
    <xf numFmtId="41" fontId="7" fillId="0" borderId="67" xfId="0" applyNumberFormat="1" applyFont="1" applyBorder="1" applyAlignment="1">
      <alignment horizontal="center" vertical="center"/>
    </xf>
    <xf numFmtId="1" fontId="37" fillId="13" borderId="86" xfId="0" applyNumberFormat="1" applyFont="1" applyFill="1" applyBorder="1" applyAlignment="1">
      <alignment horizontal="center" vertical="center"/>
    </xf>
    <xf numFmtId="1" fontId="37" fillId="13" borderId="75" xfId="0" applyNumberFormat="1" applyFont="1" applyFill="1" applyBorder="1" applyAlignment="1">
      <alignment horizontal="center" vertical="center"/>
    </xf>
    <xf numFmtId="0" fontId="3" fillId="0" borderId="76" xfId="0" applyFont="1" applyBorder="1"/>
    <xf numFmtId="1" fontId="59" fillId="4" borderId="0" xfId="0" applyNumberFormat="1" applyFont="1" applyFill="1" applyBorder="1" applyAlignment="1">
      <alignment horizontal="center" vertical="center"/>
    </xf>
    <xf numFmtId="0" fontId="46" fillId="0" borderId="81" xfId="0" applyFont="1" applyBorder="1" applyAlignment="1">
      <alignment horizontal="center" vertical="center" wrapText="1"/>
    </xf>
    <xf numFmtId="0" fontId="2" fillId="0" borderId="83" xfId="0" applyFont="1" applyBorder="1"/>
    <xf numFmtId="0" fontId="2" fillId="0" borderId="82" xfId="0" applyFont="1" applyBorder="1"/>
    <xf numFmtId="1" fontId="61" fillId="30" borderId="34" xfId="0" applyNumberFormat="1" applyFont="1" applyFill="1" applyBorder="1" applyAlignment="1">
      <alignment horizontal="center" vertical="center"/>
    </xf>
    <xf numFmtId="0" fontId="3" fillId="31" borderId="35" xfId="0" applyFont="1" applyFill="1" applyBorder="1"/>
    <xf numFmtId="0" fontId="3" fillId="31" borderId="43" xfId="0" applyFont="1" applyFill="1" applyBorder="1"/>
    <xf numFmtId="1" fontId="70" fillId="30" borderId="63" xfId="0" applyNumberFormat="1" applyFont="1" applyFill="1" applyBorder="1" applyAlignment="1">
      <alignment horizontal="center" vertical="center" wrapText="1"/>
    </xf>
    <xf numFmtId="1" fontId="70" fillId="30" borderId="65" xfId="0" applyNumberFormat="1" applyFont="1" applyFill="1" applyBorder="1" applyAlignment="1">
      <alignment horizontal="center" vertical="center" wrapText="1"/>
    </xf>
    <xf numFmtId="1" fontId="37" fillId="13" borderId="77" xfId="0" applyNumberFormat="1" applyFont="1" applyFill="1" applyBorder="1" applyAlignment="1">
      <alignment horizontal="center" vertical="center" wrapText="1"/>
    </xf>
    <xf numFmtId="0" fontId="3" fillId="0" borderId="75" xfId="0" applyFont="1" applyBorder="1"/>
    <xf numFmtId="0" fontId="3" fillId="0" borderId="87" xfId="0" applyFont="1" applyBorder="1"/>
    <xf numFmtId="0" fontId="32" fillId="0" borderId="0" xfId="0" applyFont="1" applyFill="1" applyBorder="1" applyAlignment="1">
      <alignment horizontal="center" wrapText="1"/>
    </xf>
    <xf numFmtId="0" fontId="3" fillId="0" borderId="0" xfId="0" applyFont="1" applyFill="1" applyBorder="1"/>
    <xf numFmtId="1" fontId="62" fillId="0" borderId="67" xfId="0" applyNumberFormat="1" applyFont="1" applyBorder="1" applyAlignment="1">
      <alignment horizontal="center" vertical="center" wrapText="1"/>
    </xf>
    <xf numFmtId="0" fontId="3" fillId="0" borderId="68" xfId="0" applyFont="1" applyBorder="1"/>
    <xf numFmtId="0" fontId="3" fillId="0" borderId="88" xfId="0" applyFont="1" applyBorder="1"/>
    <xf numFmtId="1" fontId="63" fillId="0" borderId="89" xfId="0" applyNumberFormat="1" applyFont="1" applyBorder="1" applyAlignment="1">
      <alignment horizontal="center" vertical="center"/>
    </xf>
    <xf numFmtId="1" fontId="63" fillId="0" borderId="68" xfId="0" applyNumberFormat="1" applyFont="1" applyBorder="1" applyAlignment="1">
      <alignment horizontal="center" vertical="center"/>
    </xf>
    <xf numFmtId="1" fontId="63" fillId="0" borderId="69" xfId="0" applyNumberFormat="1" applyFont="1" applyBorder="1" applyAlignment="1">
      <alignment horizontal="center" vertical="center"/>
    </xf>
    <xf numFmtId="0" fontId="46" fillId="0" borderId="67" xfId="0" applyFont="1" applyBorder="1" applyAlignment="1">
      <alignment horizontal="center" vertical="center" wrapText="1"/>
    </xf>
    <xf numFmtId="0" fontId="2" fillId="0" borderId="68" xfId="0" applyFont="1" applyBorder="1"/>
    <xf numFmtId="0" fontId="2" fillId="0" borderId="69" xfId="0" applyFont="1" applyBorder="1"/>
    <xf numFmtId="0" fontId="46" fillId="4" borderId="67" xfId="0" applyFont="1" applyFill="1" applyBorder="1" applyAlignment="1">
      <alignment horizontal="center" vertical="center"/>
    </xf>
    <xf numFmtId="0" fontId="46" fillId="0" borderId="67" xfId="0" applyFont="1" applyBorder="1" applyAlignment="1">
      <alignment horizontal="center" vertical="center"/>
    </xf>
    <xf numFmtId="41" fontId="7" fillId="0" borderId="73" xfId="0" applyNumberFormat="1" applyFont="1" applyBorder="1" applyAlignment="1">
      <alignment horizontal="center" vertical="center"/>
    </xf>
    <xf numFmtId="0" fontId="7" fillId="0" borderId="74" xfId="0" applyFont="1" applyBorder="1" applyAlignment="1">
      <alignment horizontal="center" vertical="center"/>
    </xf>
    <xf numFmtId="41" fontId="7" fillId="4" borderId="73" xfId="0" applyNumberFormat="1" applyFont="1" applyFill="1" applyBorder="1" applyAlignment="1">
      <alignment horizontal="center" vertical="center"/>
    </xf>
    <xf numFmtId="0" fontId="7" fillId="0" borderId="68" xfId="0" applyFont="1" applyBorder="1" applyAlignment="1">
      <alignment horizontal="center" vertical="center"/>
    </xf>
    <xf numFmtId="0" fontId="46" fillId="4" borderId="67" xfId="0" applyFont="1" applyFill="1" applyBorder="1" applyAlignment="1">
      <alignment horizontal="center" vertical="center" wrapText="1"/>
    </xf>
    <xf numFmtId="43" fontId="60" fillId="4" borderId="40" xfId="1" applyNumberFormat="1" applyFont="1" applyFill="1" applyBorder="1" applyAlignment="1">
      <alignment horizontal="center"/>
    </xf>
    <xf numFmtId="0" fontId="60" fillId="0" borderId="42" xfId="1" applyFont="1" applyBorder="1"/>
    <xf numFmtId="1" fontId="10" fillId="4" borderId="40" xfId="0" applyNumberFormat="1" applyFont="1" applyFill="1" applyBorder="1" applyAlignment="1">
      <alignment horizontal="center" vertical="center"/>
    </xf>
    <xf numFmtId="41" fontId="7" fillId="4" borderId="77" xfId="0" applyNumberFormat="1" applyFont="1" applyFill="1" applyBorder="1" applyAlignment="1">
      <alignment horizontal="center" vertical="center"/>
    </xf>
    <xf numFmtId="0" fontId="7" fillId="0" borderId="76" xfId="0" applyFont="1" applyBorder="1" applyAlignment="1">
      <alignment horizontal="center" vertical="center"/>
    </xf>
    <xf numFmtId="0" fontId="7" fillId="0" borderId="75" xfId="0" applyFont="1" applyBorder="1" applyAlignment="1">
      <alignment horizontal="center" vertical="center"/>
    </xf>
    <xf numFmtId="41" fontId="7" fillId="4" borderId="79" xfId="0" applyNumberFormat="1" applyFont="1" applyFill="1" applyBorder="1" applyAlignment="1">
      <alignment horizontal="center" vertical="center"/>
    </xf>
    <xf numFmtId="0" fontId="7" fillId="0" borderId="80" xfId="0" applyFont="1" applyBorder="1" applyAlignment="1">
      <alignment horizontal="center" vertical="center"/>
    </xf>
    <xf numFmtId="1" fontId="37" fillId="4" borderId="40" xfId="0" applyNumberFormat="1" applyFont="1" applyFill="1" applyBorder="1" applyAlignment="1">
      <alignment horizontal="center" vertical="center"/>
    </xf>
    <xf numFmtId="41" fontId="7" fillId="4" borderId="75" xfId="0" applyNumberFormat="1" applyFont="1" applyFill="1" applyBorder="1" applyAlignment="1">
      <alignment horizontal="center" vertical="center"/>
    </xf>
    <xf numFmtId="0" fontId="2" fillId="0" borderId="76" xfId="0" applyFont="1" applyBorder="1" applyAlignment="1">
      <alignment horizontal="center" vertical="center"/>
    </xf>
    <xf numFmtId="41" fontId="7" fillId="4" borderId="66" xfId="0" applyNumberFormat="1" applyFont="1" applyFill="1" applyBorder="1" applyAlignment="1">
      <alignment horizontal="center" vertical="center"/>
    </xf>
    <xf numFmtId="0" fontId="2" fillId="0" borderId="78" xfId="0" applyFont="1" applyBorder="1" applyAlignment="1">
      <alignment horizontal="center" vertical="center"/>
    </xf>
    <xf numFmtId="0" fontId="2" fillId="0" borderId="75" xfId="0" applyFont="1" applyBorder="1" applyAlignment="1">
      <alignment horizontal="center" vertical="center"/>
    </xf>
    <xf numFmtId="0" fontId="46" fillId="4" borderId="70" xfId="0" applyFont="1" applyFill="1" applyBorder="1" applyAlignment="1">
      <alignment horizontal="center" vertical="center" wrapText="1"/>
    </xf>
    <xf numFmtId="0" fontId="2" fillId="0" borderId="71" xfId="0" applyFont="1" applyBorder="1"/>
    <xf numFmtId="0" fontId="2" fillId="0" borderId="72" xfId="0" applyFont="1" applyBorder="1"/>
    <xf numFmtId="0" fontId="57" fillId="19" borderId="34" xfId="0" applyFont="1" applyFill="1" applyBorder="1" applyAlignment="1">
      <alignment horizontal="center" vertical="center" wrapText="1"/>
    </xf>
    <xf numFmtId="0" fontId="3" fillId="0" borderId="35" xfId="0" applyFont="1" applyBorder="1"/>
    <xf numFmtId="0" fontId="3" fillId="0" borderId="43" xfId="0" applyFont="1" applyBorder="1"/>
    <xf numFmtId="0" fontId="58" fillId="4" borderId="39" xfId="1" applyFont="1" applyFill="1" applyBorder="1" applyAlignment="1">
      <alignment horizontal="center" vertical="center" wrapText="1"/>
    </xf>
    <xf numFmtId="0" fontId="58" fillId="0" borderId="40" xfId="1" applyFont="1" applyBorder="1"/>
    <xf numFmtId="0" fontId="58" fillId="0" borderId="42" xfId="1" applyFont="1" applyBorder="1"/>
    <xf numFmtId="0" fontId="58" fillId="4" borderId="34" xfId="1" applyFont="1" applyFill="1" applyBorder="1" applyAlignment="1">
      <alignment horizontal="center" vertical="center" wrapText="1"/>
    </xf>
    <xf numFmtId="0" fontId="58" fillId="0" borderId="35" xfId="1" applyFont="1" applyBorder="1"/>
    <xf numFmtId="0" fontId="58" fillId="0" borderId="43" xfId="1" applyFont="1" applyBorder="1"/>
    <xf numFmtId="0" fontId="58" fillId="4" borderId="36" xfId="1" applyFont="1" applyFill="1" applyBorder="1" applyAlignment="1">
      <alignment horizontal="center" vertical="center" wrapText="1"/>
    </xf>
    <xf numFmtId="0" fontId="58" fillId="0" borderId="0" xfId="1" applyFont="1" applyBorder="1"/>
    <xf numFmtId="0" fontId="58" fillId="0" borderId="38" xfId="1" applyFont="1" applyBorder="1"/>
    <xf numFmtId="0" fontId="4" fillId="20" borderId="63" xfId="0" applyFont="1" applyFill="1" applyBorder="1" applyAlignment="1">
      <alignment horizontal="center" vertical="center" wrapText="1"/>
    </xf>
    <xf numFmtId="1" fontId="49" fillId="21" borderId="34" xfId="0" applyNumberFormat="1" applyFont="1" applyFill="1" applyBorder="1" applyAlignment="1">
      <alignment horizontal="center" vertical="center" wrapText="1"/>
    </xf>
    <xf numFmtId="0" fontId="3" fillId="22" borderId="35" xfId="0" applyFont="1" applyFill="1" applyBorder="1"/>
    <xf numFmtId="41" fontId="7" fillId="0" borderId="67" xfId="0" applyNumberFormat="1" applyFont="1" applyFill="1" applyBorder="1" applyAlignment="1">
      <alignment horizontal="center" vertical="center"/>
    </xf>
    <xf numFmtId="0" fontId="7" fillId="0" borderId="68" xfId="0" applyFont="1" applyFill="1" applyBorder="1" applyAlignment="1">
      <alignment horizontal="center" vertical="center"/>
    </xf>
    <xf numFmtId="1" fontId="49" fillId="23" borderId="34" xfId="0" applyNumberFormat="1" applyFont="1" applyFill="1" applyBorder="1" applyAlignment="1">
      <alignment horizontal="center" vertical="center"/>
    </xf>
    <xf numFmtId="0" fontId="3" fillId="14" borderId="43" xfId="0" applyFont="1" applyFill="1" applyBorder="1"/>
    <xf numFmtId="41" fontId="7" fillId="0" borderId="81" xfId="0" applyNumberFormat="1" applyFont="1" applyBorder="1" applyAlignment="1">
      <alignment horizontal="center" vertical="center"/>
    </xf>
    <xf numFmtId="0" fontId="7" fillId="0" borderId="82" xfId="0" applyFont="1" applyBorder="1" applyAlignment="1">
      <alignment horizontal="center" vertical="center"/>
    </xf>
    <xf numFmtId="0" fontId="56" fillId="0" borderId="63" xfId="0" applyFont="1" applyBorder="1" applyAlignment="1">
      <alignment horizontal="center" vertical="center"/>
    </xf>
    <xf numFmtId="1" fontId="49" fillId="35" borderId="8" xfId="0" applyNumberFormat="1" applyFont="1" applyFill="1" applyBorder="1" applyAlignment="1">
      <alignment horizontal="center" vertical="center" wrapText="1"/>
    </xf>
    <xf numFmtId="0" fontId="3" fillId="34" borderId="10" xfId="0" applyFont="1" applyFill="1" applyBorder="1"/>
    <xf numFmtId="41" fontId="7" fillId="0" borderId="84" xfId="0" applyNumberFormat="1" applyFont="1" applyBorder="1" applyAlignment="1">
      <alignment horizontal="center" vertical="center"/>
    </xf>
    <xf numFmtId="0" fontId="7" fillId="0" borderId="85" xfId="0" applyFont="1" applyBorder="1" applyAlignment="1">
      <alignment horizontal="center" vertical="center"/>
    </xf>
    <xf numFmtId="1" fontId="49" fillId="24" borderId="8" xfId="0" applyNumberFormat="1" applyFont="1" applyFill="1" applyBorder="1" applyAlignment="1">
      <alignment horizontal="center" vertical="center" wrapText="1"/>
    </xf>
    <xf numFmtId="0" fontId="3" fillId="25" borderId="10" xfId="0" applyFont="1" applyFill="1" applyBorder="1"/>
    <xf numFmtId="0" fontId="7" fillId="0" borderId="83" xfId="0" applyFont="1" applyBorder="1" applyAlignment="1">
      <alignment horizontal="center" vertical="center"/>
    </xf>
    <xf numFmtId="41" fontId="7" fillId="37" borderId="67" xfId="0" applyNumberFormat="1" applyFont="1" applyFill="1" applyBorder="1" applyAlignment="1">
      <alignment horizontal="center" vertical="center"/>
    </xf>
    <xf numFmtId="0" fontId="7" fillId="18" borderId="69" xfId="0" applyFont="1" applyFill="1" applyBorder="1" applyAlignment="1">
      <alignment horizontal="center" vertical="center"/>
    </xf>
    <xf numFmtId="0" fontId="7" fillId="18" borderId="68" xfId="0" applyFont="1" applyFill="1" applyBorder="1" applyAlignment="1">
      <alignment horizontal="center" vertical="center"/>
    </xf>
    <xf numFmtId="41" fontId="7" fillId="37" borderId="73" xfId="0" applyNumberFormat="1" applyFont="1" applyFill="1" applyBorder="1" applyAlignment="1">
      <alignment horizontal="center" vertical="center"/>
    </xf>
    <xf numFmtId="0" fontId="7" fillId="18" borderId="74" xfId="0" applyFont="1" applyFill="1" applyBorder="1" applyAlignment="1">
      <alignment horizontal="center" vertical="center"/>
    </xf>
    <xf numFmtId="41" fontId="7" fillId="18" borderId="67" xfId="0" applyNumberFormat="1" applyFont="1" applyFill="1" applyBorder="1" applyAlignment="1">
      <alignment horizontal="center" vertical="center"/>
    </xf>
    <xf numFmtId="41" fontId="7" fillId="18" borderId="73" xfId="0" applyNumberFormat="1" applyFont="1" applyFill="1" applyBorder="1" applyAlignment="1">
      <alignment horizontal="center" vertical="center"/>
    </xf>
    <xf numFmtId="1" fontId="49" fillId="38" borderId="34" xfId="0" applyNumberFormat="1" applyFont="1" applyFill="1" applyBorder="1" applyAlignment="1">
      <alignment horizontal="center" vertical="center"/>
    </xf>
    <xf numFmtId="1" fontId="49" fillId="39" borderId="34" xfId="0" applyNumberFormat="1" applyFont="1" applyFill="1" applyBorder="1" applyAlignment="1">
      <alignment horizontal="center" vertical="center" wrapText="1"/>
    </xf>
    <xf numFmtId="1" fontId="49" fillId="30" borderId="8" xfId="0" applyNumberFormat="1" applyFont="1" applyFill="1" applyBorder="1" applyAlignment="1">
      <alignment horizontal="center" vertical="center" wrapText="1"/>
    </xf>
    <xf numFmtId="0" fontId="3" fillId="31" borderId="10" xfId="0" applyFont="1" applyFill="1" applyBorder="1"/>
    <xf numFmtId="0" fontId="41"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8" fillId="28" borderId="8" xfId="0" applyFont="1" applyFill="1" applyBorder="1" applyAlignment="1">
      <alignment horizontal="center" vertical="center" wrapText="1"/>
    </xf>
    <xf numFmtId="0" fontId="8" fillId="28" borderId="9" xfId="0" applyFont="1" applyFill="1" applyBorder="1" applyAlignment="1">
      <alignment horizontal="center" vertical="center" wrapText="1"/>
    </xf>
    <xf numFmtId="0" fontId="8" fillId="28" borderId="10" xfId="0" applyFont="1" applyFill="1" applyBorder="1" applyAlignment="1">
      <alignment horizontal="center" vertical="center" wrapText="1"/>
    </xf>
    <xf numFmtId="0" fontId="37" fillId="19" borderId="8" xfId="0" applyFont="1" applyFill="1" applyBorder="1" applyAlignment="1">
      <alignment horizontal="center" vertical="center" wrapText="1"/>
    </xf>
    <xf numFmtId="0" fontId="37" fillId="19" borderId="10" xfId="0" applyFont="1" applyFill="1" applyBorder="1" applyAlignment="1">
      <alignment horizontal="center" vertical="center" wrapText="1"/>
    </xf>
    <xf numFmtId="0" fontId="13" fillId="17" borderId="23" xfId="0" applyFont="1" applyFill="1" applyBorder="1" applyAlignment="1">
      <alignment horizontal="center" vertical="center" wrapText="1"/>
    </xf>
    <xf numFmtId="0" fontId="13" fillId="17" borderId="24" xfId="0" applyFont="1" applyFill="1" applyBorder="1" applyAlignment="1">
      <alignment horizontal="center" vertical="center" wrapText="1"/>
    </xf>
    <xf numFmtId="0" fontId="13" fillId="17" borderId="95" xfId="0"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94" xfId="0" applyFont="1" applyBorder="1" applyAlignment="1">
      <alignment horizontal="center" vertical="center" wrapText="1"/>
    </xf>
    <xf numFmtId="0" fontId="39" fillId="29" borderId="63" xfId="0" applyFont="1" applyFill="1" applyBorder="1" applyAlignment="1">
      <alignment horizontal="center" vertical="center" wrapText="1"/>
    </xf>
    <xf numFmtId="0" fontId="11" fillId="0" borderId="64" xfId="0" applyFont="1" applyBorder="1"/>
    <xf numFmtId="0" fontId="11" fillId="0" borderId="65" xfId="0" applyFont="1" applyBorder="1"/>
    <xf numFmtId="0" fontId="8" fillId="29" borderId="8" xfId="0" applyFont="1" applyFill="1" applyBorder="1" applyAlignment="1">
      <alignment horizontal="center" vertical="center" wrapText="1"/>
    </xf>
    <xf numFmtId="0" fontId="8" fillId="29" borderId="9" xfId="0" applyFont="1" applyFill="1" applyBorder="1" applyAlignment="1">
      <alignment horizontal="center" vertical="center" wrapText="1"/>
    </xf>
    <xf numFmtId="0" fontId="8" fillId="29" borderId="10" xfId="0" applyFont="1" applyFill="1" applyBorder="1" applyAlignment="1">
      <alignment horizontal="center" vertical="center" wrapText="1"/>
    </xf>
    <xf numFmtId="0" fontId="2" fillId="4" borderId="34" xfId="0" applyFont="1" applyFill="1" applyBorder="1" applyAlignment="1">
      <alignment horizontal="center" vertical="center"/>
    </xf>
    <xf numFmtId="0" fontId="3" fillId="0" borderId="36" xfId="0" applyFont="1" applyBorder="1"/>
    <xf numFmtId="0" fontId="0" fillId="0" borderId="0" xfId="0" applyFont="1" applyAlignment="1"/>
    <xf numFmtId="0" fontId="3" fillId="0" borderId="39" xfId="0" applyFont="1" applyBorder="1"/>
    <xf numFmtId="0" fontId="39" fillId="2" borderId="8" xfId="0" applyFont="1" applyFill="1" applyBorder="1" applyAlignment="1">
      <alignment horizontal="center" vertical="center" wrapText="1"/>
    </xf>
    <xf numFmtId="0" fontId="11" fillId="0" borderId="9" xfId="0" applyFont="1" applyBorder="1"/>
    <xf numFmtId="0" fontId="11" fillId="0" borderId="10" xfId="0" applyFont="1" applyBorder="1"/>
    <xf numFmtId="0" fontId="39" fillId="0" borderId="63" xfId="0" applyFont="1" applyFill="1" applyBorder="1" applyAlignment="1">
      <alignment horizontal="center" vertical="center" wrapText="1"/>
    </xf>
    <xf numFmtId="0" fontId="11" fillId="0" borderId="64" xfId="0" applyFont="1" applyFill="1" applyBorder="1"/>
    <xf numFmtId="0" fontId="11" fillId="0" borderId="65" xfId="0" applyFont="1" applyFill="1" applyBorder="1"/>
    <xf numFmtId="0" fontId="66" fillId="27" borderId="8" xfId="0" applyFont="1" applyFill="1" applyBorder="1" applyAlignment="1">
      <alignment horizontal="center" vertical="center" wrapText="1"/>
    </xf>
    <xf numFmtId="0" fontId="66" fillId="27" borderId="9" xfId="0" applyFont="1" applyFill="1" applyBorder="1" applyAlignment="1">
      <alignment horizontal="center" vertical="center" wrapText="1"/>
    </xf>
    <xf numFmtId="0" fontId="66" fillId="27" borderId="10" xfId="0" applyFont="1" applyFill="1" applyBorder="1" applyAlignment="1">
      <alignment horizontal="center" vertical="center" wrapText="1"/>
    </xf>
    <xf numFmtId="1" fontId="37" fillId="19" borderId="18" xfId="0" applyNumberFormat="1" applyFont="1" applyFill="1" applyBorder="1" applyAlignment="1">
      <alignment horizontal="center" vertical="center" wrapText="1"/>
    </xf>
    <xf numFmtId="1" fontId="37" fillId="19" borderId="19" xfId="0" applyNumberFormat="1" applyFont="1" applyFill="1" applyBorder="1" applyAlignment="1">
      <alignment horizontal="center" vertical="center" wrapText="1"/>
    </xf>
    <xf numFmtId="1" fontId="37" fillId="19" borderId="20" xfId="0" applyNumberFormat="1" applyFont="1" applyFill="1" applyBorder="1" applyAlignment="1">
      <alignment horizontal="center" vertical="center" wrapText="1"/>
    </xf>
    <xf numFmtId="1" fontId="29" fillId="0" borderId="2" xfId="0" applyNumberFormat="1" applyFont="1" applyBorder="1" applyAlignment="1">
      <alignment horizontal="center" vertical="center"/>
    </xf>
    <xf numFmtId="1" fontId="29" fillId="0" borderId="21" xfId="0" applyNumberFormat="1" applyFont="1" applyBorder="1" applyAlignment="1">
      <alignment horizontal="center" vertical="center"/>
    </xf>
    <xf numFmtId="1" fontId="29" fillId="0" borderId="6" xfId="0" applyNumberFormat="1" applyFont="1" applyBorder="1" applyAlignment="1">
      <alignment horizontal="center" vertical="center" wrapText="1"/>
    </xf>
    <xf numFmtId="1" fontId="29" fillId="0" borderId="22" xfId="0" applyNumberFormat="1" applyFont="1" applyBorder="1" applyAlignment="1">
      <alignment horizontal="center" vertical="center" wrapText="1"/>
    </xf>
    <xf numFmtId="1" fontId="29" fillId="12" borderId="0" xfId="0" applyNumberFormat="1" applyFont="1" applyFill="1" applyBorder="1" applyAlignment="1">
      <alignment horizontal="center" vertical="center"/>
    </xf>
    <xf numFmtId="1" fontId="36" fillId="19" borderId="90" xfId="0" applyNumberFormat="1" applyFont="1" applyFill="1" applyBorder="1" applyAlignment="1">
      <alignment horizontal="center" vertical="center" wrapText="1"/>
    </xf>
    <xf numFmtId="1" fontId="36" fillId="19" borderId="91" xfId="0" applyNumberFormat="1" applyFont="1" applyFill="1" applyBorder="1" applyAlignment="1">
      <alignment horizontal="center" vertical="center" wrapText="1"/>
    </xf>
    <xf numFmtId="1" fontId="36" fillId="19" borderId="92" xfId="0" applyNumberFormat="1" applyFont="1" applyFill="1" applyBorder="1" applyAlignment="1">
      <alignment horizontal="center" vertical="center" wrapText="1"/>
    </xf>
    <xf numFmtId="0" fontId="40" fillId="0" borderId="15" xfId="0" applyFont="1" applyBorder="1" applyAlignment="1">
      <alignment horizontal="left" vertical="top"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41" fillId="18" borderId="28" xfId="0" applyFont="1" applyFill="1" applyBorder="1" applyAlignment="1">
      <alignment horizontal="left" vertical="center" wrapText="1"/>
    </xf>
    <xf numFmtId="0" fontId="40" fillId="18" borderId="29" xfId="0" applyFont="1" applyFill="1" applyBorder="1" applyAlignment="1">
      <alignment horizontal="left" vertical="center" wrapText="1"/>
    </xf>
    <xf numFmtId="0" fontId="40" fillId="18" borderId="30" xfId="0" applyFont="1" applyFill="1" applyBorder="1" applyAlignment="1">
      <alignment horizontal="left" vertical="center" wrapText="1"/>
    </xf>
    <xf numFmtId="0" fontId="40" fillId="0" borderId="28" xfId="0" applyFont="1" applyBorder="1" applyAlignment="1">
      <alignment horizontal="left" vertical="center" wrapText="1"/>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50" fillId="0" borderId="63" xfId="0" applyFont="1" applyFill="1" applyBorder="1" applyAlignment="1">
      <alignment horizontal="center" vertical="center" wrapText="1"/>
    </xf>
    <xf numFmtId="0" fontId="18" fillId="0" borderId="64" xfId="0" applyFont="1" applyFill="1" applyBorder="1"/>
    <xf numFmtId="0" fontId="18" fillId="0" borderId="65" xfId="0" applyFont="1" applyFill="1" applyBorder="1"/>
    <xf numFmtId="0" fontId="40" fillId="0" borderId="15" xfId="0" applyFont="1" applyFill="1" applyBorder="1" applyAlignment="1">
      <alignment horizontal="left" vertical="top" wrapText="1"/>
    </xf>
    <xf numFmtId="0" fontId="40" fillId="0" borderId="1" xfId="0" applyFont="1" applyFill="1" applyBorder="1" applyAlignment="1">
      <alignment horizontal="left" vertical="top" wrapText="1"/>
    </xf>
    <xf numFmtId="0" fontId="40" fillId="0" borderId="15" xfId="0" applyFont="1" applyFill="1" applyBorder="1" applyAlignment="1">
      <alignment horizontal="justify" vertical="center" wrapText="1"/>
    </xf>
    <xf numFmtId="0" fontId="40" fillId="0" borderId="1" xfId="0" applyFont="1" applyFill="1" applyBorder="1" applyAlignment="1">
      <alignment horizontal="justify" vertical="center" wrapText="1"/>
    </xf>
    <xf numFmtId="1" fontId="29" fillId="0" borderId="4" xfId="0" applyNumberFormat="1" applyFont="1" applyBorder="1" applyAlignment="1">
      <alignment horizontal="center" vertical="center"/>
    </xf>
    <xf numFmtId="1" fontId="29" fillId="0" borderId="1" xfId="0" applyNumberFormat="1" applyFont="1" applyBorder="1" applyAlignment="1">
      <alignment horizontal="center" vertical="center"/>
    </xf>
    <xf numFmtId="0" fontId="16" fillId="0" borderId="1" xfId="0" applyFont="1" applyFill="1" applyBorder="1" applyAlignment="1">
      <alignment horizontal="left" vertical="top" wrapText="1"/>
    </xf>
    <xf numFmtId="0" fontId="40" fillId="0" borderId="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0" fillId="0" borderId="15" xfId="0" applyFont="1" applyFill="1" applyBorder="1" applyAlignment="1">
      <alignment horizontal="center" vertical="center" wrapText="1"/>
    </xf>
    <xf numFmtId="14" fontId="40" fillId="0" borderId="15" xfId="0" applyNumberFormat="1" applyFont="1" applyFill="1" applyBorder="1" applyAlignment="1">
      <alignment horizontal="center" vertical="center" wrapText="1"/>
    </xf>
    <xf numFmtId="14" fontId="40" fillId="0" borderId="1" xfId="0" applyNumberFormat="1" applyFont="1" applyFill="1" applyBorder="1" applyAlignment="1">
      <alignment horizontal="center" vertical="center" wrapText="1"/>
    </xf>
    <xf numFmtId="0" fontId="41" fillId="0" borderId="1" xfId="0" applyFont="1" applyFill="1" applyBorder="1" applyAlignment="1">
      <alignment horizontal="left" vertical="top" wrapTex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0" fillId="18" borderId="28" xfId="0" applyFont="1" applyFill="1" applyBorder="1" applyAlignment="1">
      <alignment horizontal="justify" vertical="top" wrapText="1"/>
    </xf>
    <xf numFmtId="0" fontId="40" fillId="18" borderId="29" xfId="0" applyFont="1" applyFill="1" applyBorder="1" applyAlignment="1">
      <alignment horizontal="justify" vertical="top" wrapText="1"/>
    </xf>
    <xf numFmtId="0" fontId="40" fillId="18" borderId="30" xfId="0" applyFont="1" applyFill="1" applyBorder="1" applyAlignment="1">
      <alignment horizontal="justify" vertical="top" wrapText="1"/>
    </xf>
    <xf numFmtId="0" fontId="40" fillId="18" borderId="15" xfId="0" applyFont="1" applyFill="1" applyBorder="1" applyAlignment="1">
      <alignment horizontal="justify" vertical="top" wrapText="1"/>
    </xf>
    <xf numFmtId="14" fontId="45" fillId="0" borderId="1" xfId="0" applyNumberFormat="1" applyFont="1" applyFill="1" applyBorder="1" applyAlignment="1">
      <alignment horizontal="justify" vertical="center" wrapText="1"/>
    </xf>
    <xf numFmtId="14" fontId="45" fillId="0" borderId="1" xfId="0" applyNumberFormat="1" applyFont="1" applyFill="1" applyBorder="1" applyAlignment="1">
      <alignment horizontal="justify" vertical="center"/>
    </xf>
    <xf numFmtId="0" fontId="40" fillId="0" borderId="28" xfId="0" applyFont="1" applyFill="1" applyBorder="1" applyAlignment="1">
      <alignment horizontal="justify" vertical="center" wrapText="1"/>
    </xf>
    <xf numFmtId="0" fontId="40" fillId="0" borderId="29" xfId="0" applyFont="1" applyFill="1" applyBorder="1" applyAlignment="1">
      <alignment horizontal="justify" vertical="center"/>
    </xf>
    <xf numFmtId="0" fontId="40" fillId="0" borderId="28" xfId="0" applyFont="1" applyFill="1" applyBorder="1" applyAlignment="1">
      <alignment horizontal="justify" vertical="center"/>
    </xf>
    <xf numFmtId="0" fontId="41" fillId="0" borderId="16" xfId="0" applyFont="1" applyFill="1" applyBorder="1" applyAlignment="1">
      <alignment horizontal="center" vertical="center" wrapText="1"/>
    </xf>
    <xf numFmtId="0" fontId="40" fillId="0" borderId="16" xfId="0" applyFont="1" applyFill="1" applyBorder="1" applyAlignment="1">
      <alignment horizontal="center" vertical="center" wrapText="1"/>
    </xf>
    <xf numFmtId="14" fontId="45" fillId="0" borderId="1" xfId="0" applyNumberFormat="1" applyFont="1" applyFill="1" applyBorder="1" applyAlignment="1">
      <alignment horizontal="center" vertical="center"/>
    </xf>
    <xf numFmtId="14" fontId="45" fillId="0" borderId="16" xfId="0" applyNumberFormat="1" applyFont="1" applyFill="1" applyBorder="1" applyAlignment="1">
      <alignment horizontal="center" vertical="center"/>
    </xf>
    <xf numFmtId="0" fontId="40" fillId="0" borderId="1"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40" fillId="0" borderId="1" xfId="0" applyFont="1" applyFill="1" applyBorder="1" applyAlignment="1">
      <alignment horizontal="justify" vertical="center"/>
    </xf>
    <xf numFmtId="0" fontId="40" fillId="18" borderId="1" xfId="0" applyFont="1" applyFill="1" applyBorder="1" applyAlignment="1">
      <alignment horizontal="justify" vertical="center"/>
    </xf>
    <xf numFmtId="0" fontId="40" fillId="0" borderId="16" xfId="0" applyFont="1" applyFill="1" applyBorder="1" applyAlignment="1">
      <alignment horizontal="justify" vertical="center"/>
    </xf>
    <xf numFmtId="0" fontId="40" fillId="18" borderId="28" xfId="0" applyFont="1" applyFill="1" applyBorder="1" applyAlignment="1">
      <alignment horizontal="justify" vertical="center" wrapText="1"/>
    </xf>
    <xf numFmtId="0" fontId="40" fillId="18" borderId="30" xfId="0" applyFont="1" applyFill="1" applyBorder="1" applyAlignment="1">
      <alignment horizontal="justify" vertical="center"/>
    </xf>
    <xf numFmtId="0" fontId="9" fillId="0" borderId="28" xfId="0" applyFont="1" applyFill="1" applyBorder="1" applyAlignment="1">
      <alignment horizontal="justify" vertical="center" wrapText="1"/>
    </xf>
    <xf numFmtId="0" fontId="9" fillId="0" borderId="29" xfId="0" applyFont="1" applyFill="1" applyBorder="1" applyAlignment="1">
      <alignment horizontal="justify" vertical="center"/>
    </xf>
    <xf numFmtId="0" fontId="40" fillId="0" borderId="1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19"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28" xfId="0" applyFont="1" applyBorder="1" applyAlignment="1">
      <alignment horizontal="justify" vertical="center" wrapText="1"/>
    </xf>
    <xf numFmtId="0" fontId="40" fillId="0" borderId="29" xfId="0" applyFont="1" applyBorder="1" applyAlignment="1">
      <alignment horizontal="justify" vertical="center" wrapText="1"/>
    </xf>
    <xf numFmtId="0" fontId="40" fillId="0" borderId="30" xfId="0" applyFont="1" applyBorder="1" applyAlignment="1">
      <alignment horizontal="justify" vertical="center" wrapText="1"/>
    </xf>
    <xf numFmtId="0" fontId="40" fillId="18" borderId="29" xfId="0" applyFont="1" applyFill="1" applyBorder="1" applyAlignment="1">
      <alignment horizontal="justify" vertical="center" wrapText="1"/>
    </xf>
    <xf numFmtId="0" fontId="40" fillId="18" borderId="30" xfId="0" applyFont="1" applyFill="1" applyBorder="1" applyAlignment="1">
      <alignment horizontal="justify" vertical="center" wrapText="1"/>
    </xf>
    <xf numFmtId="0" fontId="40" fillId="0" borderId="29" xfId="0" applyFont="1" applyFill="1" applyBorder="1" applyAlignment="1">
      <alignment horizontal="justify" vertical="center" wrapText="1"/>
    </xf>
    <xf numFmtId="0" fontId="40" fillId="0" borderId="30" xfId="0" applyFont="1" applyFill="1" applyBorder="1" applyAlignment="1">
      <alignment horizontal="justify" vertical="center" wrapText="1"/>
    </xf>
    <xf numFmtId="0" fontId="16" fillId="0" borderId="1" xfId="0" applyFont="1" applyBorder="1" applyAlignment="1">
      <alignment horizontal="left" vertical="top" wrapText="1"/>
    </xf>
    <xf numFmtId="0" fontId="40"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97" xfId="0" applyFont="1" applyFill="1" applyBorder="1" applyAlignment="1">
      <alignment horizontal="center" vertical="top" wrapText="1"/>
    </xf>
    <xf numFmtId="0" fontId="9" fillId="0" borderId="98" xfId="0" applyFont="1" applyFill="1" applyBorder="1" applyAlignment="1">
      <alignment horizontal="center" vertical="top" wrapText="1"/>
    </xf>
    <xf numFmtId="0" fontId="9" fillId="0" borderId="99" xfId="0" applyFont="1" applyFill="1" applyBorder="1" applyAlignment="1">
      <alignment horizontal="center" vertical="top" wrapText="1"/>
    </xf>
    <xf numFmtId="0" fontId="9" fillId="0" borderId="10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01"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18"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justify"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53" fillId="0" borderId="25" xfId="0" applyFont="1" applyBorder="1" applyAlignment="1">
      <alignment horizontal="left" vertical="top" wrapText="1"/>
    </xf>
    <xf numFmtId="0" fontId="53" fillId="0" borderId="26" xfId="0" applyFont="1" applyBorder="1" applyAlignment="1">
      <alignment horizontal="left" vertical="top" wrapText="1"/>
    </xf>
    <xf numFmtId="0" fontId="53" fillId="0" borderId="27" xfId="0" applyFont="1" applyBorder="1" applyAlignment="1">
      <alignment horizontal="left" vertical="top" wrapText="1"/>
    </xf>
    <xf numFmtId="0" fontId="53" fillId="0" borderId="28" xfId="0" applyFont="1" applyBorder="1" applyAlignment="1">
      <alignment horizontal="left" vertical="top" wrapText="1"/>
    </xf>
    <xf numFmtId="0" fontId="53" fillId="0" borderId="29" xfId="0" applyFont="1" applyBorder="1" applyAlignment="1">
      <alignment horizontal="left" vertical="top" wrapText="1"/>
    </xf>
    <xf numFmtId="0" fontId="53" fillId="0" borderId="30" xfId="0" applyFont="1" applyBorder="1" applyAlignment="1">
      <alignment horizontal="left" vertical="top" wrapText="1"/>
    </xf>
    <xf numFmtId="9" fontId="10" fillId="4" borderId="40" xfId="4" applyFont="1" applyFill="1" applyBorder="1" applyAlignment="1">
      <alignment horizontal="center" vertical="center"/>
    </xf>
    <xf numFmtId="9" fontId="3" fillId="0" borderId="40" xfId="4" applyFont="1" applyBorder="1"/>
    <xf numFmtId="9" fontId="0" fillId="0" borderId="0" xfId="4" applyFont="1"/>
    <xf numFmtId="0" fontId="0" fillId="0" borderId="0" xfId="0"/>
    <xf numFmtId="0" fontId="0" fillId="0" borderId="0" xfId="0" applyBorder="1"/>
    <xf numFmtId="0" fontId="83"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83" fillId="0" borderId="4" xfId="0" applyFont="1" applyBorder="1" applyAlignment="1">
      <alignment wrapText="1"/>
    </xf>
    <xf numFmtId="0" fontId="0" fillId="0" borderId="1" xfId="0" applyBorder="1" applyAlignment="1">
      <alignment horizontal="center" vertical="center"/>
    </xf>
    <xf numFmtId="166" fontId="0" fillId="0" borderId="5" xfId="4" applyNumberFormat="1" applyFont="1" applyBorder="1" applyAlignment="1">
      <alignment horizontal="center" vertical="center"/>
    </xf>
    <xf numFmtId="0" fontId="83" fillId="0" borderId="6" xfId="0" applyFont="1" applyBorder="1" applyAlignment="1">
      <alignment wrapText="1"/>
    </xf>
    <xf numFmtId="0" fontId="0" fillId="0" borderId="22" xfId="0" applyBorder="1" applyAlignment="1">
      <alignment horizontal="center" vertical="center"/>
    </xf>
    <xf numFmtId="166" fontId="0" fillId="0" borderId="7" xfId="4" applyNumberFormat="1" applyFont="1" applyBorder="1" applyAlignment="1">
      <alignment horizontal="center" vertical="center"/>
    </xf>
    <xf numFmtId="0" fontId="83" fillId="0" borderId="26" xfId="0" applyFont="1" applyBorder="1" applyAlignment="1">
      <alignment horizontal="center"/>
    </xf>
    <xf numFmtId="0" fontId="84" fillId="0" borderId="2" xfId="0" applyFont="1" applyBorder="1" applyAlignment="1">
      <alignment horizontal="center" vertical="center"/>
    </xf>
    <xf numFmtId="0" fontId="84" fillId="0" borderId="21" xfId="0" applyFont="1" applyBorder="1" applyAlignment="1">
      <alignment horizontal="center" vertical="center" wrapText="1"/>
    </xf>
    <xf numFmtId="0" fontId="84" fillId="0" borderId="3"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1" xfId="0" applyFont="1" applyBorder="1" applyAlignment="1">
      <alignment horizontal="center" vertical="center" wrapText="1"/>
    </xf>
    <xf numFmtId="0" fontId="84" fillId="40" borderId="1" xfId="0" applyFont="1" applyFill="1" applyBorder="1" applyAlignment="1">
      <alignment horizontal="center" vertical="center" wrapText="1"/>
    </xf>
    <xf numFmtId="0" fontId="84" fillId="0" borderId="0" xfId="0" applyFont="1" applyAlignment="1">
      <alignment horizontal="center" vertical="center"/>
    </xf>
    <xf numFmtId="0" fontId="84" fillId="0" borderId="103" xfId="0" applyFont="1" applyBorder="1" applyAlignment="1">
      <alignment horizontal="center" vertical="center" wrapText="1"/>
    </xf>
    <xf numFmtId="0" fontId="83"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83" fillId="0" borderId="1" xfId="0" applyFont="1" applyBorder="1" applyAlignment="1">
      <alignment horizontal="left" vertical="center" wrapText="1"/>
    </xf>
    <xf numFmtId="0" fontId="83" fillId="0" borderId="1" xfId="0" applyFont="1" applyBorder="1" applyAlignment="1">
      <alignment horizontal="center" vertical="center"/>
    </xf>
    <xf numFmtId="0" fontId="83" fillId="0" borderId="0" xfId="0" applyFont="1" applyBorder="1" applyAlignment="1">
      <alignment horizontal="center" vertical="center"/>
    </xf>
    <xf numFmtId="0" fontId="0" fillId="0" borderId="1" xfId="0" applyBorder="1"/>
    <xf numFmtId="0" fontId="85"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83" fillId="0" borderId="6" xfId="0" applyFont="1" applyBorder="1"/>
    <xf numFmtId="0" fontId="83" fillId="0" borderId="22" xfId="0" applyFont="1" applyBorder="1" applyAlignment="1">
      <alignment horizontal="center" vertical="center"/>
    </xf>
    <xf numFmtId="0" fontId="83" fillId="0" borderId="0" xfId="0" applyFont="1"/>
    <xf numFmtId="1" fontId="57" fillId="19"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41" fontId="7" fillId="4" borderId="70" xfId="0" applyNumberFormat="1" applyFont="1" applyFill="1" applyBorder="1" applyAlignment="1">
      <alignment horizontal="center" vertical="center"/>
    </xf>
    <xf numFmtId="0" fontId="7" fillId="0" borderId="72" xfId="0" applyFont="1" applyBorder="1" applyAlignment="1">
      <alignment horizontal="center" vertical="center"/>
    </xf>
    <xf numFmtId="0" fontId="7" fillId="0" borderId="71" xfId="0" applyFont="1" applyBorder="1" applyAlignment="1">
      <alignment horizontal="center" vertical="center"/>
    </xf>
    <xf numFmtId="41" fontId="7" fillId="4" borderId="104" xfId="0" applyNumberFormat="1" applyFont="1" applyFill="1" applyBorder="1" applyAlignment="1">
      <alignment horizontal="center" vertical="center"/>
    </xf>
    <xf numFmtId="0" fontId="7" fillId="0" borderId="105" xfId="0" applyFont="1" applyBorder="1" applyAlignment="1">
      <alignment horizontal="center" vertical="center"/>
    </xf>
    <xf numFmtId="0" fontId="7" fillId="4" borderId="106" xfId="0" applyFont="1" applyFill="1" applyBorder="1" applyAlignment="1">
      <alignment horizontal="center" vertical="center"/>
    </xf>
    <xf numFmtId="0" fontId="7" fillId="4" borderId="107" xfId="0" applyFont="1" applyFill="1" applyBorder="1" applyAlignment="1">
      <alignment horizontal="center" vertical="center"/>
    </xf>
    <xf numFmtId="41" fontId="7" fillId="4" borderId="107" xfId="0" applyNumberFormat="1" applyFont="1" applyFill="1" applyBorder="1" applyAlignment="1">
      <alignment horizontal="center" vertical="center"/>
    </xf>
    <xf numFmtId="41" fontId="7" fillId="4" borderId="107" xfId="0" applyNumberFormat="1" applyFont="1" applyFill="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83" fillId="0" borderId="109" xfId="0" applyFont="1" applyBorder="1" applyAlignment="1">
      <alignment wrapText="1"/>
    </xf>
    <xf numFmtId="0" fontId="83" fillId="0" borderId="30" xfId="0" applyFont="1" applyBorder="1" applyAlignment="1">
      <alignment wrapText="1"/>
    </xf>
    <xf numFmtId="0" fontId="83" fillId="0" borderId="110" xfId="0" applyFont="1" applyBorder="1" applyAlignment="1">
      <alignment wrapText="1"/>
    </xf>
    <xf numFmtId="0" fontId="83" fillId="0" borderId="110" xfId="0" applyFont="1" applyBorder="1" applyAlignment="1">
      <alignment horizontal="center"/>
    </xf>
    <xf numFmtId="0" fontId="71" fillId="31" borderId="9" xfId="0" applyFont="1" applyFill="1" applyBorder="1" applyAlignment="1">
      <alignment horizontal="center" vertical="center" wrapText="1"/>
    </xf>
    <xf numFmtId="17" fontId="74" fillId="5" borderId="111" xfId="1" applyNumberFormat="1" applyFont="1" applyFill="1" applyBorder="1" applyAlignment="1">
      <alignment vertical="center"/>
    </xf>
    <xf numFmtId="41" fontId="7" fillId="0" borderId="112" xfId="0" applyNumberFormat="1" applyFont="1" applyBorder="1" applyAlignment="1">
      <alignment horizontal="center" vertical="center"/>
    </xf>
    <xf numFmtId="0" fontId="74" fillId="5" borderId="49" xfId="1" applyFont="1" applyFill="1" applyBorder="1" applyAlignment="1">
      <alignment vertical="center"/>
    </xf>
    <xf numFmtId="41" fontId="7" fillId="0" borderId="58" xfId="0" applyNumberFormat="1" applyFont="1" applyBorder="1" applyAlignment="1">
      <alignment horizontal="center" vertical="center"/>
    </xf>
    <xf numFmtId="41" fontId="7" fillId="4" borderId="58" xfId="0" applyNumberFormat="1" applyFont="1" applyFill="1" applyBorder="1" applyAlignment="1">
      <alignment horizontal="center" vertical="center"/>
    </xf>
    <xf numFmtId="0" fontId="74" fillId="6" borderId="49" xfId="1" applyFont="1" applyFill="1" applyBorder="1" applyAlignment="1">
      <alignment vertical="center"/>
    </xf>
    <xf numFmtId="0" fontId="74" fillId="7" borderId="49" xfId="1" applyFont="1" applyFill="1" applyBorder="1" applyAlignment="1">
      <alignment vertical="center"/>
    </xf>
    <xf numFmtId="0" fontId="74" fillId="8" borderId="49" xfId="1" applyFont="1" applyFill="1" applyBorder="1" applyAlignment="1">
      <alignment vertical="center"/>
    </xf>
    <xf numFmtId="0" fontId="74" fillId="8" borderId="113" xfId="1" applyFont="1" applyFill="1" applyBorder="1" applyAlignment="1">
      <alignment vertical="center"/>
    </xf>
    <xf numFmtId="41" fontId="7" fillId="4" borderId="70" xfId="0" applyNumberFormat="1" applyFont="1" applyFill="1" applyBorder="1" applyAlignment="1">
      <alignment horizontal="center" vertical="center"/>
    </xf>
    <xf numFmtId="41" fontId="7" fillId="4" borderId="104" xfId="0" applyNumberFormat="1" applyFont="1" applyFill="1" applyBorder="1" applyAlignment="1">
      <alignment horizontal="center" vertical="center"/>
    </xf>
    <xf numFmtId="41" fontId="7" fillId="4" borderId="114" xfId="0" applyNumberFormat="1" applyFont="1" applyFill="1" applyBorder="1" applyAlignment="1">
      <alignment horizontal="center" vertical="center"/>
    </xf>
    <xf numFmtId="0" fontId="86" fillId="4" borderId="1" xfId="0" applyFont="1" applyFill="1" applyBorder="1" applyAlignment="1">
      <alignment vertical="center"/>
    </xf>
    <xf numFmtId="0" fontId="86" fillId="0" borderId="1" xfId="0" applyFont="1" applyBorder="1" applyAlignment="1">
      <alignment horizontal="center" vertical="center"/>
    </xf>
  </cellXfs>
  <cellStyles count="5">
    <cellStyle name="Hipervínculo" xfId="1" builtinId="8"/>
    <cellStyle name="Normal" xfId="0" builtinId="0"/>
    <cellStyle name="Normal 2" xfId="2"/>
    <cellStyle name="Normal 2 2" xfId="3"/>
    <cellStyle name="Porcentaje" xfId="4" builtinId="5"/>
  </cellStyles>
  <dxfs count="57">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A41A-49FC-ACF0-7A3A00775D4E}"/>
              </c:ext>
            </c:extLst>
          </c:dPt>
          <c:dPt>
            <c:idx val="1"/>
            <c:invertIfNegative val="1"/>
            <c:bubble3D val="0"/>
            <c:extLst xmlns:c16r2="http://schemas.microsoft.com/office/drawing/2015/06/chart">
              <c:ext xmlns:c16="http://schemas.microsoft.com/office/drawing/2014/chart" uri="{C3380CC4-5D6E-409C-BE32-E72D297353CC}">
                <c16:uniqueId val="{00000001-A41A-49FC-ACF0-7A3A00775D4E}"/>
              </c:ext>
            </c:extLst>
          </c:dPt>
          <c:dPt>
            <c:idx val="2"/>
            <c:invertIfNegative val="1"/>
            <c:bubble3D val="0"/>
            <c:extLst xmlns:c16r2="http://schemas.microsoft.com/office/drawing/2015/06/chart">
              <c:ext xmlns:c16="http://schemas.microsoft.com/office/drawing/2014/chart" uri="{C3380CC4-5D6E-409C-BE32-E72D297353CC}">
                <c16:uniqueId val="{00000002-A41A-49FC-ACF0-7A3A00775D4E}"/>
              </c:ext>
            </c:extLst>
          </c:dPt>
          <c:cat>
            <c:strRef>
              <c:f>'HISTORICO '!$B$22:$B$24</c:f>
              <c:strCache>
                <c:ptCount val="3"/>
                <c:pt idx="0">
                  <c:v>ACCIONES CORRECTIVAS</c:v>
                </c:pt>
                <c:pt idx="1">
                  <c:v>ACCIONES PREVENTIVAS Y/O DE MEJORA</c:v>
                </c:pt>
                <c:pt idx="2">
                  <c:v>TOTAL DE ACCIONES FORMULADAS</c:v>
                </c:pt>
              </c:strCache>
            </c:strRef>
          </c:cat>
          <c:val>
            <c:numRef>
              <c:f>'HISTORICO '!$E$22:$E$24</c:f>
              <c:numCache>
                <c:formatCode>0</c:formatCode>
                <c:ptCount val="3"/>
                <c:pt idx="2">
                  <c:v>0</c:v>
                </c:pt>
              </c:numCache>
            </c:numRef>
          </c:val>
          <c:extLst xmlns:c16r2="http://schemas.microsoft.com/office/drawing/2015/06/chart">
            <c:ext xmlns:c16="http://schemas.microsoft.com/office/drawing/2014/chart" uri="{C3380CC4-5D6E-409C-BE32-E72D297353CC}">
              <c16:uniqueId val="{00000003-A41A-49FC-ACF0-7A3A00775D4E}"/>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41930872"/>
        <c:axId val="141933224"/>
      </c:barChart>
      <c:catAx>
        <c:axId val="141930872"/>
        <c:scaling>
          <c:orientation val="maxMin"/>
        </c:scaling>
        <c:delete val="0"/>
        <c:axPos val="l"/>
        <c:numFmt formatCode="General" sourceLinked="1"/>
        <c:majorTickMark val="cross"/>
        <c:minorTickMark val="cross"/>
        <c:tickLblPos val="nextTo"/>
        <c:txPr>
          <a:bodyPr rot="0" vert="horz"/>
          <a:lstStyle/>
          <a:p>
            <a:pPr>
              <a:defRPr sz="900" b="0" i="0" u="none" strike="noStrike" baseline="0">
                <a:solidFill>
                  <a:srgbClr val="333333"/>
                </a:solidFill>
                <a:latin typeface="Calibri"/>
                <a:ea typeface="Calibri"/>
                <a:cs typeface="Calibri"/>
              </a:defRPr>
            </a:pPr>
            <a:endParaRPr lang="es-CO"/>
          </a:p>
        </c:txPr>
        <c:crossAx val="141933224"/>
        <c:crosses val="autoZero"/>
        <c:auto val="1"/>
        <c:lblAlgn val="ctr"/>
        <c:lblOffset val="100"/>
        <c:noMultiLvlLbl val="1"/>
      </c:catAx>
      <c:valAx>
        <c:axId val="141933224"/>
        <c:scaling>
          <c:orientation val="minMax"/>
        </c:scaling>
        <c:delete val="0"/>
        <c:axPos val="b"/>
        <c:majorGridlines>
          <c:spPr>
            <a:ln>
              <a:solidFill>
                <a:srgbClr val="FFFFFF"/>
              </a:solidFill>
            </a:ln>
          </c:spPr>
        </c:majorGridlines>
        <c:numFmt formatCode="0" sourceLinked="1"/>
        <c:majorTickMark val="cross"/>
        <c:minorTickMark val="cross"/>
        <c:tickLblPos val="nextTo"/>
        <c:spPr>
          <a:ln w="47625">
            <a:noFill/>
          </a:ln>
        </c:spPr>
        <c:txPr>
          <a:bodyPr rot="0" vert="horz"/>
          <a:lstStyle/>
          <a:p>
            <a:pPr>
              <a:defRPr sz="900" b="0" i="0" u="none" strike="noStrike" baseline="0">
                <a:solidFill>
                  <a:srgbClr val="333333"/>
                </a:solidFill>
                <a:latin typeface="Calibri"/>
                <a:ea typeface="Calibri"/>
                <a:cs typeface="Calibri"/>
              </a:defRPr>
            </a:pPr>
            <a:endParaRPr lang="es-CO"/>
          </a:p>
        </c:txPr>
        <c:crossAx val="141930872"/>
        <c:crosses val="max"/>
        <c:crossBetween val="between"/>
      </c:valAx>
      <c:spPr>
        <a:solidFill>
          <a:srgbClr val="FFFFFF"/>
        </a:solidFill>
      </c:spPr>
    </c:plotArea>
    <c:plotVisOnly val="1"/>
    <c:dispBlanksAs val="zero"/>
    <c:showDLblsOverMax val="1"/>
  </c:chart>
  <c:spPr>
    <a:solidFill>
      <a:srgbClr val="FFFFFF"/>
    </a:solidFill>
    <a:ln>
      <a:solidFill>
        <a:srgbClr val="00206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'HISTORICO '!$B$10:$B$14</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'HISTORICO '!$E$10:$E$14</c:f>
              <c:numCache>
                <c:formatCode>General</c:formatCode>
                <c:ptCount val="5"/>
                <c:pt idx="0">
                  <c:v>41</c:v>
                </c:pt>
                <c:pt idx="1">
                  <c:v>81</c:v>
                </c:pt>
                <c:pt idx="2">
                  <c:v>0</c:v>
                </c:pt>
                <c:pt idx="3">
                  <c:v>23</c:v>
                </c:pt>
                <c:pt idx="4">
                  <c:v>55</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85357136"/>
        <c:axId val="286843976"/>
      </c:barChart>
      <c:catAx>
        <c:axId val="285357136"/>
        <c:scaling>
          <c:orientation val="maxMin"/>
        </c:scaling>
        <c:delete val="0"/>
        <c:axPos val="l"/>
        <c:numFmt formatCode="General" sourceLinked="1"/>
        <c:majorTickMark val="cross"/>
        <c:minorTickMark val="cross"/>
        <c:tickLblPos val="nextTo"/>
        <c:txPr>
          <a:bodyPr rot="0" vert="horz"/>
          <a:lstStyle/>
          <a:p>
            <a:pPr>
              <a:defRPr/>
            </a:pPr>
            <a:endParaRPr lang="es-CO"/>
          </a:p>
        </c:txPr>
        <c:crossAx val="286843976"/>
        <c:crosses val="autoZero"/>
        <c:auto val="1"/>
        <c:lblAlgn val="ctr"/>
        <c:lblOffset val="100"/>
        <c:noMultiLvlLbl val="1"/>
      </c:catAx>
      <c:valAx>
        <c:axId val="286843976"/>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a:pPr>
            <a:endParaRPr lang="es-CO"/>
          </a:p>
        </c:txPr>
        <c:crossAx val="285357136"/>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A41A-49FC-ACF0-7A3A00775D4E}"/>
              </c:ext>
            </c:extLst>
          </c:dPt>
          <c:dPt>
            <c:idx val="1"/>
            <c:invertIfNegative val="1"/>
            <c:bubble3D val="0"/>
            <c:extLst xmlns:c16r2="http://schemas.microsoft.com/office/drawing/2015/06/chart">
              <c:ext xmlns:c16="http://schemas.microsoft.com/office/drawing/2014/chart" uri="{C3380CC4-5D6E-409C-BE32-E72D297353CC}">
                <c16:uniqueId val="{00000001-A41A-49FC-ACF0-7A3A00775D4E}"/>
              </c:ext>
            </c:extLst>
          </c:dPt>
          <c:dPt>
            <c:idx val="2"/>
            <c:invertIfNegative val="1"/>
            <c:bubble3D val="0"/>
            <c:extLst xmlns:c16r2="http://schemas.microsoft.com/office/drawing/2015/06/chart">
              <c:ext xmlns:c16="http://schemas.microsoft.com/office/drawing/2014/chart" uri="{C3380CC4-5D6E-409C-BE32-E72D297353CC}">
                <c16:uniqueId val="{00000002-A41A-49FC-ACF0-7A3A00775D4E}"/>
              </c:ext>
            </c:extLst>
          </c:dPt>
          <c:cat>
            <c:strRef>
              <c:f>'HISTORICO '!$B$22:$B$24</c:f>
              <c:strCache>
                <c:ptCount val="3"/>
                <c:pt idx="0">
                  <c:v>ACCIONES CORRECTIVAS</c:v>
                </c:pt>
                <c:pt idx="1">
                  <c:v>ACCIONES PREVENTIVAS Y/O DE MEJORA</c:v>
                </c:pt>
                <c:pt idx="2">
                  <c:v>TOTAL DE ACCIONES FORMULADAS</c:v>
                </c:pt>
              </c:strCache>
            </c:strRef>
          </c:cat>
          <c:val>
            <c:numRef>
              <c:f>'HISTORICO '!$E$22:$E$24</c:f>
              <c:numCache>
                <c:formatCode>0</c:formatCode>
                <c:ptCount val="3"/>
                <c:pt idx="2">
                  <c:v>0</c:v>
                </c:pt>
              </c:numCache>
            </c:numRef>
          </c:val>
          <c:extLst xmlns:c16r2="http://schemas.microsoft.com/office/drawing/2015/06/chart">
            <c:ext xmlns:c16="http://schemas.microsoft.com/office/drawing/2014/chart" uri="{C3380CC4-5D6E-409C-BE32-E72D297353CC}">
              <c16:uniqueId val="{00000003-A41A-49FC-ACF0-7A3A00775D4E}"/>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33053040"/>
        <c:axId val="233054216"/>
      </c:barChart>
      <c:catAx>
        <c:axId val="233053040"/>
        <c:scaling>
          <c:orientation val="maxMin"/>
        </c:scaling>
        <c:delete val="0"/>
        <c:axPos val="l"/>
        <c:numFmt formatCode="General" sourceLinked="1"/>
        <c:majorTickMark val="cross"/>
        <c:minorTickMark val="cross"/>
        <c:tickLblPos val="nextTo"/>
        <c:txPr>
          <a:bodyPr rot="0" vert="horz"/>
          <a:lstStyle/>
          <a:p>
            <a:pPr>
              <a:defRPr sz="900" b="0" i="0" u="none" strike="noStrike" baseline="0">
                <a:solidFill>
                  <a:srgbClr val="333333"/>
                </a:solidFill>
                <a:latin typeface="Calibri"/>
                <a:ea typeface="Calibri"/>
                <a:cs typeface="Calibri"/>
              </a:defRPr>
            </a:pPr>
            <a:endParaRPr lang="es-CO"/>
          </a:p>
        </c:txPr>
        <c:crossAx val="233054216"/>
        <c:crosses val="autoZero"/>
        <c:auto val="1"/>
        <c:lblAlgn val="ctr"/>
        <c:lblOffset val="100"/>
        <c:noMultiLvlLbl val="1"/>
      </c:catAx>
      <c:valAx>
        <c:axId val="233054216"/>
        <c:scaling>
          <c:orientation val="minMax"/>
        </c:scaling>
        <c:delete val="0"/>
        <c:axPos val="b"/>
        <c:majorGridlines>
          <c:spPr>
            <a:ln>
              <a:solidFill>
                <a:srgbClr val="FFFFFF"/>
              </a:solidFill>
            </a:ln>
          </c:spPr>
        </c:majorGridlines>
        <c:numFmt formatCode="0" sourceLinked="1"/>
        <c:majorTickMark val="cross"/>
        <c:minorTickMark val="cross"/>
        <c:tickLblPos val="nextTo"/>
        <c:spPr>
          <a:ln w="47625">
            <a:noFill/>
          </a:ln>
        </c:spPr>
        <c:txPr>
          <a:bodyPr rot="0" vert="horz"/>
          <a:lstStyle/>
          <a:p>
            <a:pPr>
              <a:defRPr sz="900" b="0" i="0" u="none" strike="noStrike" baseline="0">
                <a:solidFill>
                  <a:srgbClr val="333333"/>
                </a:solidFill>
                <a:latin typeface="Calibri"/>
                <a:ea typeface="Calibri"/>
                <a:cs typeface="Calibri"/>
              </a:defRPr>
            </a:pPr>
            <a:endParaRPr lang="es-CO"/>
          </a:p>
        </c:txPr>
        <c:crossAx val="233053040"/>
        <c:crosses val="max"/>
        <c:crossBetween val="between"/>
      </c:valAx>
      <c:spPr>
        <a:solidFill>
          <a:srgbClr val="FFFFFF"/>
        </a:solidFill>
      </c:spPr>
    </c:plotArea>
    <c:plotVisOnly val="1"/>
    <c:dispBlanksAs val="zero"/>
    <c:showDLblsOverMax val="1"/>
  </c:chart>
  <c:spPr>
    <a:solidFill>
      <a:srgbClr val="FFFFFF"/>
    </a:solidFill>
    <a:ln>
      <a:solidFill>
        <a:srgbClr val="00206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Resultado en Cumplimiento de Acciones</a:t>
            </a:r>
          </a:p>
        </c:rich>
      </c:tx>
      <c:layout/>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'HISTORICO '!$B$10:$B$14</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'HISTORICO '!$E$10:$E$14</c:f>
              <c:numCache>
                <c:formatCode>General</c:formatCode>
                <c:ptCount val="5"/>
                <c:pt idx="0">
                  <c:v>41</c:v>
                </c:pt>
                <c:pt idx="1">
                  <c:v>81</c:v>
                </c:pt>
                <c:pt idx="2">
                  <c:v>0</c:v>
                </c:pt>
                <c:pt idx="3">
                  <c:v>23</c:v>
                </c:pt>
                <c:pt idx="4">
                  <c:v>55</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473370248"/>
        <c:axId val="473370640"/>
      </c:barChart>
      <c:catAx>
        <c:axId val="473370248"/>
        <c:scaling>
          <c:orientation val="maxMin"/>
        </c:scaling>
        <c:delete val="0"/>
        <c:axPos val="l"/>
        <c:numFmt formatCode="General" sourceLinked="1"/>
        <c:majorTickMark val="cross"/>
        <c:minorTickMark val="cross"/>
        <c:tickLblPos val="nextTo"/>
        <c:txPr>
          <a:bodyPr rot="0" vert="horz"/>
          <a:lstStyle/>
          <a:p>
            <a:pPr>
              <a:defRPr/>
            </a:pPr>
            <a:endParaRPr lang="es-CO"/>
          </a:p>
        </c:txPr>
        <c:crossAx val="473370640"/>
        <c:crosses val="autoZero"/>
        <c:auto val="1"/>
        <c:lblAlgn val="ctr"/>
        <c:lblOffset val="100"/>
        <c:noMultiLvlLbl val="1"/>
      </c:catAx>
      <c:valAx>
        <c:axId val="473370640"/>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a:pPr>
            <a:endParaRPr lang="es-CO"/>
          </a:p>
        </c:txPr>
        <c:crossAx val="473370248"/>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1.9444444444444445E-2"/>
          <c:y val="0.10147854227165294"/>
          <c:w val="0.93888888888888888"/>
          <c:h val="0.73464824318676158"/>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ser>
        <c:dLbls>
          <c:showLegendKey val="0"/>
          <c:showVal val="1"/>
          <c:showCatName val="0"/>
          <c:showSerName val="0"/>
          <c:showPercent val="0"/>
          <c:showBubbleSize val="0"/>
        </c:dLbls>
        <c:gapWidth val="182"/>
        <c:axId val="486328088"/>
        <c:axId val="486327304"/>
      </c:barChart>
      <c:catAx>
        <c:axId val="486328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6327304"/>
        <c:crosses val="autoZero"/>
        <c:auto val="1"/>
        <c:lblAlgn val="ctr"/>
        <c:lblOffset val="100"/>
        <c:noMultiLvlLbl val="0"/>
      </c:catAx>
      <c:valAx>
        <c:axId val="486327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6328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591"/>
          <c:w val="0.93888888888888888"/>
          <c:h val="0.56974482356372125"/>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dLbl>
              <c:idx val="0"/>
              <c:layout>
                <c:manualLayout>
                  <c:x val="0.15559620577050848"/>
                  <c:y val="3.0760790317876912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4.9123303034158343E-2"/>
                  <c:y val="3.5870516185468326E-4"/>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7.1356206147481158E-2"/>
                  <c:y val="8.33949402158063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ser>
        <c:dLbls>
          <c:dLblPos val="inEnd"/>
          <c:showLegendKey val="0"/>
          <c:showVal val="0"/>
          <c:showCatName val="1"/>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a:pPr>
            <a:r>
              <a:rPr lang="es-CO" baseline="0"/>
              <a:t>I Trimestre 2019.</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21321813939924175"/>
          <c:w val="0.93888888888888888"/>
          <c:h val="0.48500729075532223"/>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Ref>
          </c:val>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Ref>
          </c:val>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Ref>
          </c:val>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Ref>
          </c:val>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Ref>
          </c:val>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Ref>
          </c:val>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Ref>
          </c:val>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Ref>
          </c:val>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Ref>
          </c:val>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Ref>
          </c:val>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Ref>
          </c:val>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Ref>
          </c:val>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Ref>
          </c:val>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Ref>
          </c:val>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ser>
        <c:dLbls>
          <c:showLegendKey val="0"/>
          <c:showVal val="1"/>
          <c:showCatName val="0"/>
          <c:showSerName val="0"/>
          <c:showPercent val="0"/>
          <c:showBubbleSize val="0"/>
        </c:dLbls>
        <c:gapWidth val="150"/>
        <c:shape val="box"/>
        <c:axId val="691581920"/>
        <c:axId val="691581528"/>
        <c:axId val="0"/>
      </c:bar3DChart>
      <c:catAx>
        <c:axId val="691581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91581528"/>
        <c:crosses val="autoZero"/>
        <c:auto val="1"/>
        <c:lblAlgn val="ctr"/>
        <c:lblOffset val="100"/>
        <c:noMultiLvlLbl val="0"/>
      </c:catAx>
      <c:valAx>
        <c:axId val="691581528"/>
        <c:scaling>
          <c:orientation val="minMax"/>
        </c:scaling>
        <c:delete val="1"/>
        <c:axPos val="l"/>
        <c:numFmt formatCode="General" sourceLinked="1"/>
        <c:majorTickMark val="none"/>
        <c:minorTickMark val="none"/>
        <c:tickLblPos val="nextTo"/>
        <c:crossAx val="691581920"/>
        <c:crosses val="autoZero"/>
        <c:crossBetween val="between"/>
      </c:valAx>
      <c:spPr>
        <a:noFill/>
        <a:ln>
          <a:noFill/>
        </a:ln>
        <a:effectLst/>
      </c:spPr>
    </c:plotArea>
    <c:legend>
      <c:legendPos val="t"/>
      <c:layout>
        <c:manualLayout>
          <c:xMode val="edge"/>
          <c:yMode val="edge"/>
          <c:x val="0.17461286089238845"/>
          <c:y val="0.90824074074074079"/>
          <c:w val="0.522996281714785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9</xdr:col>
      <xdr:colOff>352425</xdr:colOff>
      <xdr:row>19</xdr:row>
      <xdr:rowOff>295275</xdr:rowOff>
    </xdr:from>
    <xdr:to>
      <xdr:col>18</xdr:col>
      <xdr:colOff>257175</xdr:colOff>
      <xdr:row>24</xdr:row>
      <xdr:rowOff>161925</xdr:rowOff>
    </xdr:to>
    <xdr:graphicFrame macro="">
      <xdr:nvGraphicFramePr>
        <xdr:cNvPr id="852278" name="Chart 1" descr="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574221</xdr:colOff>
      <xdr:row>7</xdr:row>
      <xdr:rowOff>523875</xdr:rowOff>
    </xdr:from>
    <xdr:to>
      <xdr:col>20</xdr:col>
      <xdr:colOff>183696</xdr:colOff>
      <xdr:row>17</xdr:row>
      <xdr:rowOff>0</xdr:rowOff>
    </xdr:to>
    <xdr:graphicFrame macro="">
      <xdr:nvGraphicFramePr>
        <xdr:cNvPr id="8522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480332</xdr:colOff>
      <xdr:row>1</xdr:row>
      <xdr:rowOff>212271</xdr:rowOff>
    </xdr:from>
    <xdr:to>
      <xdr:col>6</xdr:col>
      <xdr:colOff>61232</xdr:colOff>
      <xdr:row>4</xdr:row>
      <xdr:rowOff>412296</xdr:rowOff>
    </xdr:to>
    <xdr:grpSp>
      <xdr:nvGrpSpPr>
        <xdr:cNvPr id="852280" name="Shape 2"/>
        <xdr:cNvGrpSpPr>
          <a:grpSpLocks/>
        </xdr:cNvGrpSpPr>
      </xdr:nvGrpSpPr>
      <xdr:grpSpPr bwMode="auto">
        <a:xfrm>
          <a:off x="915761" y="797378"/>
          <a:ext cx="4642757" cy="1887311"/>
          <a:chOff x="4079175" y="2837025"/>
          <a:chExt cx="2533650" cy="1885935"/>
        </a:xfrm>
      </xdr:grpSpPr>
      <xdr:grpSp>
        <xdr:nvGrpSpPr>
          <xdr:cNvPr id="852281" name="Shape 25"/>
          <xdr:cNvGrpSpPr>
            <a:grpSpLocks/>
          </xdr:cNvGrpSpPr>
        </xdr:nvGrpSpPr>
        <xdr:grpSpPr bwMode="auto">
          <a:xfrm>
            <a:off x="4079175" y="2837025"/>
            <a:ext cx="2533650" cy="1885935"/>
            <a:chOff x="57575" y="802821"/>
            <a:chExt cx="1371175" cy="1007700"/>
          </a:xfrm>
        </xdr:grpSpPr>
        <xdr:sp macro="" textlink="">
          <xdr:nvSpPr>
            <xdr:cNvPr id="852282" name="Shape 6"/>
            <xdr:cNvSpPr>
              <a:spLocks noChangeArrowheads="1"/>
            </xdr:cNvSpPr>
          </xdr:nvSpPr>
          <xdr:spPr bwMode="auto">
            <a:xfrm>
              <a:off x="57575" y="802821"/>
              <a:ext cx="1371175" cy="1007700"/>
            </a:xfrm>
            <a:prstGeom prst="rect">
              <a:avLst/>
            </a:prstGeom>
            <a:noFill/>
            <a:ln w="9525">
              <a:noFill/>
              <a:miter lim="800000"/>
              <a:headEnd/>
              <a:tailEnd/>
            </a:ln>
          </xdr:spPr>
        </xdr:sp>
        <xdr:sp macro="" textlink="">
          <xdr:nvSpPr>
            <xdr:cNvPr id="852283" name="Shape 26"/>
            <xdr:cNvSpPr txBox="1">
              <a:spLocks noChangeArrowheads="1"/>
            </xdr:cNvSpPr>
          </xdr:nvSpPr>
          <xdr:spPr bwMode="auto">
            <a:xfrm>
              <a:off x="363540" y="802821"/>
              <a:ext cx="778132" cy="218844"/>
            </a:xfrm>
            <a:prstGeom prst="rect">
              <a:avLst/>
            </a:prstGeom>
            <a:noFill/>
            <a:ln w="9525">
              <a:noFill/>
              <a:miter lim="800000"/>
              <a:headEnd/>
              <a:tailEnd/>
            </a:ln>
          </xdr:spPr>
        </xdr:sp>
      </xdr:grpSp>
    </xdr:grp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28625" y="3619500"/>
          <a:ext cx="164782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xmlns="" id="{00000000-0008-0000-0B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xmlns="" id="{00000000-0008-0000-0B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xmlns="" id="{00000000-0008-0000-0B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xmlns="" id="{00000000-0008-0000-0B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xmlns="" id="{00000000-0008-0000-0B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xmlns="" id="{00000000-0008-0000-0B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xmlns="" id="{00000000-0008-0000-0B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xmlns="" id="{00000000-0008-0000-0B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xmlns="" id="{00000000-0008-0000-0B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xmlns="" id="{00000000-0008-0000-0B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xmlns="" id="{00000000-0008-0000-0B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xmlns="" id="{00000000-0008-0000-0B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xmlns="" id="{00000000-0008-0000-0B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xmlns="" id="{00000000-0008-0000-0B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xmlns="" id="{00000000-0008-0000-0B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xmlns="" id="{00000000-0008-0000-0B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xmlns="" id="{00000000-0008-0000-0B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352425</xdr:colOff>
      <xdr:row>19</xdr:row>
      <xdr:rowOff>295275</xdr:rowOff>
    </xdr:from>
    <xdr:to>
      <xdr:col>18</xdr:col>
      <xdr:colOff>257175</xdr:colOff>
      <xdr:row>24</xdr:row>
      <xdr:rowOff>161925</xdr:rowOff>
    </xdr:to>
    <xdr:graphicFrame macro="">
      <xdr:nvGraphicFramePr>
        <xdr:cNvPr id="2" name="Chart 1" descr="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574221</xdr:colOff>
      <xdr:row>7</xdr:row>
      <xdr:rowOff>523875</xdr:rowOff>
    </xdr:from>
    <xdr:to>
      <xdr:col>20</xdr:col>
      <xdr:colOff>183696</xdr:colOff>
      <xdr:row>17</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480332</xdr:colOff>
      <xdr:row>2</xdr:row>
      <xdr:rowOff>2721</xdr:rowOff>
    </xdr:from>
    <xdr:to>
      <xdr:col>6</xdr:col>
      <xdr:colOff>61232</xdr:colOff>
      <xdr:row>5</xdr:row>
      <xdr:rowOff>2721</xdr:rowOff>
    </xdr:to>
    <xdr:grpSp>
      <xdr:nvGrpSpPr>
        <xdr:cNvPr id="4" name="Shape 2"/>
        <xdr:cNvGrpSpPr>
          <a:grpSpLocks/>
        </xdr:cNvGrpSpPr>
      </xdr:nvGrpSpPr>
      <xdr:grpSpPr bwMode="auto">
        <a:xfrm>
          <a:off x="915761" y="1132114"/>
          <a:ext cx="4574721" cy="1619250"/>
          <a:chOff x="4079175" y="2837025"/>
          <a:chExt cx="2533650" cy="1885935"/>
        </a:xfrm>
      </xdr:grpSpPr>
      <xdr:grpSp>
        <xdr:nvGrpSpPr>
          <xdr:cNvPr id="5" name="Shape 25"/>
          <xdr:cNvGrpSpPr>
            <a:grpSpLocks/>
          </xdr:cNvGrpSpPr>
        </xdr:nvGrpSpPr>
        <xdr:grpSpPr bwMode="auto">
          <a:xfrm>
            <a:off x="4079175" y="2837025"/>
            <a:ext cx="2533650" cy="1885935"/>
            <a:chOff x="57575" y="802821"/>
            <a:chExt cx="1371175" cy="1007700"/>
          </a:xfrm>
        </xdr:grpSpPr>
        <xdr:sp macro="" textlink="">
          <xdr:nvSpPr>
            <xdr:cNvPr id="6" name="Shape 6"/>
            <xdr:cNvSpPr>
              <a:spLocks noChangeArrowheads="1"/>
            </xdr:cNvSpPr>
          </xdr:nvSpPr>
          <xdr:spPr bwMode="auto">
            <a:xfrm>
              <a:off x="57575" y="802821"/>
              <a:ext cx="1371175" cy="1007700"/>
            </a:xfrm>
            <a:prstGeom prst="rect">
              <a:avLst/>
            </a:prstGeom>
            <a:noFill/>
            <a:ln w="9525">
              <a:noFill/>
              <a:miter lim="800000"/>
              <a:headEnd/>
              <a:tailEnd/>
            </a:ln>
          </xdr:spPr>
        </xdr:sp>
        <xdr:sp macro="" textlink="">
          <xdr:nvSpPr>
            <xdr:cNvPr id="7" name="Shape 26"/>
            <xdr:cNvSpPr txBox="1">
              <a:spLocks noChangeArrowheads="1"/>
            </xdr:cNvSpPr>
          </xdr:nvSpPr>
          <xdr:spPr bwMode="auto">
            <a:xfrm>
              <a:off x="363540" y="802821"/>
              <a:ext cx="778132" cy="218844"/>
            </a:xfrm>
            <a:prstGeom prst="rect">
              <a:avLst/>
            </a:prstGeom>
            <a:noFill/>
            <a:ln w="9525">
              <a:noFill/>
              <a:miter lim="800000"/>
              <a:headEnd/>
              <a:tailEnd/>
            </a:ln>
          </xdr:spPr>
        </xdr:sp>
      </xdr:grpSp>
    </xdr:grp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66194" name="Rectangle 17" hidden="1"/>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NTROL%20INTERNO\2018\10.%20PLAN%20MEJORAMIENTO%20POR%20PROCESOS\04.Seguimiento%2030_09_2018\Informe\Gr&#225;ficos%20seguimiento%20Plan%20de%20Mejoramien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9">
          <cell r="I9" t="str">
            <v xml:space="preserve">NUMERO TOTAL DE ACCIONES </v>
          </cell>
          <cell r="J9" t="str">
            <v>Vencidas</v>
          </cell>
          <cell r="K9" t="str">
            <v>En Ejecución</v>
          </cell>
          <cell r="L9" t="str">
            <v>Cerradas</v>
          </cell>
          <cell r="O9" t="str">
            <v xml:space="preserve">No.  Hallazgos </v>
          </cell>
          <cell r="P9" t="str">
            <v>No. de Acciones</v>
          </cell>
          <cell r="Q9" t="str">
            <v>Vencidas</v>
          </cell>
          <cell r="R9" t="str">
            <v>En ejecución</v>
          </cell>
          <cell r="S9" t="str">
            <v>Cerradas</v>
          </cell>
        </row>
        <row r="10">
          <cell r="N10" t="str">
            <v>TOTALES</v>
          </cell>
          <cell r="O10">
            <v>44</v>
          </cell>
          <cell r="P10">
            <v>63</v>
          </cell>
          <cell r="Q10">
            <v>18</v>
          </cell>
          <cell r="R10">
            <v>45</v>
          </cell>
          <cell r="S10">
            <v>24</v>
          </cell>
        </row>
        <row r="11">
          <cell r="N11" t="str">
            <v>Por procesos</v>
          </cell>
          <cell r="O11">
            <v>19</v>
          </cell>
          <cell r="P11">
            <v>37</v>
          </cell>
          <cell r="Q11">
            <v>18</v>
          </cell>
          <cell r="R11">
            <v>19</v>
          </cell>
          <cell r="S11">
            <v>24</v>
          </cell>
        </row>
        <row r="12">
          <cell r="N12" t="str">
            <v xml:space="preserve">Institucional </v>
          </cell>
          <cell r="O12">
            <v>25</v>
          </cell>
          <cell r="P12">
            <v>26</v>
          </cell>
          <cell r="Q12">
            <v>0</v>
          </cell>
          <cell r="R12">
            <v>26</v>
          </cell>
          <cell r="S12">
            <v>0</v>
          </cell>
        </row>
        <row r="15">
          <cell r="I15">
            <v>37</v>
          </cell>
          <cell r="J15">
            <v>18</v>
          </cell>
          <cell r="K15">
            <v>19</v>
          </cell>
          <cell r="L15">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idep.edu.co/sites/default/files/PRO-GRF-11-02_Ingresos_o_Altas_Almacen_V6.pdf" TargetMode="External"/><Relationship Id="rId1" Type="http://schemas.openxmlformats.org/officeDocument/2006/relationships/hyperlink" Target="http://www.idep.edu.co/?q=content/grf-11-proceso-de-gesti%C3%B3n-de-recursos-f%C3%ADsicos-y-ambiental"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http://www.idep.edu.co/sites/default/files/PL-GT-12-02_Plan_Contingencia_Tecno_V7.pdf" TargetMode="External"/><Relationship Id="rId7" Type="http://schemas.openxmlformats.org/officeDocument/2006/relationships/drawing" Target="../drawings/drawing12.xml"/><Relationship Id="rId2" Type="http://schemas.openxmlformats.org/officeDocument/2006/relationships/hyperlink" Target="http://www.idep.edu.co/?q=content/mapa-de-riesgos-por-procesoMapa%20de%20Riesgos%20enviado%20por%20parte%20de%20la%20OAP%20en%20el%20mes%20de%20diciembre%20de%202018"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printerSettings" Target="../printerSettings/printerSettings10.bin"/><Relationship Id="rId5" Type="http://schemas.openxmlformats.org/officeDocument/2006/relationships/hyperlink" Target="http://www.idep.edu.co/sites/default/files/PRO-GT-12-05_Mantenimiento_de_Infraestructura_Tecnologica_V10.pdf" TargetMode="External"/><Relationship Id="rId4" Type="http://schemas.openxmlformats.org/officeDocument/2006/relationships/hyperlink" Target="http://www.idep.edu.co/sites/default/files/PRO-GT-12-05%20Mantenimiento%20de%20Infraestructura%20tecnolo%CC%81gica_V7.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www.idep.edu.co/?q=content/indicadores-de-gesti%C3%B3n" TargetMode="Externa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14.xml"/><Relationship Id="rId3" Type="http://schemas.openxmlformats.org/officeDocument/2006/relationships/hyperlink" Target="http://www.idep.edu.co/?q=content/gf-14-proceso-de-gesti%C3%B3n-financiera" TargetMode="External"/><Relationship Id="rId7" Type="http://schemas.openxmlformats.org/officeDocument/2006/relationships/printerSettings" Target="../printerSettings/printerSettings12.bin"/><Relationship Id="rId2" Type="http://schemas.openxmlformats.org/officeDocument/2006/relationships/hyperlink" Target="http://www.idep.edu.co/?q=content/gf-14-proceso-de-gesti%C3%B3n-financiera" TargetMode="External"/><Relationship Id="rId1" Type="http://schemas.openxmlformats.org/officeDocument/2006/relationships/hyperlink" Target="http://www.idep.edu.co/?q=content/gf-14-proceso-de-gesti%C3%B3n-financiera" TargetMode="External"/><Relationship Id="rId6" Type="http://schemas.openxmlformats.org/officeDocument/2006/relationships/hyperlink" Target="http://www.idep.edu.co/?q=content/gf-14-proceso-de-gesti%C3%B3n-financiera" TargetMode="External"/><Relationship Id="rId5" Type="http://schemas.openxmlformats.org/officeDocument/2006/relationships/hyperlink" Target="http://www.idep.edu.co/sites/default/files/IN-GF-14-05_Protocolo_de_Seguridad_V1.Acta%20No.%202%20del%2023/03/2018%20Plan%20de%20Mejoramiento%20proceso%20Financiero" TargetMode="External"/><Relationship Id="rId4" Type="http://schemas.openxmlformats.org/officeDocument/2006/relationships/hyperlink" Target="http://www.idep.edu.co/sites/default/files/IN-GF-14-05_Protocolo_de_Seguridad_V1."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drive.google.com/drive/folders/1PEA_kHglMECvfb2aRpTEgSxTeLRMahB-" TargetMode="External"/><Relationship Id="rId1" Type="http://schemas.openxmlformats.org/officeDocument/2006/relationships/hyperlink" Target="https://drive.google.com/drive/folders/1PEA_kHglMECvfb2aRpTEgSxTeLRMahB-"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50"/>
  <sheetViews>
    <sheetView showGridLines="0" topLeftCell="A30" zoomScale="70" zoomScaleNormal="70" workbookViewId="0">
      <selection activeCell="F37" sqref="F37"/>
    </sheetView>
  </sheetViews>
  <sheetFormatPr baseColWidth="10" defaultColWidth="14.42578125" defaultRowHeight="15" customHeight="1" x14ac:dyDescent="0.25"/>
  <cols>
    <col min="1" max="1" width="6.42578125" customWidth="1"/>
    <col min="2" max="4" width="15.140625" customWidth="1"/>
    <col min="5" max="5" width="14.140625" customWidth="1"/>
    <col min="6" max="6" width="16.42578125" style="280"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521" t="s">
        <v>63</v>
      </c>
      <c r="B1" s="431"/>
      <c r="C1" s="431"/>
      <c r="D1" s="431"/>
      <c r="E1" s="431"/>
      <c r="F1" s="431"/>
      <c r="G1" s="431"/>
      <c r="H1" s="431"/>
      <c r="I1" s="431"/>
      <c r="J1" s="431"/>
      <c r="K1" s="431"/>
      <c r="L1" s="431"/>
      <c r="M1" s="431"/>
      <c r="N1" s="431"/>
      <c r="O1" s="431"/>
      <c r="P1" s="431"/>
      <c r="Q1" s="431"/>
      <c r="R1" s="431"/>
      <c r="S1" s="431"/>
      <c r="T1" s="431"/>
      <c r="U1" s="432"/>
    </row>
    <row r="2" spans="1:24" ht="41.25" customHeight="1" x14ac:dyDescent="0.25">
      <c r="A2" s="29"/>
      <c r="B2" s="30"/>
      <c r="C2" s="31"/>
      <c r="D2" s="31"/>
      <c r="E2" s="31"/>
      <c r="F2" s="31"/>
      <c r="G2" s="31"/>
      <c r="H2" s="500" t="s">
        <v>64</v>
      </c>
      <c r="I2" s="501"/>
      <c r="J2" s="501"/>
      <c r="K2" s="501"/>
      <c r="L2" s="501"/>
      <c r="M2" s="501"/>
      <c r="N2" s="502"/>
      <c r="O2" s="32"/>
      <c r="P2" s="430" t="s">
        <v>68</v>
      </c>
      <c r="Q2" s="431"/>
      <c r="R2" s="432"/>
      <c r="S2" s="433" t="s">
        <v>661</v>
      </c>
      <c r="T2" s="431"/>
      <c r="U2" s="432"/>
    </row>
    <row r="3" spans="1:24" ht="54.75" customHeight="1" x14ac:dyDescent="0.35">
      <c r="A3" s="34"/>
      <c r="B3" s="35"/>
      <c r="C3" s="36"/>
      <c r="D3" s="36"/>
      <c r="E3" s="36"/>
      <c r="F3" s="36"/>
      <c r="G3" s="36"/>
      <c r="H3" s="506" t="str">
        <f>+_1._RESULTADOS_GENERALES_DEL_PLAN__DE_MEJORAMIENTO_IDEP</f>
        <v>1. RESULTADOS GENERALES DEL PLAN  DE MEJORAMIENTO IDEP</v>
      </c>
      <c r="I3" s="507"/>
      <c r="J3" s="507"/>
      <c r="K3" s="507"/>
      <c r="L3" s="507"/>
      <c r="M3" s="507"/>
      <c r="N3" s="508"/>
      <c r="O3" s="38"/>
      <c r="P3" s="430" t="s">
        <v>71</v>
      </c>
      <c r="Q3" s="431"/>
      <c r="R3" s="432"/>
      <c r="S3" s="433">
        <v>43460</v>
      </c>
      <c r="T3" s="431"/>
      <c r="U3" s="432"/>
    </row>
    <row r="4" spans="1:24" ht="36.75" customHeight="1" x14ac:dyDescent="0.35">
      <c r="A4" s="34"/>
      <c r="B4" s="35"/>
      <c r="C4" s="36"/>
      <c r="D4" s="36"/>
      <c r="E4" s="36"/>
      <c r="F4" s="36"/>
      <c r="G4" s="36"/>
      <c r="H4" s="509" t="s">
        <v>72</v>
      </c>
      <c r="I4" s="510"/>
      <c r="J4" s="510"/>
      <c r="K4" s="510"/>
      <c r="L4" s="510"/>
      <c r="M4" s="510"/>
      <c r="N4" s="511"/>
      <c r="O4" s="39"/>
      <c r="P4" s="39"/>
      <c r="Q4" s="39"/>
      <c r="R4" s="39"/>
      <c r="S4" s="40"/>
      <c r="T4" s="39"/>
      <c r="U4" s="41"/>
    </row>
    <row r="5" spans="1:24" ht="36.75" customHeight="1" x14ac:dyDescent="0.35">
      <c r="A5" s="34"/>
      <c r="B5" s="35"/>
      <c r="C5" s="36"/>
      <c r="D5" s="36"/>
      <c r="E5" s="36"/>
      <c r="F5" s="36"/>
      <c r="G5" s="36"/>
      <c r="H5" s="503" t="s">
        <v>73</v>
      </c>
      <c r="I5" s="504"/>
      <c r="J5" s="504"/>
      <c r="K5" s="504"/>
      <c r="L5" s="504"/>
      <c r="M5" s="504"/>
      <c r="N5" s="505"/>
      <c r="O5" s="38"/>
      <c r="P5" s="39"/>
      <c r="Q5" s="39"/>
      <c r="R5" s="39"/>
      <c r="S5" s="40"/>
      <c r="T5" s="39"/>
      <c r="U5" s="41"/>
    </row>
    <row r="6" spans="1:24" ht="14.25" customHeight="1" thickBot="1" x14ac:dyDescent="0.3">
      <c r="A6" s="42"/>
      <c r="B6" s="43"/>
      <c r="C6" s="44"/>
      <c r="D6" s="44"/>
      <c r="E6" s="44"/>
      <c r="F6" s="44"/>
      <c r="G6" s="44"/>
      <c r="H6" s="44"/>
      <c r="I6" s="44"/>
      <c r="J6" s="44"/>
      <c r="K6" s="45"/>
      <c r="L6" s="44"/>
      <c r="M6" s="44"/>
      <c r="N6" s="44"/>
      <c r="O6" s="44"/>
      <c r="P6" s="47"/>
      <c r="Q6" s="47"/>
      <c r="R6" s="47"/>
      <c r="S6" s="48"/>
      <c r="T6" s="47"/>
      <c r="U6" s="49"/>
    </row>
    <row r="7" spans="1:24" ht="32.25" customHeight="1" thickBot="1" x14ac:dyDescent="0.3">
      <c r="A7" s="445" t="s">
        <v>70</v>
      </c>
      <c r="B7" s="437"/>
      <c r="C7" s="437"/>
      <c r="D7" s="437"/>
      <c r="E7" s="437"/>
      <c r="F7" s="437"/>
      <c r="G7" s="437"/>
      <c r="H7" s="437"/>
      <c r="I7" s="437"/>
      <c r="J7" s="437"/>
      <c r="K7" s="437"/>
      <c r="L7" s="437"/>
      <c r="M7" s="437"/>
      <c r="N7" s="437"/>
      <c r="O7" s="437"/>
      <c r="P7" s="437"/>
      <c r="Q7" s="437"/>
      <c r="R7" s="437"/>
      <c r="S7" s="437"/>
      <c r="T7" s="437"/>
      <c r="U7" s="446"/>
    </row>
    <row r="8" spans="1:24" ht="42" customHeight="1" thickBot="1" x14ac:dyDescent="0.3">
      <c r="A8" s="136"/>
      <c r="B8" s="137"/>
      <c r="C8" s="138"/>
      <c r="D8" s="138"/>
      <c r="E8" s="138"/>
      <c r="F8" s="138"/>
      <c r="G8" s="138"/>
      <c r="H8" s="138"/>
      <c r="I8" s="138"/>
      <c r="J8" s="138"/>
      <c r="K8" s="139"/>
      <c r="L8" s="138"/>
      <c r="M8" s="138"/>
      <c r="N8" s="138"/>
      <c r="O8" s="138"/>
      <c r="P8" s="140"/>
      <c r="Q8" s="140"/>
      <c r="R8" s="140"/>
      <c r="S8" s="141"/>
      <c r="T8" s="140"/>
      <c r="U8" s="142"/>
    </row>
    <row r="9" spans="1:24" ht="48.75" customHeight="1" x14ac:dyDescent="0.25">
      <c r="A9" s="143"/>
      <c r="B9" s="442" t="s">
        <v>74</v>
      </c>
      <c r="C9" s="443"/>
      <c r="D9" s="443"/>
      <c r="E9" s="444"/>
      <c r="F9" s="281"/>
      <c r="G9" s="152"/>
      <c r="H9" s="38"/>
      <c r="I9" s="39"/>
      <c r="J9" s="38"/>
      <c r="K9" s="50"/>
      <c r="L9" s="38"/>
      <c r="M9" s="38"/>
      <c r="N9" s="38"/>
      <c r="O9" s="38"/>
      <c r="P9" s="39"/>
      <c r="Q9" s="39"/>
      <c r="R9" s="39"/>
      <c r="S9" s="40"/>
      <c r="T9" s="39"/>
      <c r="U9" s="144"/>
      <c r="V9" s="134"/>
      <c r="W9" s="135"/>
      <c r="X9" s="102"/>
    </row>
    <row r="10" spans="1:24" ht="78.75" customHeight="1" x14ac:dyDescent="0.25">
      <c r="A10" s="143"/>
      <c r="B10" s="421" t="s">
        <v>160</v>
      </c>
      <c r="C10" s="422"/>
      <c r="D10" s="422"/>
      <c r="E10" s="275">
        <f>+'DIC-01'!F23+'DIP-02'!F23+'AC-10'!F23+'IDP-04'!F23+'GD-07'!F23+'GC-08'!F23+'GJ-09'!F23+'GRF-11'!F23+'GT-12'!F23+'GTH-13'!F23+'GF-14'!F23+'CID-15'!F23+'EC-16'!F23+'MIC-03'!F23</f>
        <v>41</v>
      </c>
      <c r="F10" s="282"/>
      <c r="G10" s="153"/>
      <c r="H10" s="38"/>
      <c r="I10" s="145"/>
      <c r="J10" s="35"/>
      <c r="K10" s="35"/>
      <c r="L10" s="35"/>
      <c r="M10" s="52"/>
      <c r="N10" s="35"/>
      <c r="O10" s="35"/>
      <c r="P10" s="35"/>
      <c r="Q10" s="35"/>
      <c r="R10" s="35"/>
      <c r="S10" s="52"/>
      <c r="T10" s="145"/>
      <c r="U10" s="144"/>
      <c r="V10" s="134"/>
      <c r="W10" s="135"/>
      <c r="X10" s="102"/>
    </row>
    <row r="11" spans="1:24" ht="44.25" customHeight="1" x14ac:dyDescent="0.25">
      <c r="A11" s="143"/>
      <c r="B11" s="423" t="s">
        <v>62</v>
      </c>
      <c r="C11" s="424"/>
      <c r="D11" s="424"/>
      <c r="E11" s="275">
        <f>+'DIC-01'!F24+'DIP-02'!F24+'AC-10'!F24+'IDP-04'!F24+'GD-07'!F24+'GC-08'!F24+'GJ-09'!F24+'GRF-11'!F24+'GT-12'!F24+'GTH-13'!F24+'GF-14'!F24+'CID-15'!F24+'EC-16'!F24+'MIC-03'!F24</f>
        <v>81</v>
      </c>
      <c r="F11" s="282"/>
      <c r="G11" s="154"/>
      <c r="H11" s="38"/>
      <c r="I11" s="53"/>
      <c r="J11" s="54"/>
      <c r="K11" s="55"/>
      <c r="L11" s="54"/>
      <c r="M11" s="38"/>
      <c r="N11" s="38"/>
      <c r="O11" s="39"/>
      <c r="P11" s="39"/>
      <c r="Q11" s="39"/>
      <c r="R11" s="40"/>
      <c r="S11" s="39"/>
      <c r="T11" s="39"/>
      <c r="U11" s="144"/>
      <c r="V11" s="134"/>
      <c r="W11" s="135"/>
      <c r="X11" s="102"/>
    </row>
    <row r="12" spans="1:24" ht="59.25" customHeight="1" x14ac:dyDescent="0.25">
      <c r="A12" s="143"/>
      <c r="B12" s="423" t="s">
        <v>152</v>
      </c>
      <c r="C12" s="424"/>
      <c r="D12" s="424"/>
      <c r="E12" s="346">
        <f>+'DIC-01'!F25+'DIP-02'!F25+'AC-10'!F25+'IDP-04'!F25+'GD-07'!F25+'GC-08'!F25+'GJ-09'!F25+'GRF-11'!F25+'GT-12'!F25+'GTH-13'!F25+'GF-14'!F25+'CID-15'!F25+'EC-16'!F25+'MIC-03'!F25</f>
        <v>0</v>
      </c>
      <c r="F12" s="282"/>
      <c r="G12" s="154"/>
      <c r="H12" s="38"/>
      <c r="I12" s="145"/>
      <c r="J12" s="54"/>
      <c r="K12" s="55"/>
      <c r="L12" s="54"/>
      <c r="M12" s="38"/>
      <c r="N12" s="38"/>
      <c r="O12" s="39"/>
      <c r="P12" s="39"/>
      <c r="Q12" s="39"/>
      <c r="R12" s="40"/>
      <c r="S12" s="39"/>
      <c r="T12" s="39"/>
      <c r="U12" s="144"/>
      <c r="V12" s="134"/>
      <c r="W12" s="135"/>
      <c r="X12" s="102"/>
    </row>
    <row r="13" spans="1:24" ht="42" customHeight="1" x14ac:dyDescent="0.25">
      <c r="A13" s="143"/>
      <c r="B13" s="423" t="s">
        <v>153</v>
      </c>
      <c r="C13" s="424"/>
      <c r="D13" s="424"/>
      <c r="E13" s="275">
        <f>+'DIC-01'!F26+'DIP-02'!F26+'AC-10'!F26+'IDP-04'!F26+'GD-07'!F26+'GC-08'!F26+'GJ-09'!F26+'GRF-11'!F26+'GT-12'!F26+'GTH-13'!F26+'GF-14'!F26+'CID-15'!F26+'EC-16'!F26+'MIC-03'!F26</f>
        <v>23</v>
      </c>
      <c r="F13" s="282"/>
      <c r="G13" s="154"/>
      <c r="H13" s="38"/>
      <c r="I13" s="35"/>
      <c r="J13" s="35"/>
      <c r="K13" s="35"/>
      <c r="L13" s="35"/>
      <c r="M13" s="52"/>
      <c r="N13" s="35"/>
      <c r="O13" s="35"/>
      <c r="P13" s="35"/>
      <c r="Q13" s="35"/>
      <c r="R13" s="35"/>
      <c r="S13" s="52"/>
      <c r="T13" s="39"/>
      <c r="U13" s="144"/>
      <c r="V13" s="134"/>
      <c r="W13" s="135"/>
      <c r="X13" s="102"/>
    </row>
    <row r="14" spans="1:24" ht="41.25" customHeight="1" x14ac:dyDescent="0.25">
      <c r="A14" s="143"/>
      <c r="B14" s="423" t="s">
        <v>161</v>
      </c>
      <c r="C14" s="424"/>
      <c r="D14" s="424"/>
      <c r="E14" s="275">
        <f>+'DIC-01'!F27+'DIP-02'!F27+'AC-10'!F27+'IDP-04'!F27+'GD-07'!F27+'GC-08'!F27+'GJ-09'!F27+'GRF-11'!F27+'GT-12'!F27+'GTH-13'!F27+'GF-14'!F27+'CID-15'!F27+'EC-16'!F27+'MIC-03'!F27</f>
        <v>55</v>
      </c>
      <c r="F14" s="282"/>
      <c r="G14" s="154"/>
      <c r="H14" s="38"/>
      <c r="I14" s="38"/>
      <c r="J14" s="38"/>
      <c r="K14" s="50"/>
      <c r="L14" s="38"/>
      <c r="M14" s="38"/>
      <c r="N14" s="38"/>
      <c r="O14" s="38"/>
      <c r="P14" s="39"/>
      <c r="Q14" s="39"/>
      <c r="R14" s="39"/>
      <c r="S14" s="40"/>
      <c r="T14" s="39"/>
      <c r="U14" s="144"/>
      <c r="V14" s="102"/>
      <c r="W14" s="102"/>
      <c r="X14" s="102"/>
    </row>
    <row r="15" spans="1:24" ht="42" customHeight="1" thickBot="1" x14ac:dyDescent="0.3">
      <c r="A15" s="143"/>
      <c r="B15" s="434" t="s">
        <v>575</v>
      </c>
      <c r="C15" s="435"/>
      <c r="D15" s="435"/>
      <c r="E15" s="276">
        <f>+'DIC-01'!F28+'DIP-02'!F28+'AC-10'!F28+'IDP-04'!F28+'GD-07'!F28+'GC-08'!F28+'GJ-09'!F28+'GRF-11'!F28+'GT-12'!F28+'GTH-13'!F28+'GF-14'!F28+'CID-15'!F28+'EC-16'!F28+'MIC-03'!F28</f>
        <v>3</v>
      </c>
      <c r="F15" s="279"/>
      <c r="G15" s="152"/>
      <c r="H15" s="38"/>
      <c r="I15" s="38"/>
      <c r="J15" s="38"/>
      <c r="K15" s="50"/>
      <c r="L15" s="38"/>
      <c r="M15" s="38"/>
      <c r="N15" s="38"/>
      <c r="O15" s="35"/>
      <c r="P15" s="35"/>
      <c r="Q15" s="35"/>
      <c r="R15" s="35"/>
      <c r="S15" s="52"/>
      <c r="T15" s="39"/>
      <c r="U15" s="144"/>
    </row>
    <row r="16" spans="1:24" ht="42" customHeight="1" x14ac:dyDescent="0.25">
      <c r="A16" s="143"/>
      <c r="B16" s="419"/>
      <c r="C16" s="420"/>
      <c r="D16" s="420"/>
      <c r="E16" s="158"/>
      <c r="F16" s="158"/>
      <c r="G16" s="155"/>
      <c r="H16" s="38"/>
      <c r="I16" s="38"/>
      <c r="J16" s="38"/>
      <c r="K16" s="50"/>
      <c r="L16" s="38"/>
      <c r="M16" s="38"/>
      <c r="N16" s="38"/>
      <c r="O16" s="38"/>
      <c r="P16" s="39"/>
      <c r="Q16" s="39"/>
      <c r="R16" s="39"/>
      <c r="S16" s="40"/>
      <c r="T16" s="39"/>
      <c r="U16" s="144"/>
    </row>
    <row r="17" spans="1:21" ht="42" customHeight="1" x14ac:dyDescent="0.25">
      <c r="A17" s="143"/>
      <c r="B17" s="419"/>
      <c r="C17" s="420"/>
      <c r="D17" s="420"/>
      <c r="E17" s="158"/>
      <c r="F17" s="158"/>
      <c r="G17" s="155"/>
      <c r="H17" s="38"/>
      <c r="I17" s="35"/>
      <c r="J17" s="35"/>
      <c r="K17" s="35"/>
      <c r="L17" s="35"/>
      <c r="M17" s="38"/>
      <c r="N17" s="38"/>
      <c r="O17" s="38"/>
      <c r="P17" s="39"/>
      <c r="Q17" s="39"/>
      <c r="R17" s="39"/>
      <c r="S17" s="40"/>
      <c r="T17" s="39"/>
      <c r="U17" s="144"/>
    </row>
    <row r="18" spans="1:21" ht="42" customHeight="1" thickBot="1" x14ac:dyDescent="0.45">
      <c r="A18" s="146"/>
      <c r="B18" s="147"/>
      <c r="C18" s="148"/>
      <c r="D18" s="148"/>
      <c r="E18" s="148"/>
      <c r="F18" s="148"/>
      <c r="G18" s="148"/>
      <c r="H18" s="148"/>
      <c r="I18" s="148"/>
      <c r="J18" s="148"/>
      <c r="K18" s="149"/>
      <c r="L18" s="148"/>
      <c r="M18" s="148"/>
      <c r="N18" s="148"/>
      <c r="O18" s="148"/>
      <c r="P18" s="150"/>
      <c r="Q18" s="150"/>
      <c r="R18" s="150"/>
      <c r="S18" s="151"/>
      <c r="T18" s="428"/>
      <c r="U18" s="429"/>
    </row>
    <row r="19" spans="1:21" ht="42" customHeight="1" thickBot="1" x14ac:dyDescent="0.3">
      <c r="A19" s="425" t="s">
        <v>72</v>
      </c>
      <c r="B19" s="426"/>
      <c r="C19" s="426"/>
      <c r="D19" s="426"/>
      <c r="E19" s="426"/>
      <c r="F19" s="426"/>
      <c r="G19" s="426"/>
      <c r="H19" s="426"/>
      <c r="I19" s="426"/>
      <c r="J19" s="426"/>
      <c r="K19" s="426"/>
      <c r="L19" s="426"/>
      <c r="M19" s="426"/>
      <c r="N19" s="426"/>
      <c r="O19" s="426"/>
      <c r="P19" s="426"/>
      <c r="Q19" s="426"/>
      <c r="R19" s="426"/>
      <c r="S19" s="426"/>
      <c r="T19" s="426"/>
      <c r="U19" s="427"/>
    </row>
    <row r="20" spans="1:21" ht="32.25" customHeight="1" thickBot="1" x14ac:dyDescent="0.3">
      <c r="A20" s="56"/>
      <c r="B20" s="436"/>
      <c r="C20" s="437"/>
      <c r="D20" s="437"/>
      <c r="E20" s="437"/>
      <c r="F20" s="437"/>
      <c r="G20" s="437"/>
      <c r="H20" s="437"/>
      <c r="I20" s="35"/>
      <c r="J20" s="35"/>
      <c r="K20" s="35"/>
      <c r="L20" s="35"/>
      <c r="M20" s="35"/>
      <c r="N20" s="35"/>
      <c r="O20" s="35"/>
      <c r="P20" s="35"/>
      <c r="Q20" s="35"/>
      <c r="R20" s="57"/>
      <c r="S20" s="57"/>
      <c r="T20" s="35"/>
      <c r="U20" s="58"/>
    </row>
    <row r="21" spans="1:21" ht="45.75" customHeight="1" x14ac:dyDescent="0.45">
      <c r="A21" s="56"/>
      <c r="B21" s="438" t="s">
        <v>77</v>
      </c>
      <c r="C21" s="439"/>
      <c r="D21" s="439"/>
      <c r="E21" s="439"/>
      <c r="F21" s="439"/>
      <c r="G21" s="440"/>
      <c r="H21" s="59"/>
      <c r="I21" s="57"/>
      <c r="J21" s="60"/>
      <c r="K21" s="465"/>
      <c r="L21" s="466"/>
      <c r="M21" s="466"/>
      <c r="N21" s="466"/>
      <c r="O21" s="466"/>
      <c r="P21" s="466"/>
      <c r="Q21" s="35"/>
      <c r="R21" s="57"/>
      <c r="S21" s="57"/>
      <c r="T21" s="35"/>
      <c r="U21" s="58"/>
    </row>
    <row r="22" spans="1:21" ht="44.25" customHeight="1" x14ac:dyDescent="0.25">
      <c r="A22" s="56"/>
      <c r="B22" s="467" t="s">
        <v>78</v>
      </c>
      <c r="C22" s="468"/>
      <c r="D22" s="469"/>
      <c r="E22" s="470"/>
      <c r="F22" s="471"/>
      <c r="G22" s="472"/>
      <c r="H22" s="61"/>
      <c r="I22" s="57" t="s">
        <v>37</v>
      </c>
      <c r="J22" s="60">
        <f>+L23</f>
        <v>0</v>
      </c>
      <c r="K22" s="133"/>
      <c r="L22" s="441"/>
      <c r="M22" s="420"/>
      <c r="N22" s="133"/>
      <c r="O22" s="441"/>
      <c r="P22" s="420"/>
      <c r="Q22" s="35"/>
      <c r="R22" s="57"/>
      <c r="S22" s="57"/>
      <c r="T22" s="35"/>
      <c r="U22" s="58"/>
    </row>
    <row r="23" spans="1:21" ht="44.25" customHeight="1" x14ac:dyDescent="0.25">
      <c r="A23" s="56"/>
      <c r="B23" s="467" t="s">
        <v>159</v>
      </c>
      <c r="C23" s="468"/>
      <c r="D23" s="469"/>
      <c r="E23" s="470"/>
      <c r="F23" s="471"/>
      <c r="G23" s="472"/>
      <c r="H23" s="61"/>
      <c r="I23" s="57" t="s">
        <v>79</v>
      </c>
      <c r="J23" s="60"/>
      <c r="K23" s="133"/>
      <c r="L23" s="441"/>
      <c r="M23" s="420"/>
      <c r="N23" s="133"/>
      <c r="O23" s="441"/>
      <c r="P23" s="420"/>
      <c r="Q23" s="35"/>
      <c r="R23" s="57"/>
      <c r="S23" s="57"/>
      <c r="T23" s="35"/>
      <c r="U23" s="58"/>
    </row>
    <row r="24" spans="1:21" ht="42" customHeight="1" thickBot="1" x14ac:dyDescent="0.3">
      <c r="A24" s="56"/>
      <c r="B24" s="462" t="s">
        <v>62</v>
      </c>
      <c r="C24" s="463"/>
      <c r="D24" s="464"/>
      <c r="E24" s="450">
        <f>SUM(E22:E23)</f>
        <v>0</v>
      </c>
      <c r="F24" s="451"/>
      <c r="G24" s="452"/>
      <c r="H24" s="63"/>
      <c r="I24" s="57" t="s">
        <v>19</v>
      </c>
      <c r="J24" s="60">
        <f>+O22</f>
        <v>0</v>
      </c>
      <c r="K24" s="64"/>
      <c r="L24" s="64"/>
      <c r="M24" s="64"/>
      <c r="N24" s="453"/>
      <c r="O24" s="437"/>
      <c r="P24" s="437"/>
      <c r="Q24" s="35"/>
      <c r="R24" s="35"/>
      <c r="S24" s="35"/>
      <c r="T24" s="35"/>
      <c r="U24" s="58"/>
    </row>
    <row r="25" spans="1:21" ht="32.25" customHeight="1" thickBot="1" x14ac:dyDescent="0.3">
      <c r="A25" s="56"/>
      <c r="B25" s="65"/>
      <c r="C25" s="65"/>
      <c r="D25" s="65"/>
      <c r="E25" s="65"/>
      <c r="F25" s="278"/>
      <c r="G25" s="65"/>
      <c r="H25" s="65"/>
      <c r="I25" s="57" t="s">
        <v>33</v>
      </c>
      <c r="J25" s="60">
        <v>0</v>
      </c>
      <c r="K25" s="64"/>
      <c r="L25" s="64"/>
      <c r="M25" s="64"/>
      <c r="N25" s="453"/>
      <c r="O25" s="437"/>
      <c r="P25" s="437"/>
      <c r="Q25" s="35"/>
      <c r="R25" s="35"/>
      <c r="S25" s="35"/>
      <c r="T25" s="35"/>
      <c r="U25" s="58"/>
    </row>
    <row r="26" spans="1:21" ht="32.25" customHeight="1" thickBot="1" x14ac:dyDescent="0.3">
      <c r="A26" s="512" t="s">
        <v>73</v>
      </c>
      <c r="B26" s="431"/>
      <c r="C26" s="431"/>
      <c r="D26" s="431"/>
      <c r="E26" s="431"/>
      <c r="F26" s="431"/>
      <c r="G26" s="431"/>
      <c r="H26" s="431"/>
      <c r="I26" s="431"/>
      <c r="J26" s="431"/>
      <c r="K26" s="431"/>
      <c r="L26" s="431"/>
      <c r="M26" s="431"/>
      <c r="N26" s="431"/>
      <c r="O26" s="431"/>
      <c r="P26" s="431"/>
      <c r="Q26" s="431"/>
      <c r="R26" s="431"/>
      <c r="S26" s="431"/>
      <c r="T26" s="431"/>
      <c r="U26" s="432"/>
    </row>
    <row r="27" spans="1:21" ht="32.25" customHeight="1" thickBot="1" x14ac:dyDescent="0.3">
      <c r="A27" s="66"/>
      <c r="B27" s="67"/>
      <c r="C27" s="67"/>
      <c r="D27" s="67"/>
      <c r="E27" s="67"/>
      <c r="F27" s="67"/>
      <c r="G27" s="67"/>
      <c r="H27" s="67"/>
      <c r="I27" s="30"/>
      <c r="J27" s="30"/>
      <c r="K27" s="30"/>
      <c r="L27" s="30"/>
      <c r="M27" s="30"/>
      <c r="N27" s="30"/>
      <c r="O27" s="30"/>
      <c r="P27" s="30"/>
      <c r="Q27" s="30"/>
      <c r="R27" s="30"/>
      <c r="S27" s="30"/>
      <c r="T27" s="30"/>
      <c r="U27" s="68"/>
    </row>
    <row r="28" spans="1:21" ht="55.5" customHeight="1" thickBot="1" x14ac:dyDescent="0.3">
      <c r="A28" s="56"/>
      <c r="B28" s="283" t="s">
        <v>83</v>
      </c>
      <c r="C28" s="457" t="s">
        <v>1</v>
      </c>
      <c r="D28" s="458"/>
      <c r="E28" s="459"/>
      <c r="F28" s="284" t="s">
        <v>432</v>
      </c>
      <c r="G28" s="460" t="s">
        <v>87</v>
      </c>
      <c r="H28" s="461"/>
      <c r="I28" s="517" t="s">
        <v>158</v>
      </c>
      <c r="J28" s="518"/>
      <c r="K28" s="513" t="s">
        <v>157</v>
      </c>
      <c r="L28" s="514"/>
      <c r="M28" s="526" t="s">
        <v>67</v>
      </c>
      <c r="N28" s="527"/>
      <c r="O28" s="522" t="s">
        <v>577</v>
      </c>
      <c r="P28" s="523"/>
      <c r="Q28" s="69"/>
      <c r="R28" s="69"/>
      <c r="S28" s="69"/>
      <c r="T28" s="35"/>
      <c r="U28" s="70"/>
    </row>
    <row r="29" spans="1:21" ht="33.75" customHeight="1" x14ac:dyDescent="0.25">
      <c r="A29" s="56"/>
      <c r="B29" s="334" t="s">
        <v>94</v>
      </c>
      <c r="C29" s="454" t="s">
        <v>95</v>
      </c>
      <c r="D29" s="455"/>
      <c r="E29" s="456"/>
      <c r="F29" s="335">
        <f>+'DIC-01'!F23</f>
        <v>4</v>
      </c>
      <c r="G29" s="519">
        <f>+'DIC-01'!F24</f>
        <v>4</v>
      </c>
      <c r="H29" s="520"/>
      <c r="I29" s="519">
        <f>+'DIC-01'!F25</f>
        <v>0</v>
      </c>
      <c r="J29" s="520"/>
      <c r="K29" s="519">
        <f>+'DIC-01'!F26</f>
        <v>4</v>
      </c>
      <c r="L29" s="528"/>
      <c r="M29" s="524">
        <f>+'DIC-01'!F27</f>
        <v>0</v>
      </c>
      <c r="N29" s="525"/>
      <c r="O29" s="524">
        <v>0</v>
      </c>
      <c r="P29" s="525"/>
      <c r="Q29" s="35"/>
      <c r="R29" s="71"/>
      <c r="S29" s="35"/>
      <c r="T29" s="35"/>
      <c r="U29" s="58"/>
    </row>
    <row r="30" spans="1:21" ht="31.5" customHeight="1" x14ac:dyDescent="0.25">
      <c r="A30" s="56"/>
      <c r="B30" s="336" t="s">
        <v>96</v>
      </c>
      <c r="C30" s="473" t="s">
        <v>97</v>
      </c>
      <c r="D30" s="474"/>
      <c r="E30" s="475"/>
      <c r="F30" s="337">
        <f>+'DIP-02'!F23</f>
        <v>1</v>
      </c>
      <c r="G30" s="449">
        <f>+'DIP-02'!F24</f>
        <v>1</v>
      </c>
      <c r="H30" s="448"/>
      <c r="I30" s="449">
        <f>+'DIP-02'!F25</f>
        <v>0</v>
      </c>
      <c r="J30" s="448"/>
      <c r="K30" s="449">
        <f>+'DIP-02'!F26</f>
        <v>0</v>
      </c>
      <c r="L30" s="481"/>
      <c r="M30" s="478">
        <f>+'DIP-02'!F27</f>
        <v>1</v>
      </c>
      <c r="N30" s="479"/>
      <c r="O30" s="478">
        <v>0</v>
      </c>
      <c r="P30" s="479"/>
      <c r="Q30" s="35"/>
      <c r="R30" s="71"/>
      <c r="S30" s="35"/>
      <c r="T30" s="35"/>
      <c r="U30" s="58"/>
    </row>
    <row r="31" spans="1:21" ht="31.5" customHeight="1" x14ac:dyDescent="0.25">
      <c r="A31" s="56"/>
      <c r="B31" s="336" t="s">
        <v>98</v>
      </c>
      <c r="C31" s="476" t="s">
        <v>99</v>
      </c>
      <c r="D31" s="474"/>
      <c r="E31" s="475"/>
      <c r="F31" s="337">
        <f>+'AC-10'!F23</f>
        <v>2</v>
      </c>
      <c r="G31" s="447">
        <f>+'AC-10'!F24</f>
        <v>2</v>
      </c>
      <c r="H31" s="448"/>
      <c r="I31" s="447">
        <f>+'AC-10'!F25</f>
        <v>0</v>
      </c>
      <c r="J31" s="448"/>
      <c r="K31" s="447">
        <f>+'AC-10'!F26</f>
        <v>2</v>
      </c>
      <c r="L31" s="481"/>
      <c r="M31" s="480">
        <f>+'AC-10'!F27</f>
        <v>0</v>
      </c>
      <c r="N31" s="479"/>
      <c r="O31" s="480">
        <v>0</v>
      </c>
      <c r="P31" s="479"/>
      <c r="Q31" s="35"/>
      <c r="R31" s="71"/>
      <c r="S31" s="35"/>
      <c r="T31" s="35"/>
      <c r="U31" s="58"/>
    </row>
    <row r="32" spans="1:21" ht="31.5" customHeight="1" x14ac:dyDescent="0.25">
      <c r="A32" s="56"/>
      <c r="B32" s="338" t="s">
        <v>100</v>
      </c>
      <c r="C32" s="473" t="s">
        <v>101</v>
      </c>
      <c r="D32" s="474"/>
      <c r="E32" s="475"/>
      <c r="F32" s="337">
        <f>+'IDP-04'!F23</f>
        <v>6</v>
      </c>
      <c r="G32" s="449">
        <f>+'IDP-04'!F24</f>
        <v>6</v>
      </c>
      <c r="H32" s="448"/>
      <c r="I32" s="449">
        <f>+'IDP-04'!F25</f>
        <v>0</v>
      </c>
      <c r="J32" s="448"/>
      <c r="K32" s="449">
        <f>+'IDP-04'!F26</f>
        <v>6</v>
      </c>
      <c r="L32" s="481"/>
      <c r="M32" s="478">
        <f>+'IDP-04'!F27</f>
        <v>0</v>
      </c>
      <c r="N32" s="479"/>
      <c r="O32" s="478">
        <v>0</v>
      </c>
      <c r="P32" s="479"/>
      <c r="Q32" s="35"/>
      <c r="R32" s="71"/>
      <c r="S32" s="35"/>
      <c r="T32" s="35"/>
      <c r="U32" s="58"/>
    </row>
    <row r="33" spans="1:21" ht="31.5" customHeight="1" x14ac:dyDescent="0.25">
      <c r="A33" s="56"/>
      <c r="B33" s="339" t="s">
        <v>102</v>
      </c>
      <c r="C33" s="477" t="s">
        <v>103</v>
      </c>
      <c r="D33" s="474"/>
      <c r="E33" s="475"/>
      <c r="F33" s="337">
        <f>+'GD-07'!F23</f>
        <v>8</v>
      </c>
      <c r="G33" s="449">
        <f>+'GD-07'!F24</f>
        <v>21</v>
      </c>
      <c r="H33" s="448"/>
      <c r="I33" s="449">
        <f>+'GD-07'!F25</f>
        <v>0</v>
      </c>
      <c r="J33" s="448"/>
      <c r="K33" s="449">
        <f>+'GD-07'!F26</f>
        <v>2</v>
      </c>
      <c r="L33" s="481"/>
      <c r="M33" s="478">
        <f>+'GD-07'!F27</f>
        <v>19</v>
      </c>
      <c r="N33" s="479"/>
      <c r="O33" s="478">
        <v>0</v>
      </c>
      <c r="P33" s="479"/>
      <c r="Q33" s="35"/>
      <c r="R33" s="71"/>
      <c r="S33" s="35"/>
      <c r="T33" s="35"/>
      <c r="U33" s="58"/>
    </row>
    <row r="34" spans="1:21" ht="31.5" customHeight="1" x14ac:dyDescent="0.25">
      <c r="A34" s="56"/>
      <c r="B34" s="339" t="s">
        <v>104</v>
      </c>
      <c r="C34" s="477" t="s">
        <v>105</v>
      </c>
      <c r="D34" s="474"/>
      <c r="E34" s="475"/>
      <c r="F34" s="337">
        <f>+'GC-08'!F23</f>
        <v>0</v>
      </c>
      <c r="G34" s="449">
        <f>+'GC-08'!F24</f>
        <v>0</v>
      </c>
      <c r="H34" s="448"/>
      <c r="I34" s="449">
        <f>+'GC-08'!F25</f>
        <v>0</v>
      </c>
      <c r="J34" s="448"/>
      <c r="K34" s="449">
        <f>+'GC-08'!F26</f>
        <v>0</v>
      </c>
      <c r="L34" s="481"/>
      <c r="M34" s="478">
        <f>+'GC-08'!F27</f>
        <v>0</v>
      </c>
      <c r="N34" s="479"/>
      <c r="O34" s="478">
        <v>0</v>
      </c>
      <c r="P34" s="479"/>
      <c r="Q34" s="35"/>
      <c r="R34" s="71"/>
      <c r="S34" s="35"/>
      <c r="T34" s="35"/>
      <c r="U34" s="58"/>
    </row>
    <row r="35" spans="1:21" ht="31.5" customHeight="1" x14ac:dyDescent="0.25">
      <c r="A35" s="56"/>
      <c r="B35" s="339" t="s">
        <v>106</v>
      </c>
      <c r="C35" s="476" t="s">
        <v>107</v>
      </c>
      <c r="D35" s="474"/>
      <c r="E35" s="475"/>
      <c r="F35" s="337">
        <f>+'GJ-09'!F23</f>
        <v>0</v>
      </c>
      <c r="G35" s="447">
        <f>+'GJ-09'!F24</f>
        <v>0</v>
      </c>
      <c r="H35" s="448"/>
      <c r="I35" s="447">
        <f>+'GJ-09'!F25</f>
        <v>0</v>
      </c>
      <c r="J35" s="448"/>
      <c r="K35" s="447">
        <f>+'GJ-09'!F26</f>
        <v>0</v>
      </c>
      <c r="L35" s="481"/>
      <c r="M35" s="480">
        <f>+'GJ-09'!F27</f>
        <v>0</v>
      </c>
      <c r="N35" s="479"/>
      <c r="O35" s="480">
        <v>0</v>
      </c>
      <c r="P35" s="479"/>
      <c r="Q35" s="35"/>
      <c r="R35" s="71"/>
      <c r="S35" s="35"/>
      <c r="T35" s="35"/>
      <c r="U35" s="58"/>
    </row>
    <row r="36" spans="1:21" ht="31.5" customHeight="1" x14ac:dyDescent="0.25">
      <c r="A36" s="56"/>
      <c r="B36" s="339" t="s">
        <v>108</v>
      </c>
      <c r="C36" s="482" t="s">
        <v>109</v>
      </c>
      <c r="D36" s="474"/>
      <c r="E36" s="475"/>
      <c r="F36" s="337">
        <f>+'GRF-11'!F23</f>
        <v>4</v>
      </c>
      <c r="G36" s="447">
        <f>+'GRF-11'!F24</f>
        <v>4</v>
      </c>
      <c r="H36" s="448"/>
      <c r="I36" s="447">
        <f>+'GRF-11'!F25</f>
        <v>0</v>
      </c>
      <c r="J36" s="448"/>
      <c r="K36" s="447">
        <f>+'GRF-11'!F26</f>
        <v>1</v>
      </c>
      <c r="L36" s="481"/>
      <c r="M36" s="480">
        <f>+'GRF-11'!F27</f>
        <v>3</v>
      </c>
      <c r="N36" s="479"/>
      <c r="O36" s="480">
        <v>0</v>
      </c>
      <c r="P36" s="479"/>
      <c r="Q36" s="35"/>
      <c r="R36" s="71"/>
      <c r="S36" s="35"/>
      <c r="T36" s="35"/>
      <c r="U36" s="58"/>
    </row>
    <row r="37" spans="1:21" ht="31.5" customHeight="1" x14ac:dyDescent="0.25">
      <c r="A37" s="56"/>
      <c r="B37" s="339" t="s">
        <v>110</v>
      </c>
      <c r="C37" s="482" t="s">
        <v>111</v>
      </c>
      <c r="D37" s="474"/>
      <c r="E37" s="475"/>
      <c r="F37" s="337">
        <f>+'GT-12'!F23</f>
        <v>3</v>
      </c>
      <c r="G37" s="449">
        <f>+'GT-12'!F24</f>
        <v>12</v>
      </c>
      <c r="H37" s="448"/>
      <c r="I37" s="447">
        <f>+'GT-12'!F25</f>
        <v>0</v>
      </c>
      <c r="J37" s="448"/>
      <c r="K37" s="515">
        <f>+'GT-12'!F26</f>
        <v>3</v>
      </c>
      <c r="L37" s="516"/>
      <c r="M37" s="480">
        <f>+'GT-12'!F27</f>
        <v>6</v>
      </c>
      <c r="N37" s="479"/>
      <c r="O37" s="480">
        <f>+'GT-12'!F28</f>
        <v>3</v>
      </c>
      <c r="P37" s="479"/>
      <c r="Q37" s="35"/>
      <c r="R37" s="71"/>
      <c r="S37" s="35"/>
      <c r="T37" s="35"/>
      <c r="U37" s="58"/>
    </row>
    <row r="38" spans="1:21" ht="31.5" customHeight="1" x14ac:dyDescent="0.25">
      <c r="A38" s="56"/>
      <c r="B38" s="339" t="s">
        <v>112</v>
      </c>
      <c r="C38" s="482" t="s">
        <v>113</v>
      </c>
      <c r="D38" s="474"/>
      <c r="E38" s="475"/>
      <c r="F38" s="337">
        <f>+'GTH-13'!F23</f>
        <v>6</v>
      </c>
      <c r="G38" s="449">
        <f>+'GTH-13'!F24</f>
        <v>6</v>
      </c>
      <c r="H38" s="448"/>
      <c r="I38" s="447">
        <f>+'GTH-13'!F25</f>
        <v>0</v>
      </c>
      <c r="J38" s="448"/>
      <c r="K38" s="447">
        <f>+'GTH-13'!F26</f>
        <v>4</v>
      </c>
      <c r="L38" s="481"/>
      <c r="M38" s="480">
        <f>+'GTH-13'!F27</f>
        <v>2</v>
      </c>
      <c r="N38" s="479"/>
      <c r="O38" s="480"/>
      <c r="P38" s="479"/>
      <c r="Q38" s="35"/>
      <c r="R38" s="71"/>
      <c r="S38" s="35"/>
      <c r="T38" s="35"/>
      <c r="U38" s="58"/>
    </row>
    <row r="39" spans="1:21" ht="31.5" customHeight="1" x14ac:dyDescent="0.25">
      <c r="A39" s="56"/>
      <c r="B39" s="339" t="s">
        <v>114</v>
      </c>
      <c r="C39" s="482" t="s">
        <v>115</v>
      </c>
      <c r="D39" s="474"/>
      <c r="E39" s="475"/>
      <c r="F39" s="337">
        <f>+'GF-14'!F23</f>
        <v>5</v>
      </c>
      <c r="G39" s="447">
        <f>+'GF-14'!F24</f>
        <v>23</v>
      </c>
      <c r="H39" s="448"/>
      <c r="I39" s="447">
        <f>+'GF-14'!F25</f>
        <v>0</v>
      </c>
      <c r="J39" s="448"/>
      <c r="K39" s="447">
        <f>+'GF-14'!F26</f>
        <v>0</v>
      </c>
      <c r="L39" s="481"/>
      <c r="M39" s="480">
        <f>+'GF-14'!F27</f>
        <v>23</v>
      </c>
      <c r="N39" s="479"/>
      <c r="O39" s="480"/>
      <c r="P39" s="479"/>
      <c r="Q39" s="35"/>
      <c r="R39" s="71"/>
      <c r="S39" s="35"/>
      <c r="T39" s="35"/>
      <c r="U39" s="58"/>
    </row>
    <row r="40" spans="1:21" ht="31.5" customHeight="1" x14ac:dyDescent="0.25">
      <c r="A40" s="56"/>
      <c r="B40" s="339" t="s">
        <v>116</v>
      </c>
      <c r="C40" s="482" t="s">
        <v>117</v>
      </c>
      <c r="D40" s="474"/>
      <c r="E40" s="475"/>
      <c r="F40" s="337">
        <f>+'CID-15'!F23</f>
        <v>0</v>
      </c>
      <c r="G40" s="447">
        <f>+'CID-15'!F24</f>
        <v>0</v>
      </c>
      <c r="H40" s="448"/>
      <c r="I40" s="447">
        <f>+'CID-15'!F25</f>
        <v>0</v>
      </c>
      <c r="J40" s="448"/>
      <c r="K40" s="447">
        <f>+'CID-15'!F26</f>
        <v>0</v>
      </c>
      <c r="L40" s="481"/>
      <c r="M40" s="480">
        <f>+'CID-15'!F27</f>
        <v>0</v>
      </c>
      <c r="N40" s="479"/>
      <c r="O40" s="480"/>
      <c r="P40" s="479"/>
      <c r="Q40" s="35"/>
      <c r="R40" s="71"/>
      <c r="S40" s="35"/>
      <c r="T40" s="35"/>
      <c r="U40" s="58"/>
    </row>
    <row r="41" spans="1:21" ht="31.5" customHeight="1" x14ac:dyDescent="0.25">
      <c r="A41" s="56"/>
      <c r="B41" s="340" t="s">
        <v>118</v>
      </c>
      <c r="C41" s="482" t="s">
        <v>119</v>
      </c>
      <c r="D41" s="474"/>
      <c r="E41" s="475"/>
      <c r="F41" s="337">
        <f>+'EC-16'!F23</f>
        <v>0</v>
      </c>
      <c r="G41" s="447">
        <f>+'EC-16'!F24</f>
        <v>0</v>
      </c>
      <c r="H41" s="448"/>
      <c r="I41" s="447">
        <f>+'EC-16'!F25</f>
        <v>0</v>
      </c>
      <c r="J41" s="448"/>
      <c r="K41" s="447">
        <f>+'EC-16'!F26</f>
        <v>0</v>
      </c>
      <c r="L41" s="481"/>
      <c r="M41" s="480">
        <f>+'EC-16'!F27</f>
        <v>0</v>
      </c>
      <c r="N41" s="479"/>
      <c r="O41" s="480"/>
      <c r="P41" s="479"/>
      <c r="Q41" s="35"/>
      <c r="R41" s="71"/>
      <c r="S41" s="35"/>
      <c r="T41" s="35"/>
      <c r="U41" s="58"/>
    </row>
    <row r="42" spans="1:21" ht="33" customHeight="1" thickBot="1" x14ac:dyDescent="0.3">
      <c r="A42" s="56"/>
      <c r="B42" s="341" t="s">
        <v>120</v>
      </c>
      <c r="C42" s="497" t="s">
        <v>121</v>
      </c>
      <c r="D42" s="498"/>
      <c r="E42" s="499"/>
      <c r="F42" s="342">
        <f>+'MIC-03'!F23</f>
        <v>2</v>
      </c>
      <c r="G42" s="486">
        <f>+'MIC-03'!F24</f>
        <v>2</v>
      </c>
      <c r="H42" s="487"/>
      <c r="I42" s="486">
        <f>+'MIC-03'!F25</f>
        <v>0</v>
      </c>
      <c r="J42" s="487"/>
      <c r="K42" s="486">
        <f>+'MIC-03'!F26</f>
        <v>1</v>
      </c>
      <c r="L42" s="488"/>
      <c r="M42" s="489">
        <f>+'MIC-03'!F27</f>
        <v>1</v>
      </c>
      <c r="N42" s="490"/>
      <c r="O42" s="489"/>
      <c r="P42" s="490"/>
      <c r="Q42" s="35"/>
      <c r="R42" s="71"/>
      <c r="S42" s="35"/>
      <c r="T42" s="35"/>
      <c r="U42" s="58"/>
    </row>
    <row r="43" spans="1:21" ht="31.5" customHeight="1" thickBot="1" x14ac:dyDescent="0.3">
      <c r="A43" s="56"/>
      <c r="C43" s="403" t="s">
        <v>122</v>
      </c>
      <c r="D43" s="404"/>
      <c r="E43" s="404"/>
      <c r="F43" s="343">
        <f>SUM(F29:F42)</f>
        <v>41</v>
      </c>
      <c r="G43" s="492">
        <f>SUM(G29:H42)</f>
        <v>81</v>
      </c>
      <c r="H43" s="493"/>
      <c r="I43" s="486">
        <f>SUM(I29:J42)</f>
        <v>0</v>
      </c>
      <c r="J43" s="493"/>
      <c r="K43" s="486">
        <f>SUM(K29:L42)</f>
        <v>23</v>
      </c>
      <c r="L43" s="496"/>
      <c r="M43" s="494">
        <f>SUM(M29:N42)</f>
        <v>55</v>
      </c>
      <c r="N43" s="495"/>
      <c r="O43" s="494">
        <f>SUM(O29:P42)</f>
        <v>3</v>
      </c>
      <c r="P43" s="495"/>
      <c r="Q43" s="35"/>
      <c r="R43" s="71"/>
      <c r="S43" s="35"/>
      <c r="T43" s="35"/>
      <c r="U43" s="58"/>
    </row>
    <row r="44" spans="1:21" ht="43.5" customHeight="1" thickBot="1" x14ac:dyDescent="0.45">
      <c r="A44" s="72"/>
      <c r="B44" s="491" t="s">
        <v>123</v>
      </c>
      <c r="C44" s="426"/>
      <c r="D44" s="426"/>
      <c r="E44" s="426"/>
      <c r="F44" s="277"/>
      <c r="G44" s="485"/>
      <c r="H44" s="426"/>
      <c r="I44" s="485"/>
      <c r="J44" s="426"/>
      <c r="K44" s="485"/>
      <c r="L44" s="426"/>
      <c r="M44" s="485"/>
      <c r="N44" s="426"/>
      <c r="O44" s="485"/>
      <c r="P44" s="426"/>
      <c r="Q44" s="73"/>
      <c r="R44" s="74"/>
      <c r="S44" s="74"/>
      <c r="T44" s="483" t="s">
        <v>76</v>
      </c>
      <c r="U44" s="484"/>
    </row>
    <row r="45" spans="1:21" hidden="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51"/>
      <c r="B46" s="51"/>
      <c r="C46" s="51"/>
      <c r="D46" s="51"/>
      <c r="E46" s="51"/>
      <c r="F46" s="51"/>
      <c r="G46" s="51"/>
      <c r="H46" s="51"/>
      <c r="I46" s="51"/>
      <c r="J46" s="51"/>
      <c r="K46" s="51"/>
      <c r="L46" s="51"/>
      <c r="M46" s="51"/>
      <c r="N46" s="51"/>
      <c r="O46" s="51"/>
      <c r="P46" s="51"/>
      <c r="Q46" s="51"/>
      <c r="R46" s="51"/>
      <c r="S46" s="51"/>
      <c r="T46" s="51"/>
      <c r="U46" s="51"/>
    </row>
    <row r="47" spans="1:21" x14ac:dyDescent="0.25">
      <c r="A47" s="1"/>
      <c r="B47" s="1"/>
      <c r="C47" s="1"/>
      <c r="D47" s="1"/>
      <c r="E47" s="1"/>
      <c r="F47" s="1"/>
      <c r="G47" s="1"/>
      <c r="H47" s="1"/>
      <c r="I47" s="1"/>
      <c r="J47" s="1"/>
      <c r="K47" s="1"/>
      <c r="L47" s="1"/>
      <c r="M47" s="1"/>
      <c r="N47" s="1"/>
      <c r="O47" s="1"/>
      <c r="P47" s="1"/>
      <c r="Q47" s="1"/>
      <c r="R47" s="1"/>
      <c r="S47" s="1"/>
      <c r="T47" s="1"/>
      <c r="U47" s="1"/>
    </row>
    <row r="48" spans="1:21" x14ac:dyDescent="0.25">
      <c r="A48" s="1"/>
      <c r="B48" s="1"/>
      <c r="C48" s="1"/>
      <c r="D48" s="1"/>
      <c r="E48" s="1"/>
      <c r="F48" s="1"/>
      <c r="G48" s="1"/>
      <c r="H48" s="1"/>
      <c r="I48" s="1"/>
      <c r="J48" s="1"/>
      <c r="K48" s="1"/>
      <c r="L48" s="1"/>
      <c r="M48" s="1"/>
      <c r="N48" s="1"/>
      <c r="O48" s="1"/>
      <c r="P48" s="1"/>
      <c r="Q48" s="1"/>
      <c r="R48" s="1"/>
      <c r="S48" s="1"/>
      <c r="T48" s="1"/>
      <c r="U48" s="1"/>
    </row>
    <row r="49" spans="1:21" x14ac:dyDescent="0.25">
      <c r="A49" s="1"/>
      <c r="B49" s="1"/>
      <c r="C49" s="1"/>
      <c r="D49" s="1"/>
      <c r="E49" s="1"/>
      <c r="F49" s="1"/>
      <c r="G49" s="1"/>
      <c r="H49" s="1"/>
      <c r="I49" s="1"/>
      <c r="J49" s="1"/>
      <c r="K49" s="1"/>
      <c r="L49" s="1"/>
      <c r="M49" s="1"/>
      <c r="N49" s="1"/>
      <c r="O49" s="1"/>
      <c r="P49" s="1"/>
      <c r="Q49" s="1"/>
      <c r="R49" s="1"/>
      <c r="S49" s="1"/>
      <c r="T49" s="1"/>
      <c r="U49" s="1"/>
    </row>
    <row r="50" spans="1:21" x14ac:dyDescent="0.25">
      <c r="A50" s="1"/>
      <c r="B50" s="1"/>
      <c r="C50" s="1"/>
      <c r="D50" s="1"/>
      <c r="E50" s="1"/>
      <c r="F50" s="1"/>
      <c r="G50" s="1"/>
      <c r="H50" s="1"/>
      <c r="I50" s="1"/>
      <c r="J50" s="1"/>
      <c r="K50" s="1"/>
      <c r="L50" s="1"/>
      <c r="M50" s="1"/>
      <c r="N50" s="1"/>
      <c r="O50" s="1"/>
      <c r="P50" s="1"/>
      <c r="Q50" s="1"/>
      <c r="R50" s="1"/>
      <c r="S50" s="1"/>
      <c r="T50" s="1"/>
      <c r="U50" s="1"/>
    </row>
  </sheetData>
  <mergeCells count="139">
    <mergeCell ref="A1:U1"/>
    <mergeCell ref="B16:D16"/>
    <mergeCell ref="B14:D14"/>
    <mergeCell ref="K35:L35"/>
    <mergeCell ref="K33:L33"/>
    <mergeCell ref="K34:L34"/>
    <mergeCell ref="I33:J33"/>
    <mergeCell ref="I34:J34"/>
    <mergeCell ref="O28:P28"/>
    <mergeCell ref="O29:P29"/>
    <mergeCell ref="M28:N28"/>
    <mergeCell ref="I35:J35"/>
    <mergeCell ref="K29:L29"/>
    <mergeCell ref="K31:L31"/>
    <mergeCell ref="K32:L32"/>
    <mergeCell ref="O33:P33"/>
    <mergeCell ref="O34:P34"/>
    <mergeCell ref="M29:N29"/>
    <mergeCell ref="M30:N30"/>
    <mergeCell ref="O32:P32"/>
    <mergeCell ref="O35:P35"/>
    <mergeCell ref="G34:H34"/>
    <mergeCell ref="C30:E30"/>
    <mergeCell ref="C35:E35"/>
    <mergeCell ref="C41:E41"/>
    <mergeCell ref="H2:N2"/>
    <mergeCell ref="H5:N5"/>
    <mergeCell ref="H3:N3"/>
    <mergeCell ref="H4:N4"/>
    <mergeCell ref="M39:N39"/>
    <mergeCell ref="A26:U26"/>
    <mergeCell ref="I41:J41"/>
    <mergeCell ref="K41:L41"/>
    <mergeCell ref="G41:H41"/>
    <mergeCell ref="N25:P25"/>
    <mergeCell ref="K28:L28"/>
    <mergeCell ref="O37:P37"/>
    <mergeCell ref="O36:P36"/>
    <mergeCell ref="K37:L37"/>
    <mergeCell ref="I28:J28"/>
    <mergeCell ref="G29:H29"/>
    <mergeCell ref="I29:J29"/>
    <mergeCell ref="K30:L30"/>
    <mergeCell ref="I30:J30"/>
    <mergeCell ref="O31:P31"/>
    <mergeCell ref="O30:P30"/>
    <mergeCell ref="I31:J31"/>
    <mergeCell ref="G40:H40"/>
    <mergeCell ref="B44:E44"/>
    <mergeCell ref="G44:H44"/>
    <mergeCell ref="G43:H43"/>
    <mergeCell ref="O43:P43"/>
    <mergeCell ref="I43:J43"/>
    <mergeCell ref="K43:L43"/>
    <mergeCell ref="M43:N43"/>
    <mergeCell ref="G42:H42"/>
    <mergeCell ref="C42:E42"/>
    <mergeCell ref="T44:U44"/>
    <mergeCell ref="K44:L44"/>
    <mergeCell ref="I44:J44"/>
    <mergeCell ref="M44:N44"/>
    <mergeCell ref="O44:P44"/>
    <mergeCell ref="I42:J42"/>
    <mergeCell ref="K42:L42"/>
    <mergeCell ref="O41:P41"/>
    <mergeCell ref="M41:N41"/>
    <mergeCell ref="M42:N42"/>
    <mergeCell ref="O42:P42"/>
    <mergeCell ref="C38:E38"/>
    <mergeCell ref="C39:E39"/>
    <mergeCell ref="C40:E40"/>
    <mergeCell ref="C36:E36"/>
    <mergeCell ref="G38:H38"/>
    <mergeCell ref="G36:H36"/>
    <mergeCell ref="G37:H37"/>
    <mergeCell ref="C37:E37"/>
    <mergeCell ref="G39:H39"/>
    <mergeCell ref="I37:J37"/>
    <mergeCell ref="I36:J36"/>
    <mergeCell ref="G33:H33"/>
    <mergeCell ref="M34:N34"/>
    <mergeCell ref="I38:J38"/>
    <mergeCell ref="M37:N37"/>
    <mergeCell ref="M35:N35"/>
    <mergeCell ref="M36:N36"/>
    <mergeCell ref="K36:L36"/>
    <mergeCell ref="G35:H35"/>
    <mergeCell ref="I40:J40"/>
    <mergeCell ref="I39:J39"/>
    <mergeCell ref="O40:P40"/>
    <mergeCell ref="O39:P39"/>
    <mergeCell ref="O38:P38"/>
    <mergeCell ref="M40:N40"/>
    <mergeCell ref="K38:L38"/>
    <mergeCell ref="M38:N38"/>
    <mergeCell ref="K39:L39"/>
    <mergeCell ref="K40:L40"/>
    <mergeCell ref="G32:H32"/>
    <mergeCell ref="C32:E32"/>
    <mergeCell ref="C31:E31"/>
    <mergeCell ref="C34:E34"/>
    <mergeCell ref="C33:E33"/>
    <mergeCell ref="I32:J32"/>
    <mergeCell ref="M33:N33"/>
    <mergeCell ref="M32:N32"/>
    <mergeCell ref="M31:N31"/>
    <mergeCell ref="B20:H20"/>
    <mergeCell ref="B21:G21"/>
    <mergeCell ref="P3:R3"/>
    <mergeCell ref="O22:P22"/>
    <mergeCell ref="S3:U3"/>
    <mergeCell ref="B9:E9"/>
    <mergeCell ref="A7:U7"/>
    <mergeCell ref="G31:H31"/>
    <mergeCell ref="G30:H30"/>
    <mergeCell ref="E24:G24"/>
    <mergeCell ref="N24:P24"/>
    <mergeCell ref="C29:E29"/>
    <mergeCell ref="C28:E28"/>
    <mergeCell ref="G28:H28"/>
    <mergeCell ref="B24:D24"/>
    <mergeCell ref="K21:P21"/>
    <mergeCell ref="L22:M22"/>
    <mergeCell ref="O23:P23"/>
    <mergeCell ref="B23:D23"/>
    <mergeCell ref="L23:M23"/>
    <mergeCell ref="B22:D22"/>
    <mergeCell ref="E22:G22"/>
    <mergeCell ref="E23:G23"/>
    <mergeCell ref="B13:D13"/>
    <mergeCell ref="B17:D17"/>
    <mergeCell ref="B10:D10"/>
    <mergeCell ref="B11:D11"/>
    <mergeCell ref="B12:D12"/>
    <mergeCell ref="A19:U19"/>
    <mergeCell ref="T18:U18"/>
    <mergeCell ref="P2:R2"/>
    <mergeCell ref="S2:U2"/>
    <mergeCell ref="B15:D15"/>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H5:N5" location="_3._RESULTADOS_DE_ACCIONES_POR_PROCESO" display="3. RESULTADOS DE ACCIONES POR PROCESO"/>
    <hyperlink ref="T44:U44" location="CONSOLIDADO!A1" display="IR AL INICIO"/>
    <hyperlink ref="B29" location="'DIC-01'!A1" display="DIC-01"/>
    <hyperlink ref="B30" location="'DIP-02'!A1" display="DIP-02"/>
    <hyperlink ref="B31" location="'AC-10'!A1" display="AC-10"/>
    <hyperlink ref="B32" location="'IDP-04'!A1" display="IDP-04"/>
    <hyperlink ref="B33" location="'GD-07'!A1" display="GD-07"/>
    <hyperlink ref="B34" location="'GC-08'!A1" display="GC-08"/>
    <hyperlink ref="B35" location="'GJ-09'!A1" display="GJ-09"/>
    <hyperlink ref="B36" location="'GRF-11'!A1" display="GRF-11"/>
    <hyperlink ref="B37" location="'GT-12 '!A1" display="GT-12"/>
    <hyperlink ref="B38" location="'GTH-13'!A1" display="GTH-13"/>
    <hyperlink ref="B39" location="'GF-14'!A1" display="GF-14"/>
    <hyperlink ref="B40" location="'CID-15'!A1" display="CID-15"/>
    <hyperlink ref="B41" location="'EC-16'!A1" display="EC-16"/>
    <hyperlink ref="B42"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7" zoomScale="80" zoomScaleNormal="80" workbookViewId="0">
      <selection activeCell="G27" sqref="G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60" t="s">
        <v>59</v>
      </c>
      <c r="B22" s="561"/>
      <c r="C22" s="562"/>
      <c r="D22" s="23"/>
      <c r="E22" s="546" t="str">
        <f>CONCATENATE("INFORME DE SEGUIMIENTO DEL PROCESO ",A23)</f>
        <v>INFORME DE SEGUIMIENTO DEL PROCESO GESTIÓN JURÍDICA</v>
      </c>
      <c r="F22" s="547"/>
      <c r="G22" s="21"/>
      <c r="H22" s="579" t="s">
        <v>60</v>
      </c>
      <c r="I22" s="580"/>
      <c r="J22" s="581"/>
      <c r="K22" s="107"/>
      <c r="L22" s="107"/>
      <c r="M22" s="587" t="s">
        <v>61</v>
      </c>
      <c r="N22" s="588"/>
      <c r="O22" s="589"/>
      <c r="P22" s="111"/>
      <c r="Q22" s="111"/>
      <c r="R22" s="111"/>
      <c r="S22" s="111"/>
      <c r="T22" s="111"/>
      <c r="U22" s="111"/>
      <c r="V22" s="111"/>
      <c r="W22" s="111"/>
      <c r="X22" s="110"/>
    </row>
    <row r="23" spans="1:27" ht="53.25" customHeight="1" thickBot="1" x14ac:dyDescent="0.3">
      <c r="A23" s="600" t="s">
        <v>45</v>
      </c>
      <c r="B23" s="601"/>
      <c r="C23" s="602"/>
      <c r="D23" s="23"/>
      <c r="E23" s="125" t="s">
        <v>151</v>
      </c>
      <c r="F23" s="126">
        <f>COUNTA(A31:A40)</f>
        <v>0</v>
      </c>
      <c r="G23" s="21"/>
      <c r="H23" s="582" t="s">
        <v>69</v>
      </c>
      <c r="I23" s="583"/>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84" t="s">
        <v>156</v>
      </c>
      <c r="I24" s="585"/>
      <c r="J24" s="131">
        <f>COUNTIF(I31:I40,"Acción Preventiva y/o de mejora")</f>
        <v>0</v>
      </c>
      <c r="K24" s="112"/>
      <c r="L24" s="108"/>
      <c r="M24" s="114">
        <v>2016</v>
      </c>
      <c r="N24" s="37"/>
      <c r="O24" s="115">
        <v>0</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86"/>
      <c r="I25" s="586"/>
      <c r="J25" s="118"/>
      <c r="K25" s="112"/>
      <c r="L25" s="108"/>
      <c r="M25" s="116">
        <v>2017</v>
      </c>
      <c r="N25" s="46"/>
      <c r="O25" s="117">
        <v>0</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86"/>
      <c r="I26" s="586"/>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0</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ht="37.5" customHeight="1" x14ac:dyDescent="0.25">
      <c r="A31" s="181"/>
      <c r="B31" s="181"/>
      <c r="C31" s="181"/>
      <c r="D31" s="181"/>
      <c r="E31" s="184"/>
      <c r="F31" s="181"/>
      <c r="G31" s="200"/>
      <c r="H31" s="200"/>
      <c r="I31" s="184"/>
      <c r="J31" s="184"/>
      <c r="K31" s="184"/>
      <c r="L31" s="184"/>
      <c r="M31" s="189"/>
      <c r="N31" s="184"/>
      <c r="O31" s="617"/>
      <c r="P31" s="618"/>
      <c r="Q31" s="618"/>
      <c r="R31" s="619"/>
      <c r="S31" s="184"/>
      <c r="T31" s="187"/>
      <c r="U31" s="187"/>
      <c r="V31" s="187"/>
      <c r="W31" s="178"/>
      <c r="X31" s="201"/>
      <c r="Y31" s="77"/>
      <c r="Z31" s="1"/>
    </row>
    <row r="32" spans="1:27" ht="37.5" customHeight="1" x14ac:dyDescent="0.25">
      <c r="A32" s="166"/>
      <c r="B32" s="163"/>
      <c r="C32" s="163"/>
      <c r="D32" s="166"/>
      <c r="E32" s="167"/>
      <c r="F32" s="163"/>
      <c r="G32" s="168"/>
      <c r="H32" s="168"/>
      <c r="I32" s="164"/>
      <c r="J32" s="167"/>
      <c r="K32" s="167"/>
      <c r="L32" s="167"/>
      <c r="M32" s="169"/>
      <c r="N32" s="167"/>
      <c r="O32" s="620"/>
      <c r="P32" s="621"/>
      <c r="Q32" s="621"/>
      <c r="R32" s="622"/>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623"/>
      <c r="P33" s="624"/>
      <c r="Q33" s="624"/>
      <c r="R33" s="625"/>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6" priority="1" stopIfTrue="1" operator="containsText" text="Cerrada">
      <formula>NOT(ISERROR(SEARCH("Cerrada",W31)))</formula>
    </cfRule>
    <cfRule type="containsText" dxfId="25" priority="2" stopIfTrue="1" operator="containsText" text="En ejecución">
      <formula>NOT(ISERROR(SEARCH("En ejecución",W31)))</formula>
    </cfRule>
    <cfRule type="containsText" dxfId="24"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7"/>
  <sheetViews>
    <sheetView showGridLines="0" topLeftCell="A34" zoomScale="75" zoomScaleNormal="75" workbookViewId="0">
      <selection activeCell="E34" sqref="E34"/>
    </sheetView>
  </sheetViews>
  <sheetFormatPr baseColWidth="10" defaultColWidth="14.42578125" defaultRowHeight="15" customHeight="1" x14ac:dyDescent="0.25"/>
  <cols>
    <col min="1" max="1" width="16.5703125" style="241" customWidth="1"/>
    <col min="2" max="2" width="10.7109375" style="241" customWidth="1"/>
    <col min="3" max="3" width="17.5703125" style="241" customWidth="1"/>
    <col min="4" max="4" width="21.5703125" style="241" customWidth="1"/>
    <col min="5" max="5" width="60.42578125" style="241" customWidth="1"/>
    <col min="6" max="6" width="24.140625" style="241" customWidth="1"/>
    <col min="7" max="7" width="26.5703125" style="241" customWidth="1"/>
    <col min="8" max="8" width="25.85546875" style="241" customWidth="1"/>
    <col min="9" max="9" width="14" style="241" customWidth="1"/>
    <col min="10" max="10" width="18" style="241" customWidth="1"/>
    <col min="11" max="11" width="18.5703125" style="241" customWidth="1"/>
    <col min="12" max="12" width="20" style="241" customWidth="1"/>
    <col min="13" max="13" width="18.28515625" style="241" customWidth="1"/>
    <col min="14" max="15" width="18" style="241" customWidth="1"/>
    <col min="16" max="16" width="26.28515625" style="241" customWidth="1"/>
    <col min="17" max="17" width="24.85546875" style="241" customWidth="1"/>
    <col min="18" max="18" width="19.42578125" style="241" customWidth="1"/>
    <col min="19" max="19" width="28.140625" style="241" customWidth="1"/>
    <col min="20" max="20" width="145" style="241" customWidth="1"/>
    <col min="21" max="21" width="40.140625" style="241" customWidth="1"/>
    <col min="22" max="22" width="18.42578125" style="212" customWidth="1"/>
    <col min="23" max="23" width="19.42578125" style="241" customWidth="1"/>
    <col min="24" max="24" width="80.28515625" style="241" customWidth="1"/>
    <col min="25" max="25" width="31.140625" style="241" customWidth="1"/>
    <col min="26" max="26" width="14.42578125" style="241" customWidth="1"/>
    <col min="27" max="28" width="11" style="241" customWidth="1"/>
    <col min="29" max="256" width="14.42578125" style="241"/>
    <col min="257" max="257" width="6.5703125" style="241" customWidth="1"/>
    <col min="258" max="258" width="10.7109375" style="241" customWidth="1"/>
    <col min="259" max="259" width="17.5703125" style="241" customWidth="1"/>
    <col min="260" max="260" width="21.5703125" style="241" customWidth="1"/>
    <col min="261" max="261" width="52.28515625" style="241" customWidth="1"/>
    <col min="262" max="262" width="24.140625" style="241" customWidth="1"/>
    <col min="263" max="263" width="26.5703125" style="241" customWidth="1"/>
    <col min="264" max="264" width="25.85546875" style="241" customWidth="1"/>
    <col min="265" max="265" width="14" style="241" customWidth="1"/>
    <col min="266" max="266" width="18" style="241" customWidth="1"/>
    <col min="267" max="267" width="18.5703125" style="241" customWidth="1"/>
    <col min="268" max="268" width="20" style="241" customWidth="1"/>
    <col min="269" max="269" width="18.28515625" style="241" customWidth="1"/>
    <col min="270" max="271" width="18" style="241" customWidth="1"/>
    <col min="272" max="272" width="26.28515625" style="241" customWidth="1"/>
    <col min="273" max="273" width="24.85546875" style="241" customWidth="1"/>
    <col min="274" max="274" width="19.42578125" style="241" customWidth="1"/>
    <col min="275" max="275" width="28.140625" style="241" customWidth="1"/>
    <col min="276" max="276" width="89.140625" style="241" customWidth="1"/>
    <col min="277" max="277" width="40.140625" style="241" customWidth="1"/>
    <col min="278" max="278" width="18.42578125" style="241" customWidth="1"/>
    <col min="279" max="279" width="19.42578125" style="241" customWidth="1"/>
    <col min="280" max="280" width="80.28515625" style="241" customWidth="1"/>
    <col min="281" max="281" width="31.140625" style="241" customWidth="1"/>
    <col min="282" max="282" width="14.42578125" style="241" customWidth="1"/>
    <col min="283" max="284" width="11" style="241" customWidth="1"/>
    <col min="285" max="512" width="14.42578125" style="241"/>
    <col min="513" max="513" width="6.5703125" style="241" customWidth="1"/>
    <col min="514" max="514" width="10.7109375" style="241" customWidth="1"/>
    <col min="515" max="515" width="17.5703125" style="241" customWidth="1"/>
    <col min="516" max="516" width="21.5703125" style="241" customWidth="1"/>
    <col min="517" max="517" width="52.28515625" style="241" customWidth="1"/>
    <col min="518" max="518" width="24.140625" style="241" customWidth="1"/>
    <col min="519" max="519" width="26.5703125" style="241" customWidth="1"/>
    <col min="520" max="520" width="25.85546875" style="241" customWidth="1"/>
    <col min="521" max="521" width="14" style="241" customWidth="1"/>
    <col min="522" max="522" width="18" style="241" customWidth="1"/>
    <col min="523" max="523" width="18.5703125" style="241" customWidth="1"/>
    <col min="524" max="524" width="20" style="241" customWidth="1"/>
    <col min="525" max="525" width="18.28515625" style="241" customWidth="1"/>
    <col min="526" max="527" width="18" style="241" customWidth="1"/>
    <col min="528" max="528" width="26.28515625" style="241" customWidth="1"/>
    <col min="529" max="529" width="24.85546875" style="241" customWidth="1"/>
    <col min="530" max="530" width="19.42578125" style="241" customWidth="1"/>
    <col min="531" max="531" width="28.140625" style="241" customWidth="1"/>
    <col min="532" max="532" width="89.140625" style="241" customWidth="1"/>
    <col min="533" max="533" width="40.140625" style="241" customWidth="1"/>
    <col min="534" max="534" width="18.42578125" style="241" customWidth="1"/>
    <col min="535" max="535" width="19.42578125" style="241" customWidth="1"/>
    <col min="536" max="536" width="80.28515625" style="241" customWidth="1"/>
    <col min="537" max="537" width="31.140625" style="241" customWidth="1"/>
    <col min="538" max="538" width="14.42578125" style="241" customWidth="1"/>
    <col min="539" max="540" width="11" style="241" customWidth="1"/>
    <col min="541" max="768" width="14.42578125" style="241"/>
    <col min="769" max="769" width="6.5703125" style="241" customWidth="1"/>
    <col min="770" max="770" width="10.7109375" style="241" customWidth="1"/>
    <col min="771" max="771" width="17.5703125" style="241" customWidth="1"/>
    <col min="772" max="772" width="21.5703125" style="241" customWidth="1"/>
    <col min="773" max="773" width="52.28515625" style="241" customWidth="1"/>
    <col min="774" max="774" width="24.140625" style="241" customWidth="1"/>
    <col min="775" max="775" width="26.5703125" style="241" customWidth="1"/>
    <col min="776" max="776" width="25.85546875" style="241" customWidth="1"/>
    <col min="777" max="777" width="14" style="241" customWidth="1"/>
    <col min="778" max="778" width="18" style="241" customWidth="1"/>
    <col min="779" max="779" width="18.5703125" style="241" customWidth="1"/>
    <col min="780" max="780" width="20" style="241" customWidth="1"/>
    <col min="781" max="781" width="18.28515625" style="241" customWidth="1"/>
    <col min="782" max="783" width="18" style="241" customWidth="1"/>
    <col min="784" max="784" width="26.28515625" style="241" customWidth="1"/>
    <col min="785" max="785" width="24.85546875" style="241" customWidth="1"/>
    <col min="786" max="786" width="19.42578125" style="241" customWidth="1"/>
    <col min="787" max="787" width="28.140625" style="241" customWidth="1"/>
    <col min="788" max="788" width="89.140625" style="241" customWidth="1"/>
    <col min="789" max="789" width="40.140625" style="241" customWidth="1"/>
    <col min="790" max="790" width="18.42578125" style="241" customWidth="1"/>
    <col min="791" max="791" width="19.42578125" style="241" customWidth="1"/>
    <col min="792" max="792" width="80.28515625" style="241" customWidth="1"/>
    <col min="793" max="793" width="31.140625" style="241" customWidth="1"/>
    <col min="794" max="794" width="14.42578125" style="241" customWidth="1"/>
    <col min="795" max="796" width="11" style="241" customWidth="1"/>
    <col min="797" max="1024" width="14.42578125" style="241"/>
    <col min="1025" max="1025" width="6.5703125" style="241" customWidth="1"/>
    <col min="1026" max="1026" width="10.7109375" style="241" customWidth="1"/>
    <col min="1027" max="1027" width="17.5703125" style="241" customWidth="1"/>
    <col min="1028" max="1028" width="21.5703125" style="241" customWidth="1"/>
    <col min="1029" max="1029" width="52.28515625" style="241" customWidth="1"/>
    <col min="1030" max="1030" width="24.140625" style="241" customWidth="1"/>
    <col min="1031" max="1031" width="26.5703125" style="241" customWidth="1"/>
    <col min="1032" max="1032" width="25.85546875" style="241" customWidth="1"/>
    <col min="1033" max="1033" width="14" style="241" customWidth="1"/>
    <col min="1034" max="1034" width="18" style="241" customWidth="1"/>
    <col min="1035" max="1035" width="18.5703125" style="241" customWidth="1"/>
    <col min="1036" max="1036" width="20" style="241" customWidth="1"/>
    <col min="1037" max="1037" width="18.28515625" style="241" customWidth="1"/>
    <col min="1038" max="1039" width="18" style="241" customWidth="1"/>
    <col min="1040" max="1040" width="26.28515625" style="241" customWidth="1"/>
    <col min="1041" max="1041" width="24.85546875" style="241" customWidth="1"/>
    <col min="1042" max="1042" width="19.42578125" style="241" customWidth="1"/>
    <col min="1043" max="1043" width="28.140625" style="241" customWidth="1"/>
    <col min="1044" max="1044" width="89.140625" style="241" customWidth="1"/>
    <col min="1045" max="1045" width="40.140625" style="241" customWidth="1"/>
    <col min="1046" max="1046" width="18.42578125" style="241" customWidth="1"/>
    <col min="1047" max="1047" width="19.42578125" style="241" customWidth="1"/>
    <col min="1048" max="1048" width="80.28515625" style="241" customWidth="1"/>
    <col min="1049" max="1049" width="31.140625" style="241" customWidth="1"/>
    <col min="1050" max="1050" width="14.42578125" style="241" customWidth="1"/>
    <col min="1051" max="1052" width="11" style="241" customWidth="1"/>
    <col min="1053" max="1280" width="14.42578125" style="241"/>
    <col min="1281" max="1281" width="6.5703125" style="241" customWidth="1"/>
    <col min="1282" max="1282" width="10.7109375" style="241" customWidth="1"/>
    <col min="1283" max="1283" width="17.5703125" style="241" customWidth="1"/>
    <col min="1284" max="1284" width="21.5703125" style="241" customWidth="1"/>
    <col min="1285" max="1285" width="52.28515625" style="241" customWidth="1"/>
    <col min="1286" max="1286" width="24.140625" style="241" customWidth="1"/>
    <col min="1287" max="1287" width="26.5703125" style="241" customWidth="1"/>
    <col min="1288" max="1288" width="25.85546875" style="241" customWidth="1"/>
    <col min="1289" max="1289" width="14" style="241" customWidth="1"/>
    <col min="1290" max="1290" width="18" style="241" customWidth="1"/>
    <col min="1291" max="1291" width="18.5703125" style="241" customWidth="1"/>
    <col min="1292" max="1292" width="20" style="241" customWidth="1"/>
    <col min="1293" max="1293" width="18.28515625" style="241" customWidth="1"/>
    <col min="1294" max="1295" width="18" style="241" customWidth="1"/>
    <col min="1296" max="1296" width="26.28515625" style="241" customWidth="1"/>
    <col min="1297" max="1297" width="24.85546875" style="241" customWidth="1"/>
    <col min="1298" max="1298" width="19.42578125" style="241" customWidth="1"/>
    <col min="1299" max="1299" width="28.140625" style="241" customWidth="1"/>
    <col min="1300" max="1300" width="89.140625" style="241" customWidth="1"/>
    <col min="1301" max="1301" width="40.140625" style="241" customWidth="1"/>
    <col min="1302" max="1302" width="18.42578125" style="241" customWidth="1"/>
    <col min="1303" max="1303" width="19.42578125" style="241" customWidth="1"/>
    <col min="1304" max="1304" width="80.28515625" style="241" customWidth="1"/>
    <col min="1305" max="1305" width="31.140625" style="241" customWidth="1"/>
    <col min="1306" max="1306" width="14.42578125" style="241" customWidth="1"/>
    <col min="1307" max="1308" width="11" style="241" customWidth="1"/>
    <col min="1309" max="1536" width="14.42578125" style="241"/>
    <col min="1537" max="1537" width="6.5703125" style="241" customWidth="1"/>
    <col min="1538" max="1538" width="10.7109375" style="241" customWidth="1"/>
    <col min="1539" max="1539" width="17.5703125" style="241" customWidth="1"/>
    <col min="1540" max="1540" width="21.5703125" style="241" customWidth="1"/>
    <col min="1541" max="1541" width="52.28515625" style="241" customWidth="1"/>
    <col min="1542" max="1542" width="24.140625" style="241" customWidth="1"/>
    <col min="1543" max="1543" width="26.5703125" style="241" customWidth="1"/>
    <col min="1544" max="1544" width="25.85546875" style="241" customWidth="1"/>
    <col min="1545" max="1545" width="14" style="241" customWidth="1"/>
    <col min="1546" max="1546" width="18" style="241" customWidth="1"/>
    <col min="1547" max="1547" width="18.5703125" style="241" customWidth="1"/>
    <col min="1548" max="1548" width="20" style="241" customWidth="1"/>
    <col min="1549" max="1549" width="18.28515625" style="241" customWidth="1"/>
    <col min="1550" max="1551" width="18" style="241" customWidth="1"/>
    <col min="1552" max="1552" width="26.28515625" style="241" customWidth="1"/>
    <col min="1553" max="1553" width="24.85546875" style="241" customWidth="1"/>
    <col min="1554" max="1554" width="19.42578125" style="241" customWidth="1"/>
    <col min="1555" max="1555" width="28.140625" style="241" customWidth="1"/>
    <col min="1556" max="1556" width="89.140625" style="241" customWidth="1"/>
    <col min="1557" max="1557" width="40.140625" style="241" customWidth="1"/>
    <col min="1558" max="1558" width="18.42578125" style="241" customWidth="1"/>
    <col min="1559" max="1559" width="19.42578125" style="241" customWidth="1"/>
    <col min="1560" max="1560" width="80.28515625" style="241" customWidth="1"/>
    <col min="1561" max="1561" width="31.140625" style="241" customWidth="1"/>
    <col min="1562" max="1562" width="14.42578125" style="241" customWidth="1"/>
    <col min="1563" max="1564" width="11" style="241" customWidth="1"/>
    <col min="1565" max="1792" width="14.42578125" style="241"/>
    <col min="1793" max="1793" width="6.5703125" style="241" customWidth="1"/>
    <col min="1794" max="1794" width="10.7109375" style="241" customWidth="1"/>
    <col min="1795" max="1795" width="17.5703125" style="241" customWidth="1"/>
    <col min="1796" max="1796" width="21.5703125" style="241" customWidth="1"/>
    <col min="1797" max="1797" width="52.28515625" style="241" customWidth="1"/>
    <col min="1798" max="1798" width="24.140625" style="241" customWidth="1"/>
    <col min="1799" max="1799" width="26.5703125" style="241" customWidth="1"/>
    <col min="1800" max="1800" width="25.85546875" style="241" customWidth="1"/>
    <col min="1801" max="1801" width="14" style="241" customWidth="1"/>
    <col min="1802" max="1802" width="18" style="241" customWidth="1"/>
    <col min="1803" max="1803" width="18.5703125" style="241" customWidth="1"/>
    <col min="1804" max="1804" width="20" style="241" customWidth="1"/>
    <col min="1805" max="1805" width="18.28515625" style="241" customWidth="1"/>
    <col min="1806" max="1807" width="18" style="241" customWidth="1"/>
    <col min="1808" max="1808" width="26.28515625" style="241" customWidth="1"/>
    <col min="1809" max="1809" width="24.85546875" style="241" customWidth="1"/>
    <col min="1810" max="1810" width="19.42578125" style="241" customWidth="1"/>
    <col min="1811" max="1811" width="28.140625" style="241" customWidth="1"/>
    <col min="1812" max="1812" width="89.140625" style="241" customWidth="1"/>
    <col min="1813" max="1813" width="40.140625" style="241" customWidth="1"/>
    <col min="1814" max="1814" width="18.42578125" style="241" customWidth="1"/>
    <col min="1815" max="1815" width="19.42578125" style="241" customWidth="1"/>
    <col min="1816" max="1816" width="80.28515625" style="241" customWidth="1"/>
    <col min="1817" max="1817" width="31.140625" style="241" customWidth="1"/>
    <col min="1818" max="1818" width="14.42578125" style="241" customWidth="1"/>
    <col min="1819" max="1820" width="11" style="241" customWidth="1"/>
    <col min="1821" max="2048" width="14.42578125" style="241"/>
    <col min="2049" max="2049" width="6.5703125" style="241" customWidth="1"/>
    <col min="2050" max="2050" width="10.7109375" style="241" customWidth="1"/>
    <col min="2051" max="2051" width="17.5703125" style="241" customWidth="1"/>
    <col min="2052" max="2052" width="21.5703125" style="241" customWidth="1"/>
    <col min="2053" max="2053" width="52.28515625" style="241" customWidth="1"/>
    <col min="2054" max="2054" width="24.140625" style="241" customWidth="1"/>
    <col min="2055" max="2055" width="26.5703125" style="241" customWidth="1"/>
    <col min="2056" max="2056" width="25.85546875" style="241" customWidth="1"/>
    <col min="2057" max="2057" width="14" style="241" customWidth="1"/>
    <col min="2058" max="2058" width="18" style="241" customWidth="1"/>
    <col min="2059" max="2059" width="18.5703125" style="241" customWidth="1"/>
    <col min="2060" max="2060" width="20" style="241" customWidth="1"/>
    <col min="2061" max="2061" width="18.28515625" style="241" customWidth="1"/>
    <col min="2062" max="2063" width="18" style="241" customWidth="1"/>
    <col min="2064" max="2064" width="26.28515625" style="241" customWidth="1"/>
    <col min="2065" max="2065" width="24.85546875" style="241" customWidth="1"/>
    <col min="2066" max="2066" width="19.42578125" style="241" customWidth="1"/>
    <col min="2067" max="2067" width="28.140625" style="241" customWidth="1"/>
    <col min="2068" max="2068" width="89.140625" style="241" customWidth="1"/>
    <col min="2069" max="2069" width="40.140625" style="241" customWidth="1"/>
    <col min="2070" max="2070" width="18.42578125" style="241" customWidth="1"/>
    <col min="2071" max="2071" width="19.42578125" style="241" customWidth="1"/>
    <col min="2072" max="2072" width="80.28515625" style="241" customWidth="1"/>
    <col min="2073" max="2073" width="31.140625" style="241" customWidth="1"/>
    <col min="2074" max="2074" width="14.42578125" style="241" customWidth="1"/>
    <col min="2075" max="2076" width="11" style="241" customWidth="1"/>
    <col min="2077" max="2304" width="14.42578125" style="241"/>
    <col min="2305" max="2305" width="6.5703125" style="241" customWidth="1"/>
    <col min="2306" max="2306" width="10.7109375" style="241" customWidth="1"/>
    <col min="2307" max="2307" width="17.5703125" style="241" customWidth="1"/>
    <col min="2308" max="2308" width="21.5703125" style="241" customWidth="1"/>
    <col min="2309" max="2309" width="52.28515625" style="241" customWidth="1"/>
    <col min="2310" max="2310" width="24.140625" style="241" customWidth="1"/>
    <col min="2311" max="2311" width="26.5703125" style="241" customWidth="1"/>
    <col min="2312" max="2312" width="25.85546875" style="241" customWidth="1"/>
    <col min="2313" max="2313" width="14" style="241" customWidth="1"/>
    <col min="2314" max="2314" width="18" style="241" customWidth="1"/>
    <col min="2315" max="2315" width="18.5703125" style="241" customWidth="1"/>
    <col min="2316" max="2316" width="20" style="241" customWidth="1"/>
    <col min="2317" max="2317" width="18.28515625" style="241" customWidth="1"/>
    <col min="2318" max="2319" width="18" style="241" customWidth="1"/>
    <col min="2320" max="2320" width="26.28515625" style="241" customWidth="1"/>
    <col min="2321" max="2321" width="24.85546875" style="241" customWidth="1"/>
    <col min="2322" max="2322" width="19.42578125" style="241" customWidth="1"/>
    <col min="2323" max="2323" width="28.140625" style="241" customWidth="1"/>
    <col min="2324" max="2324" width="89.140625" style="241" customWidth="1"/>
    <col min="2325" max="2325" width="40.140625" style="241" customWidth="1"/>
    <col min="2326" max="2326" width="18.42578125" style="241" customWidth="1"/>
    <col min="2327" max="2327" width="19.42578125" style="241" customWidth="1"/>
    <col min="2328" max="2328" width="80.28515625" style="241" customWidth="1"/>
    <col min="2329" max="2329" width="31.140625" style="241" customWidth="1"/>
    <col min="2330" max="2330" width="14.42578125" style="241" customWidth="1"/>
    <col min="2331" max="2332" width="11" style="241" customWidth="1"/>
    <col min="2333" max="2560" width="14.42578125" style="241"/>
    <col min="2561" max="2561" width="6.5703125" style="241" customWidth="1"/>
    <col min="2562" max="2562" width="10.7109375" style="241" customWidth="1"/>
    <col min="2563" max="2563" width="17.5703125" style="241" customWidth="1"/>
    <col min="2564" max="2564" width="21.5703125" style="241" customWidth="1"/>
    <col min="2565" max="2565" width="52.28515625" style="241" customWidth="1"/>
    <col min="2566" max="2566" width="24.140625" style="241" customWidth="1"/>
    <col min="2567" max="2567" width="26.5703125" style="241" customWidth="1"/>
    <col min="2568" max="2568" width="25.85546875" style="241" customWidth="1"/>
    <col min="2569" max="2569" width="14" style="241" customWidth="1"/>
    <col min="2570" max="2570" width="18" style="241" customWidth="1"/>
    <col min="2571" max="2571" width="18.5703125" style="241" customWidth="1"/>
    <col min="2572" max="2572" width="20" style="241" customWidth="1"/>
    <col min="2573" max="2573" width="18.28515625" style="241" customWidth="1"/>
    <col min="2574" max="2575" width="18" style="241" customWidth="1"/>
    <col min="2576" max="2576" width="26.28515625" style="241" customWidth="1"/>
    <col min="2577" max="2577" width="24.85546875" style="241" customWidth="1"/>
    <col min="2578" max="2578" width="19.42578125" style="241" customWidth="1"/>
    <col min="2579" max="2579" width="28.140625" style="241" customWidth="1"/>
    <col min="2580" max="2580" width="89.140625" style="241" customWidth="1"/>
    <col min="2581" max="2581" width="40.140625" style="241" customWidth="1"/>
    <col min="2582" max="2582" width="18.42578125" style="241" customWidth="1"/>
    <col min="2583" max="2583" width="19.42578125" style="241" customWidth="1"/>
    <col min="2584" max="2584" width="80.28515625" style="241" customWidth="1"/>
    <col min="2585" max="2585" width="31.140625" style="241" customWidth="1"/>
    <col min="2586" max="2586" width="14.42578125" style="241" customWidth="1"/>
    <col min="2587" max="2588" width="11" style="241" customWidth="1"/>
    <col min="2589" max="2816" width="14.42578125" style="241"/>
    <col min="2817" max="2817" width="6.5703125" style="241" customWidth="1"/>
    <col min="2818" max="2818" width="10.7109375" style="241" customWidth="1"/>
    <col min="2819" max="2819" width="17.5703125" style="241" customWidth="1"/>
    <col min="2820" max="2820" width="21.5703125" style="241" customWidth="1"/>
    <col min="2821" max="2821" width="52.28515625" style="241" customWidth="1"/>
    <col min="2822" max="2822" width="24.140625" style="241" customWidth="1"/>
    <col min="2823" max="2823" width="26.5703125" style="241" customWidth="1"/>
    <col min="2824" max="2824" width="25.85546875" style="241" customWidth="1"/>
    <col min="2825" max="2825" width="14" style="241" customWidth="1"/>
    <col min="2826" max="2826" width="18" style="241" customWidth="1"/>
    <col min="2827" max="2827" width="18.5703125" style="241" customWidth="1"/>
    <col min="2828" max="2828" width="20" style="241" customWidth="1"/>
    <col min="2829" max="2829" width="18.28515625" style="241" customWidth="1"/>
    <col min="2830" max="2831" width="18" style="241" customWidth="1"/>
    <col min="2832" max="2832" width="26.28515625" style="241" customWidth="1"/>
    <col min="2833" max="2833" width="24.85546875" style="241" customWidth="1"/>
    <col min="2834" max="2834" width="19.42578125" style="241" customWidth="1"/>
    <col min="2835" max="2835" width="28.140625" style="241" customWidth="1"/>
    <col min="2836" max="2836" width="89.140625" style="241" customWidth="1"/>
    <col min="2837" max="2837" width="40.140625" style="241" customWidth="1"/>
    <col min="2838" max="2838" width="18.42578125" style="241" customWidth="1"/>
    <col min="2839" max="2839" width="19.42578125" style="241" customWidth="1"/>
    <col min="2840" max="2840" width="80.28515625" style="241" customWidth="1"/>
    <col min="2841" max="2841" width="31.140625" style="241" customWidth="1"/>
    <col min="2842" max="2842" width="14.42578125" style="241" customWidth="1"/>
    <col min="2843" max="2844" width="11" style="241" customWidth="1"/>
    <col min="2845" max="3072" width="14.42578125" style="241"/>
    <col min="3073" max="3073" width="6.5703125" style="241" customWidth="1"/>
    <col min="3074" max="3074" width="10.7109375" style="241" customWidth="1"/>
    <col min="3075" max="3075" width="17.5703125" style="241" customWidth="1"/>
    <col min="3076" max="3076" width="21.5703125" style="241" customWidth="1"/>
    <col min="3077" max="3077" width="52.28515625" style="241" customWidth="1"/>
    <col min="3078" max="3078" width="24.140625" style="241" customWidth="1"/>
    <col min="3079" max="3079" width="26.5703125" style="241" customWidth="1"/>
    <col min="3080" max="3080" width="25.85546875" style="241" customWidth="1"/>
    <col min="3081" max="3081" width="14" style="241" customWidth="1"/>
    <col min="3082" max="3082" width="18" style="241" customWidth="1"/>
    <col min="3083" max="3083" width="18.5703125" style="241" customWidth="1"/>
    <col min="3084" max="3084" width="20" style="241" customWidth="1"/>
    <col min="3085" max="3085" width="18.28515625" style="241" customWidth="1"/>
    <col min="3086" max="3087" width="18" style="241" customWidth="1"/>
    <col min="3088" max="3088" width="26.28515625" style="241" customWidth="1"/>
    <col min="3089" max="3089" width="24.85546875" style="241" customWidth="1"/>
    <col min="3090" max="3090" width="19.42578125" style="241" customWidth="1"/>
    <col min="3091" max="3091" width="28.140625" style="241" customWidth="1"/>
    <col min="3092" max="3092" width="89.140625" style="241" customWidth="1"/>
    <col min="3093" max="3093" width="40.140625" style="241" customWidth="1"/>
    <col min="3094" max="3094" width="18.42578125" style="241" customWidth="1"/>
    <col min="3095" max="3095" width="19.42578125" style="241" customWidth="1"/>
    <col min="3096" max="3096" width="80.28515625" style="241" customWidth="1"/>
    <col min="3097" max="3097" width="31.140625" style="241" customWidth="1"/>
    <col min="3098" max="3098" width="14.42578125" style="241" customWidth="1"/>
    <col min="3099" max="3100" width="11" style="241" customWidth="1"/>
    <col min="3101" max="3328" width="14.42578125" style="241"/>
    <col min="3329" max="3329" width="6.5703125" style="241" customWidth="1"/>
    <col min="3330" max="3330" width="10.7109375" style="241" customWidth="1"/>
    <col min="3331" max="3331" width="17.5703125" style="241" customWidth="1"/>
    <col min="3332" max="3332" width="21.5703125" style="241" customWidth="1"/>
    <col min="3333" max="3333" width="52.28515625" style="241" customWidth="1"/>
    <col min="3334" max="3334" width="24.140625" style="241" customWidth="1"/>
    <col min="3335" max="3335" width="26.5703125" style="241" customWidth="1"/>
    <col min="3336" max="3336" width="25.85546875" style="241" customWidth="1"/>
    <col min="3337" max="3337" width="14" style="241" customWidth="1"/>
    <col min="3338" max="3338" width="18" style="241" customWidth="1"/>
    <col min="3339" max="3339" width="18.5703125" style="241" customWidth="1"/>
    <col min="3340" max="3340" width="20" style="241" customWidth="1"/>
    <col min="3341" max="3341" width="18.28515625" style="241" customWidth="1"/>
    <col min="3342" max="3343" width="18" style="241" customWidth="1"/>
    <col min="3344" max="3344" width="26.28515625" style="241" customWidth="1"/>
    <col min="3345" max="3345" width="24.85546875" style="241" customWidth="1"/>
    <col min="3346" max="3346" width="19.42578125" style="241" customWidth="1"/>
    <col min="3347" max="3347" width="28.140625" style="241" customWidth="1"/>
    <col min="3348" max="3348" width="89.140625" style="241" customWidth="1"/>
    <col min="3349" max="3349" width="40.140625" style="241" customWidth="1"/>
    <col min="3350" max="3350" width="18.42578125" style="241" customWidth="1"/>
    <col min="3351" max="3351" width="19.42578125" style="241" customWidth="1"/>
    <col min="3352" max="3352" width="80.28515625" style="241" customWidth="1"/>
    <col min="3353" max="3353" width="31.140625" style="241" customWidth="1"/>
    <col min="3354" max="3354" width="14.42578125" style="241" customWidth="1"/>
    <col min="3355" max="3356" width="11" style="241" customWidth="1"/>
    <col min="3357" max="3584" width="14.42578125" style="241"/>
    <col min="3585" max="3585" width="6.5703125" style="241" customWidth="1"/>
    <col min="3586" max="3586" width="10.7109375" style="241" customWidth="1"/>
    <col min="3587" max="3587" width="17.5703125" style="241" customWidth="1"/>
    <col min="3588" max="3588" width="21.5703125" style="241" customWidth="1"/>
    <col min="3589" max="3589" width="52.28515625" style="241" customWidth="1"/>
    <col min="3590" max="3590" width="24.140625" style="241" customWidth="1"/>
    <col min="3591" max="3591" width="26.5703125" style="241" customWidth="1"/>
    <col min="3592" max="3592" width="25.85546875" style="241" customWidth="1"/>
    <col min="3593" max="3593" width="14" style="241" customWidth="1"/>
    <col min="3594" max="3594" width="18" style="241" customWidth="1"/>
    <col min="3595" max="3595" width="18.5703125" style="241" customWidth="1"/>
    <col min="3596" max="3596" width="20" style="241" customWidth="1"/>
    <col min="3597" max="3597" width="18.28515625" style="241" customWidth="1"/>
    <col min="3598" max="3599" width="18" style="241" customWidth="1"/>
    <col min="3600" max="3600" width="26.28515625" style="241" customWidth="1"/>
    <col min="3601" max="3601" width="24.85546875" style="241" customWidth="1"/>
    <col min="3602" max="3602" width="19.42578125" style="241" customWidth="1"/>
    <col min="3603" max="3603" width="28.140625" style="241" customWidth="1"/>
    <col min="3604" max="3604" width="89.140625" style="241" customWidth="1"/>
    <col min="3605" max="3605" width="40.140625" style="241" customWidth="1"/>
    <col min="3606" max="3606" width="18.42578125" style="241" customWidth="1"/>
    <col min="3607" max="3607" width="19.42578125" style="241" customWidth="1"/>
    <col min="3608" max="3608" width="80.28515625" style="241" customWidth="1"/>
    <col min="3609" max="3609" width="31.140625" style="241" customWidth="1"/>
    <col min="3610" max="3610" width="14.42578125" style="241" customWidth="1"/>
    <col min="3611" max="3612" width="11" style="241" customWidth="1"/>
    <col min="3613" max="3840" width="14.42578125" style="241"/>
    <col min="3841" max="3841" width="6.5703125" style="241" customWidth="1"/>
    <col min="3842" max="3842" width="10.7109375" style="241" customWidth="1"/>
    <col min="3843" max="3843" width="17.5703125" style="241" customWidth="1"/>
    <col min="3844" max="3844" width="21.5703125" style="241" customWidth="1"/>
    <col min="3845" max="3845" width="52.28515625" style="241" customWidth="1"/>
    <col min="3846" max="3846" width="24.140625" style="241" customWidth="1"/>
    <col min="3847" max="3847" width="26.5703125" style="241" customWidth="1"/>
    <col min="3848" max="3848" width="25.85546875" style="241" customWidth="1"/>
    <col min="3849" max="3849" width="14" style="241" customWidth="1"/>
    <col min="3850" max="3850" width="18" style="241" customWidth="1"/>
    <col min="3851" max="3851" width="18.5703125" style="241" customWidth="1"/>
    <col min="3852" max="3852" width="20" style="241" customWidth="1"/>
    <col min="3853" max="3853" width="18.28515625" style="241" customWidth="1"/>
    <col min="3854" max="3855" width="18" style="241" customWidth="1"/>
    <col min="3856" max="3856" width="26.28515625" style="241" customWidth="1"/>
    <col min="3857" max="3857" width="24.85546875" style="241" customWidth="1"/>
    <col min="3858" max="3858" width="19.42578125" style="241" customWidth="1"/>
    <col min="3859" max="3859" width="28.140625" style="241" customWidth="1"/>
    <col min="3860" max="3860" width="89.140625" style="241" customWidth="1"/>
    <col min="3861" max="3861" width="40.140625" style="241" customWidth="1"/>
    <col min="3862" max="3862" width="18.42578125" style="241" customWidth="1"/>
    <col min="3863" max="3863" width="19.42578125" style="241" customWidth="1"/>
    <col min="3864" max="3864" width="80.28515625" style="241" customWidth="1"/>
    <col min="3865" max="3865" width="31.140625" style="241" customWidth="1"/>
    <col min="3866" max="3866" width="14.42578125" style="241" customWidth="1"/>
    <col min="3867" max="3868" width="11" style="241" customWidth="1"/>
    <col min="3869" max="4096" width="14.42578125" style="241"/>
    <col min="4097" max="4097" width="6.5703125" style="241" customWidth="1"/>
    <col min="4098" max="4098" width="10.7109375" style="241" customWidth="1"/>
    <col min="4099" max="4099" width="17.5703125" style="241" customWidth="1"/>
    <col min="4100" max="4100" width="21.5703125" style="241" customWidth="1"/>
    <col min="4101" max="4101" width="52.28515625" style="241" customWidth="1"/>
    <col min="4102" max="4102" width="24.140625" style="241" customWidth="1"/>
    <col min="4103" max="4103" width="26.5703125" style="241" customWidth="1"/>
    <col min="4104" max="4104" width="25.85546875" style="241" customWidth="1"/>
    <col min="4105" max="4105" width="14" style="241" customWidth="1"/>
    <col min="4106" max="4106" width="18" style="241" customWidth="1"/>
    <col min="4107" max="4107" width="18.5703125" style="241" customWidth="1"/>
    <col min="4108" max="4108" width="20" style="241" customWidth="1"/>
    <col min="4109" max="4109" width="18.28515625" style="241" customWidth="1"/>
    <col min="4110" max="4111" width="18" style="241" customWidth="1"/>
    <col min="4112" max="4112" width="26.28515625" style="241" customWidth="1"/>
    <col min="4113" max="4113" width="24.85546875" style="241" customWidth="1"/>
    <col min="4114" max="4114" width="19.42578125" style="241" customWidth="1"/>
    <col min="4115" max="4115" width="28.140625" style="241" customWidth="1"/>
    <col min="4116" max="4116" width="89.140625" style="241" customWidth="1"/>
    <col min="4117" max="4117" width="40.140625" style="241" customWidth="1"/>
    <col min="4118" max="4118" width="18.42578125" style="241" customWidth="1"/>
    <col min="4119" max="4119" width="19.42578125" style="241" customWidth="1"/>
    <col min="4120" max="4120" width="80.28515625" style="241" customWidth="1"/>
    <col min="4121" max="4121" width="31.140625" style="241" customWidth="1"/>
    <col min="4122" max="4122" width="14.42578125" style="241" customWidth="1"/>
    <col min="4123" max="4124" width="11" style="241" customWidth="1"/>
    <col min="4125" max="4352" width="14.42578125" style="241"/>
    <col min="4353" max="4353" width="6.5703125" style="241" customWidth="1"/>
    <col min="4354" max="4354" width="10.7109375" style="241" customWidth="1"/>
    <col min="4355" max="4355" width="17.5703125" style="241" customWidth="1"/>
    <col min="4356" max="4356" width="21.5703125" style="241" customWidth="1"/>
    <col min="4357" max="4357" width="52.28515625" style="241" customWidth="1"/>
    <col min="4358" max="4358" width="24.140625" style="241" customWidth="1"/>
    <col min="4359" max="4359" width="26.5703125" style="241" customWidth="1"/>
    <col min="4360" max="4360" width="25.85546875" style="241" customWidth="1"/>
    <col min="4361" max="4361" width="14" style="241" customWidth="1"/>
    <col min="4362" max="4362" width="18" style="241" customWidth="1"/>
    <col min="4363" max="4363" width="18.5703125" style="241" customWidth="1"/>
    <col min="4364" max="4364" width="20" style="241" customWidth="1"/>
    <col min="4365" max="4365" width="18.28515625" style="241" customWidth="1"/>
    <col min="4366" max="4367" width="18" style="241" customWidth="1"/>
    <col min="4368" max="4368" width="26.28515625" style="241" customWidth="1"/>
    <col min="4369" max="4369" width="24.85546875" style="241" customWidth="1"/>
    <col min="4370" max="4370" width="19.42578125" style="241" customWidth="1"/>
    <col min="4371" max="4371" width="28.140625" style="241" customWidth="1"/>
    <col min="4372" max="4372" width="89.140625" style="241" customWidth="1"/>
    <col min="4373" max="4373" width="40.140625" style="241" customWidth="1"/>
    <col min="4374" max="4374" width="18.42578125" style="241" customWidth="1"/>
    <col min="4375" max="4375" width="19.42578125" style="241" customWidth="1"/>
    <col min="4376" max="4376" width="80.28515625" style="241" customWidth="1"/>
    <col min="4377" max="4377" width="31.140625" style="241" customWidth="1"/>
    <col min="4378" max="4378" width="14.42578125" style="241" customWidth="1"/>
    <col min="4379" max="4380" width="11" style="241" customWidth="1"/>
    <col min="4381" max="4608" width="14.42578125" style="241"/>
    <col min="4609" max="4609" width="6.5703125" style="241" customWidth="1"/>
    <col min="4610" max="4610" width="10.7109375" style="241" customWidth="1"/>
    <col min="4611" max="4611" width="17.5703125" style="241" customWidth="1"/>
    <col min="4612" max="4612" width="21.5703125" style="241" customWidth="1"/>
    <col min="4613" max="4613" width="52.28515625" style="241" customWidth="1"/>
    <col min="4614" max="4614" width="24.140625" style="241" customWidth="1"/>
    <col min="4615" max="4615" width="26.5703125" style="241" customWidth="1"/>
    <col min="4616" max="4616" width="25.85546875" style="241" customWidth="1"/>
    <col min="4617" max="4617" width="14" style="241" customWidth="1"/>
    <col min="4618" max="4618" width="18" style="241" customWidth="1"/>
    <col min="4619" max="4619" width="18.5703125" style="241" customWidth="1"/>
    <col min="4620" max="4620" width="20" style="241" customWidth="1"/>
    <col min="4621" max="4621" width="18.28515625" style="241" customWidth="1"/>
    <col min="4622" max="4623" width="18" style="241" customWidth="1"/>
    <col min="4624" max="4624" width="26.28515625" style="241" customWidth="1"/>
    <col min="4625" max="4625" width="24.85546875" style="241" customWidth="1"/>
    <col min="4626" max="4626" width="19.42578125" style="241" customWidth="1"/>
    <col min="4627" max="4627" width="28.140625" style="241" customWidth="1"/>
    <col min="4628" max="4628" width="89.140625" style="241" customWidth="1"/>
    <col min="4629" max="4629" width="40.140625" style="241" customWidth="1"/>
    <col min="4630" max="4630" width="18.42578125" style="241" customWidth="1"/>
    <col min="4631" max="4631" width="19.42578125" style="241" customWidth="1"/>
    <col min="4632" max="4632" width="80.28515625" style="241" customWidth="1"/>
    <col min="4633" max="4633" width="31.140625" style="241" customWidth="1"/>
    <col min="4634" max="4634" width="14.42578125" style="241" customWidth="1"/>
    <col min="4635" max="4636" width="11" style="241" customWidth="1"/>
    <col min="4637" max="4864" width="14.42578125" style="241"/>
    <col min="4865" max="4865" width="6.5703125" style="241" customWidth="1"/>
    <col min="4866" max="4866" width="10.7109375" style="241" customWidth="1"/>
    <col min="4867" max="4867" width="17.5703125" style="241" customWidth="1"/>
    <col min="4868" max="4868" width="21.5703125" style="241" customWidth="1"/>
    <col min="4869" max="4869" width="52.28515625" style="241" customWidth="1"/>
    <col min="4870" max="4870" width="24.140625" style="241" customWidth="1"/>
    <col min="4871" max="4871" width="26.5703125" style="241" customWidth="1"/>
    <col min="4872" max="4872" width="25.85546875" style="241" customWidth="1"/>
    <col min="4873" max="4873" width="14" style="241" customWidth="1"/>
    <col min="4874" max="4874" width="18" style="241" customWidth="1"/>
    <col min="4875" max="4875" width="18.5703125" style="241" customWidth="1"/>
    <col min="4876" max="4876" width="20" style="241" customWidth="1"/>
    <col min="4877" max="4877" width="18.28515625" style="241" customWidth="1"/>
    <col min="4878" max="4879" width="18" style="241" customWidth="1"/>
    <col min="4880" max="4880" width="26.28515625" style="241" customWidth="1"/>
    <col min="4881" max="4881" width="24.85546875" style="241" customWidth="1"/>
    <col min="4882" max="4882" width="19.42578125" style="241" customWidth="1"/>
    <col min="4883" max="4883" width="28.140625" style="241" customWidth="1"/>
    <col min="4884" max="4884" width="89.140625" style="241" customWidth="1"/>
    <col min="4885" max="4885" width="40.140625" style="241" customWidth="1"/>
    <col min="4886" max="4886" width="18.42578125" style="241" customWidth="1"/>
    <col min="4887" max="4887" width="19.42578125" style="241" customWidth="1"/>
    <col min="4888" max="4888" width="80.28515625" style="241" customWidth="1"/>
    <col min="4889" max="4889" width="31.140625" style="241" customWidth="1"/>
    <col min="4890" max="4890" width="14.42578125" style="241" customWidth="1"/>
    <col min="4891" max="4892" width="11" style="241" customWidth="1"/>
    <col min="4893" max="5120" width="14.42578125" style="241"/>
    <col min="5121" max="5121" width="6.5703125" style="241" customWidth="1"/>
    <col min="5122" max="5122" width="10.7109375" style="241" customWidth="1"/>
    <col min="5123" max="5123" width="17.5703125" style="241" customWidth="1"/>
    <col min="5124" max="5124" width="21.5703125" style="241" customWidth="1"/>
    <col min="5125" max="5125" width="52.28515625" style="241" customWidth="1"/>
    <col min="5126" max="5126" width="24.140625" style="241" customWidth="1"/>
    <col min="5127" max="5127" width="26.5703125" style="241" customWidth="1"/>
    <col min="5128" max="5128" width="25.85546875" style="241" customWidth="1"/>
    <col min="5129" max="5129" width="14" style="241" customWidth="1"/>
    <col min="5130" max="5130" width="18" style="241" customWidth="1"/>
    <col min="5131" max="5131" width="18.5703125" style="241" customWidth="1"/>
    <col min="5132" max="5132" width="20" style="241" customWidth="1"/>
    <col min="5133" max="5133" width="18.28515625" style="241" customWidth="1"/>
    <col min="5134" max="5135" width="18" style="241" customWidth="1"/>
    <col min="5136" max="5136" width="26.28515625" style="241" customWidth="1"/>
    <col min="5137" max="5137" width="24.85546875" style="241" customWidth="1"/>
    <col min="5138" max="5138" width="19.42578125" style="241" customWidth="1"/>
    <col min="5139" max="5139" width="28.140625" style="241" customWidth="1"/>
    <col min="5140" max="5140" width="89.140625" style="241" customWidth="1"/>
    <col min="5141" max="5141" width="40.140625" style="241" customWidth="1"/>
    <col min="5142" max="5142" width="18.42578125" style="241" customWidth="1"/>
    <col min="5143" max="5143" width="19.42578125" style="241" customWidth="1"/>
    <col min="5144" max="5144" width="80.28515625" style="241" customWidth="1"/>
    <col min="5145" max="5145" width="31.140625" style="241" customWidth="1"/>
    <col min="5146" max="5146" width="14.42578125" style="241" customWidth="1"/>
    <col min="5147" max="5148" width="11" style="241" customWidth="1"/>
    <col min="5149" max="5376" width="14.42578125" style="241"/>
    <col min="5377" max="5377" width="6.5703125" style="241" customWidth="1"/>
    <col min="5378" max="5378" width="10.7109375" style="241" customWidth="1"/>
    <col min="5379" max="5379" width="17.5703125" style="241" customWidth="1"/>
    <col min="5380" max="5380" width="21.5703125" style="241" customWidth="1"/>
    <col min="5381" max="5381" width="52.28515625" style="241" customWidth="1"/>
    <col min="5382" max="5382" width="24.140625" style="241" customWidth="1"/>
    <col min="5383" max="5383" width="26.5703125" style="241" customWidth="1"/>
    <col min="5384" max="5384" width="25.85546875" style="241" customWidth="1"/>
    <col min="5385" max="5385" width="14" style="241" customWidth="1"/>
    <col min="5386" max="5386" width="18" style="241" customWidth="1"/>
    <col min="5387" max="5387" width="18.5703125" style="241" customWidth="1"/>
    <col min="5388" max="5388" width="20" style="241" customWidth="1"/>
    <col min="5389" max="5389" width="18.28515625" style="241" customWidth="1"/>
    <col min="5390" max="5391" width="18" style="241" customWidth="1"/>
    <col min="5392" max="5392" width="26.28515625" style="241" customWidth="1"/>
    <col min="5393" max="5393" width="24.85546875" style="241" customWidth="1"/>
    <col min="5394" max="5394" width="19.42578125" style="241" customWidth="1"/>
    <col min="5395" max="5395" width="28.140625" style="241" customWidth="1"/>
    <col min="5396" max="5396" width="89.140625" style="241" customWidth="1"/>
    <col min="5397" max="5397" width="40.140625" style="241" customWidth="1"/>
    <col min="5398" max="5398" width="18.42578125" style="241" customWidth="1"/>
    <col min="5399" max="5399" width="19.42578125" style="241" customWidth="1"/>
    <col min="5400" max="5400" width="80.28515625" style="241" customWidth="1"/>
    <col min="5401" max="5401" width="31.140625" style="241" customWidth="1"/>
    <col min="5402" max="5402" width="14.42578125" style="241" customWidth="1"/>
    <col min="5403" max="5404" width="11" style="241" customWidth="1"/>
    <col min="5405" max="5632" width="14.42578125" style="241"/>
    <col min="5633" max="5633" width="6.5703125" style="241" customWidth="1"/>
    <col min="5634" max="5634" width="10.7109375" style="241" customWidth="1"/>
    <col min="5635" max="5635" width="17.5703125" style="241" customWidth="1"/>
    <col min="5636" max="5636" width="21.5703125" style="241" customWidth="1"/>
    <col min="5637" max="5637" width="52.28515625" style="241" customWidth="1"/>
    <col min="5638" max="5638" width="24.140625" style="241" customWidth="1"/>
    <col min="5639" max="5639" width="26.5703125" style="241" customWidth="1"/>
    <col min="5640" max="5640" width="25.85546875" style="241" customWidth="1"/>
    <col min="5641" max="5641" width="14" style="241" customWidth="1"/>
    <col min="5642" max="5642" width="18" style="241" customWidth="1"/>
    <col min="5643" max="5643" width="18.5703125" style="241" customWidth="1"/>
    <col min="5644" max="5644" width="20" style="241" customWidth="1"/>
    <col min="5645" max="5645" width="18.28515625" style="241" customWidth="1"/>
    <col min="5646" max="5647" width="18" style="241" customWidth="1"/>
    <col min="5648" max="5648" width="26.28515625" style="241" customWidth="1"/>
    <col min="5649" max="5649" width="24.85546875" style="241" customWidth="1"/>
    <col min="5650" max="5650" width="19.42578125" style="241" customWidth="1"/>
    <col min="5651" max="5651" width="28.140625" style="241" customWidth="1"/>
    <col min="5652" max="5652" width="89.140625" style="241" customWidth="1"/>
    <col min="5653" max="5653" width="40.140625" style="241" customWidth="1"/>
    <col min="5654" max="5654" width="18.42578125" style="241" customWidth="1"/>
    <col min="5655" max="5655" width="19.42578125" style="241" customWidth="1"/>
    <col min="5656" max="5656" width="80.28515625" style="241" customWidth="1"/>
    <col min="5657" max="5657" width="31.140625" style="241" customWidth="1"/>
    <col min="5658" max="5658" width="14.42578125" style="241" customWidth="1"/>
    <col min="5659" max="5660" width="11" style="241" customWidth="1"/>
    <col min="5661" max="5888" width="14.42578125" style="241"/>
    <col min="5889" max="5889" width="6.5703125" style="241" customWidth="1"/>
    <col min="5890" max="5890" width="10.7109375" style="241" customWidth="1"/>
    <col min="5891" max="5891" width="17.5703125" style="241" customWidth="1"/>
    <col min="5892" max="5892" width="21.5703125" style="241" customWidth="1"/>
    <col min="5893" max="5893" width="52.28515625" style="241" customWidth="1"/>
    <col min="5894" max="5894" width="24.140625" style="241" customWidth="1"/>
    <col min="5895" max="5895" width="26.5703125" style="241" customWidth="1"/>
    <col min="5896" max="5896" width="25.85546875" style="241" customWidth="1"/>
    <col min="5897" max="5897" width="14" style="241" customWidth="1"/>
    <col min="5898" max="5898" width="18" style="241" customWidth="1"/>
    <col min="5899" max="5899" width="18.5703125" style="241" customWidth="1"/>
    <col min="5900" max="5900" width="20" style="241" customWidth="1"/>
    <col min="5901" max="5901" width="18.28515625" style="241" customWidth="1"/>
    <col min="5902" max="5903" width="18" style="241" customWidth="1"/>
    <col min="5904" max="5904" width="26.28515625" style="241" customWidth="1"/>
    <col min="5905" max="5905" width="24.85546875" style="241" customWidth="1"/>
    <col min="5906" max="5906" width="19.42578125" style="241" customWidth="1"/>
    <col min="5907" max="5907" width="28.140625" style="241" customWidth="1"/>
    <col min="5908" max="5908" width="89.140625" style="241" customWidth="1"/>
    <col min="5909" max="5909" width="40.140625" style="241" customWidth="1"/>
    <col min="5910" max="5910" width="18.42578125" style="241" customWidth="1"/>
    <col min="5911" max="5911" width="19.42578125" style="241" customWidth="1"/>
    <col min="5912" max="5912" width="80.28515625" style="241" customWidth="1"/>
    <col min="5913" max="5913" width="31.140625" style="241" customWidth="1"/>
    <col min="5914" max="5914" width="14.42578125" style="241" customWidth="1"/>
    <col min="5915" max="5916" width="11" style="241" customWidth="1"/>
    <col min="5917" max="6144" width="14.42578125" style="241"/>
    <col min="6145" max="6145" width="6.5703125" style="241" customWidth="1"/>
    <col min="6146" max="6146" width="10.7109375" style="241" customWidth="1"/>
    <col min="6147" max="6147" width="17.5703125" style="241" customWidth="1"/>
    <col min="6148" max="6148" width="21.5703125" style="241" customWidth="1"/>
    <col min="6149" max="6149" width="52.28515625" style="241" customWidth="1"/>
    <col min="6150" max="6150" width="24.140625" style="241" customWidth="1"/>
    <col min="6151" max="6151" width="26.5703125" style="241" customWidth="1"/>
    <col min="6152" max="6152" width="25.85546875" style="241" customWidth="1"/>
    <col min="6153" max="6153" width="14" style="241" customWidth="1"/>
    <col min="6154" max="6154" width="18" style="241" customWidth="1"/>
    <col min="6155" max="6155" width="18.5703125" style="241" customWidth="1"/>
    <col min="6156" max="6156" width="20" style="241" customWidth="1"/>
    <col min="6157" max="6157" width="18.28515625" style="241" customWidth="1"/>
    <col min="6158" max="6159" width="18" style="241" customWidth="1"/>
    <col min="6160" max="6160" width="26.28515625" style="241" customWidth="1"/>
    <col min="6161" max="6161" width="24.85546875" style="241" customWidth="1"/>
    <col min="6162" max="6162" width="19.42578125" style="241" customWidth="1"/>
    <col min="6163" max="6163" width="28.140625" style="241" customWidth="1"/>
    <col min="6164" max="6164" width="89.140625" style="241" customWidth="1"/>
    <col min="6165" max="6165" width="40.140625" style="241" customWidth="1"/>
    <col min="6166" max="6166" width="18.42578125" style="241" customWidth="1"/>
    <col min="6167" max="6167" width="19.42578125" style="241" customWidth="1"/>
    <col min="6168" max="6168" width="80.28515625" style="241" customWidth="1"/>
    <col min="6169" max="6169" width="31.140625" style="241" customWidth="1"/>
    <col min="6170" max="6170" width="14.42578125" style="241" customWidth="1"/>
    <col min="6171" max="6172" width="11" style="241" customWidth="1"/>
    <col min="6173" max="6400" width="14.42578125" style="241"/>
    <col min="6401" max="6401" width="6.5703125" style="241" customWidth="1"/>
    <col min="6402" max="6402" width="10.7109375" style="241" customWidth="1"/>
    <col min="6403" max="6403" width="17.5703125" style="241" customWidth="1"/>
    <col min="6404" max="6404" width="21.5703125" style="241" customWidth="1"/>
    <col min="6405" max="6405" width="52.28515625" style="241" customWidth="1"/>
    <col min="6406" max="6406" width="24.140625" style="241" customWidth="1"/>
    <col min="6407" max="6407" width="26.5703125" style="241" customWidth="1"/>
    <col min="6408" max="6408" width="25.85546875" style="241" customWidth="1"/>
    <col min="6409" max="6409" width="14" style="241" customWidth="1"/>
    <col min="6410" max="6410" width="18" style="241" customWidth="1"/>
    <col min="6411" max="6411" width="18.5703125" style="241" customWidth="1"/>
    <col min="6412" max="6412" width="20" style="241" customWidth="1"/>
    <col min="6413" max="6413" width="18.28515625" style="241" customWidth="1"/>
    <col min="6414" max="6415" width="18" style="241" customWidth="1"/>
    <col min="6416" max="6416" width="26.28515625" style="241" customWidth="1"/>
    <col min="6417" max="6417" width="24.85546875" style="241" customWidth="1"/>
    <col min="6418" max="6418" width="19.42578125" style="241" customWidth="1"/>
    <col min="6419" max="6419" width="28.140625" style="241" customWidth="1"/>
    <col min="6420" max="6420" width="89.140625" style="241" customWidth="1"/>
    <col min="6421" max="6421" width="40.140625" style="241" customWidth="1"/>
    <col min="6422" max="6422" width="18.42578125" style="241" customWidth="1"/>
    <col min="6423" max="6423" width="19.42578125" style="241" customWidth="1"/>
    <col min="6424" max="6424" width="80.28515625" style="241" customWidth="1"/>
    <col min="6425" max="6425" width="31.140625" style="241" customWidth="1"/>
    <col min="6426" max="6426" width="14.42578125" style="241" customWidth="1"/>
    <col min="6427" max="6428" width="11" style="241" customWidth="1"/>
    <col min="6429" max="6656" width="14.42578125" style="241"/>
    <col min="6657" max="6657" width="6.5703125" style="241" customWidth="1"/>
    <col min="6658" max="6658" width="10.7109375" style="241" customWidth="1"/>
    <col min="6659" max="6659" width="17.5703125" style="241" customWidth="1"/>
    <col min="6660" max="6660" width="21.5703125" style="241" customWidth="1"/>
    <col min="6661" max="6661" width="52.28515625" style="241" customWidth="1"/>
    <col min="6662" max="6662" width="24.140625" style="241" customWidth="1"/>
    <col min="6663" max="6663" width="26.5703125" style="241" customWidth="1"/>
    <col min="6664" max="6664" width="25.85546875" style="241" customWidth="1"/>
    <col min="6665" max="6665" width="14" style="241" customWidth="1"/>
    <col min="6666" max="6666" width="18" style="241" customWidth="1"/>
    <col min="6667" max="6667" width="18.5703125" style="241" customWidth="1"/>
    <col min="6668" max="6668" width="20" style="241" customWidth="1"/>
    <col min="6669" max="6669" width="18.28515625" style="241" customWidth="1"/>
    <col min="6670" max="6671" width="18" style="241" customWidth="1"/>
    <col min="6672" max="6672" width="26.28515625" style="241" customWidth="1"/>
    <col min="6673" max="6673" width="24.85546875" style="241" customWidth="1"/>
    <col min="6674" max="6674" width="19.42578125" style="241" customWidth="1"/>
    <col min="6675" max="6675" width="28.140625" style="241" customWidth="1"/>
    <col min="6676" max="6676" width="89.140625" style="241" customWidth="1"/>
    <col min="6677" max="6677" width="40.140625" style="241" customWidth="1"/>
    <col min="6678" max="6678" width="18.42578125" style="241" customWidth="1"/>
    <col min="6679" max="6679" width="19.42578125" style="241" customWidth="1"/>
    <col min="6680" max="6680" width="80.28515625" style="241" customWidth="1"/>
    <col min="6681" max="6681" width="31.140625" style="241" customWidth="1"/>
    <col min="6682" max="6682" width="14.42578125" style="241" customWidth="1"/>
    <col min="6683" max="6684" width="11" style="241" customWidth="1"/>
    <col min="6685" max="6912" width="14.42578125" style="241"/>
    <col min="6913" max="6913" width="6.5703125" style="241" customWidth="1"/>
    <col min="6914" max="6914" width="10.7109375" style="241" customWidth="1"/>
    <col min="6915" max="6915" width="17.5703125" style="241" customWidth="1"/>
    <col min="6916" max="6916" width="21.5703125" style="241" customWidth="1"/>
    <col min="6917" max="6917" width="52.28515625" style="241" customWidth="1"/>
    <col min="6918" max="6918" width="24.140625" style="241" customWidth="1"/>
    <col min="6919" max="6919" width="26.5703125" style="241" customWidth="1"/>
    <col min="6920" max="6920" width="25.85546875" style="241" customWidth="1"/>
    <col min="6921" max="6921" width="14" style="241" customWidth="1"/>
    <col min="6922" max="6922" width="18" style="241" customWidth="1"/>
    <col min="6923" max="6923" width="18.5703125" style="241" customWidth="1"/>
    <col min="6924" max="6924" width="20" style="241" customWidth="1"/>
    <col min="6925" max="6925" width="18.28515625" style="241" customWidth="1"/>
    <col min="6926" max="6927" width="18" style="241" customWidth="1"/>
    <col min="6928" max="6928" width="26.28515625" style="241" customWidth="1"/>
    <col min="6929" max="6929" width="24.85546875" style="241" customWidth="1"/>
    <col min="6930" max="6930" width="19.42578125" style="241" customWidth="1"/>
    <col min="6931" max="6931" width="28.140625" style="241" customWidth="1"/>
    <col min="6932" max="6932" width="89.140625" style="241" customWidth="1"/>
    <col min="6933" max="6933" width="40.140625" style="241" customWidth="1"/>
    <col min="6934" max="6934" width="18.42578125" style="241" customWidth="1"/>
    <col min="6935" max="6935" width="19.42578125" style="241" customWidth="1"/>
    <col min="6936" max="6936" width="80.28515625" style="241" customWidth="1"/>
    <col min="6937" max="6937" width="31.140625" style="241" customWidth="1"/>
    <col min="6938" max="6938" width="14.42578125" style="241" customWidth="1"/>
    <col min="6939" max="6940" width="11" style="241" customWidth="1"/>
    <col min="6941" max="7168" width="14.42578125" style="241"/>
    <col min="7169" max="7169" width="6.5703125" style="241" customWidth="1"/>
    <col min="7170" max="7170" width="10.7109375" style="241" customWidth="1"/>
    <col min="7171" max="7171" width="17.5703125" style="241" customWidth="1"/>
    <col min="7172" max="7172" width="21.5703125" style="241" customWidth="1"/>
    <col min="7173" max="7173" width="52.28515625" style="241" customWidth="1"/>
    <col min="7174" max="7174" width="24.140625" style="241" customWidth="1"/>
    <col min="7175" max="7175" width="26.5703125" style="241" customWidth="1"/>
    <col min="7176" max="7176" width="25.85546875" style="241" customWidth="1"/>
    <col min="7177" max="7177" width="14" style="241" customWidth="1"/>
    <col min="7178" max="7178" width="18" style="241" customWidth="1"/>
    <col min="7179" max="7179" width="18.5703125" style="241" customWidth="1"/>
    <col min="7180" max="7180" width="20" style="241" customWidth="1"/>
    <col min="7181" max="7181" width="18.28515625" style="241" customWidth="1"/>
    <col min="7182" max="7183" width="18" style="241" customWidth="1"/>
    <col min="7184" max="7184" width="26.28515625" style="241" customWidth="1"/>
    <col min="7185" max="7185" width="24.85546875" style="241" customWidth="1"/>
    <col min="7186" max="7186" width="19.42578125" style="241" customWidth="1"/>
    <col min="7187" max="7187" width="28.140625" style="241" customWidth="1"/>
    <col min="7188" max="7188" width="89.140625" style="241" customWidth="1"/>
    <col min="7189" max="7189" width="40.140625" style="241" customWidth="1"/>
    <col min="7190" max="7190" width="18.42578125" style="241" customWidth="1"/>
    <col min="7191" max="7191" width="19.42578125" style="241" customWidth="1"/>
    <col min="7192" max="7192" width="80.28515625" style="241" customWidth="1"/>
    <col min="7193" max="7193" width="31.140625" style="241" customWidth="1"/>
    <col min="7194" max="7194" width="14.42578125" style="241" customWidth="1"/>
    <col min="7195" max="7196" width="11" style="241" customWidth="1"/>
    <col min="7197" max="7424" width="14.42578125" style="241"/>
    <col min="7425" max="7425" width="6.5703125" style="241" customWidth="1"/>
    <col min="7426" max="7426" width="10.7109375" style="241" customWidth="1"/>
    <col min="7427" max="7427" width="17.5703125" style="241" customWidth="1"/>
    <col min="7428" max="7428" width="21.5703125" style="241" customWidth="1"/>
    <col min="7429" max="7429" width="52.28515625" style="241" customWidth="1"/>
    <col min="7430" max="7430" width="24.140625" style="241" customWidth="1"/>
    <col min="7431" max="7431" width="26.5703125" style="241" customWidth="1"/>
    <col min="7432" max="7432" width="25.85546875" style="241" customWidth="1"/>
    <col min="7433" max="7433" width="14" style="241" customWidth="1"/>
    <col min="7434" max="7434" width="18" style="241" customWidth="1"/>
    <col min="7435" max="7435" width="18.5703125" style="241" customWidth="1"/>
    <col min="7436" max="7436" width="20" style="241" customWidth="1"/>
    <col min="7437" max="7437" width="18.28515625" style="241" customWidth="1"/>
    <col min="7438" max="7439" width="18" style="241" customWidth="1"/>
    <col min="7440" max="7440" width="26.28515625" style="241" customWidth="1"/>
    <col min="7441" max="7441" width="24.85546875" style="241" customWidth="1"/>
    <col min="7442" max="7442" width="19.42578125" style="241" customWidth="1"/>
    <col min="7443" max="7443" width="28.140625" style="241" customWidth="1"/>
    <col min="7444" max="7444" width="89.140625" style="241" customWidth="1"/>
    <col min="7445" max="7445" width="40.140625" style="241" customWidth="1"/>
    <col min="7446" max="7446" width="18.42578125" style="241" customWidth="1"/>
    <col min="7447" max="7447" width="19.42578125" style="241" customWidth="1"/>
    <col min="7448" max="7448" width="80.28515625" style="241" customWidth="1"/>
    <col min="7449" max="7449" width="31.140625" style="241" customWidth="1"/>
    <col min="7450" max="7450" width="14.42578125" style="241" customWidth="1"/>
    <col min="7451" max="7452" width="11" style="241" customWidth="1"/>
    <col min="7453" max="7680" width="14.42578125" style="241"/>
    <col min="7681" max="7681" width="6.5703125" style="241" customWidth="1"/>
    <col min="7682" max="7682" width="10.7109375" style="241" customWidth="1"/>
    <col min="7683" max="7683" width="17.5703125" style="241" customWidth="1"/>
    <col min="7684" max="7684" width="21.5703125" style="241" customWidth="1"/>
    <col min="7685" max="7685" width="52.28515625" style="241" customWidth="1"/>
    <col min="7686" max="7686" width="24.140625" style="241" customWidth="1"/>
    <col min="7687" max="7687" width="26.5703125" style="241" customWidth="1"/>
    <col min="7688" max="7688" width="25.85546875" style="241" customWidth="1"/>
    <col min="7689" max="7689" width="14" style="241" customWidth="1"/>
    <col min="7690" max="7690" width="18" style="241" customWidth="1"/>
    <col min="7691" max="7691" width="18.5703125" style="241" customWidth="1"/>
    <col min="7692" max="7692" width="20" style="241" customWidth="1"/>
    <col min="7693" max="7693" width="18.28515625" style="241" customWidth="1"/>
    <col min="7694" max="7695" width="18" style="241" customWidth="1"/>
    <col min="7696" max="7696" width="26.28515625" style="241" customWidth="1"/>
    <col min="7697" max="7697" width="24.85546875" style="241" customWidth="1"/>
    <col min="7698" max="7698" width="19.42578125" style="241" customWidth="1"/>
    <col min="7699" max="7699" width="28.140625" style="241" customWidth="1"/>
    <col min="7700" max="7700" width="89.140625" style="241" customWidth="1"/>
    <col min="7701" max="7701" width="40.140625" style="241" customWidth="1"/>
    <col min="7702" max="7702" width="18.42578125" style="241" customWidth="1"/>
    <col min="7703" max="7703" width="19.42578125" style="241" customWidth="1"/>
    <col min="7704" max="7704" width="80.28515625" style="241" customWidth="1"/>
    <col min="7705" max="7705" width="31.140625" style="241" customWidth="1"/>
    <col min="7706" max="7706" width="14.42578125" style="241" customWidth="1"/>
    <col min="7707" max="7708" width="11" style="241" customWidth="1"/>
    <col min="7709" max="7936" width="14.42578125" style="241"/>
    <col min="7937" max="7937" width="6.5703125" style="241" customWidth="1"/>
    <col min="7938" max="7938" width="10.7109375" style="241" customWidth="1"/>
    <col min="7939" max="7939" width="17.5703125" style="241" customWidth="1"/>
    <col min="7940" max="7940" width="21.5703125" style="241" customWidth="1"/>
    <col min="7941" max="7941" width="52.28515625" style="241" customWidth="1"/>
    <col min="7942" max="7942" width="24.140625" style="241" customWidth="1"/>
    <col min="7943" max="7943" width="26.5703125" style="241" customWidth="1"/>
    <col min="7944" max="7944" width="25.85546875" style="241" customWidth="1"/>
    <col min="7945" max="7945" width="14" style="241" customWidth="1"/>
    <col min="7946" max="7946" width="18" style="241" customWidth="1"/>
    <col min="7947" max="7947" width="18.5703125" style="241" customWidth="1"/>
    <col min="7948" max="7948" width="20" style="241" customWidth="1"/>
    <col min="7949" max="7949" width="18.28515625" style="241" customWidth="1"/>
    <col min="7950" max="7951" width="18" style="241" customWidth="1"/>
    <col min="7952" max="7952" width="26.28515625" style="241" customWidth="1"/>
    <col min="7953" max="7953" width="24.85546875" style="241" customWidth="1"/>
    <col min="7954" max="7954" width="19.42578125" style="241" customWidth="1"/>
    <col min="7955" max="7955" width="28.140625" style="241" customWidth="1"/>
    <col min="7956" max="7956" width="89.140625" style="241" customWidth="1"/>
    <col min="7957" max="7957" width="40.140625" style="241" customWidth="1"/>
    <col min="7958" max="7958" width="18.42578125" style="241" customWidth="1"/>
    <col min="7959" max="7959" width="19.42578125" style="241" customWidth="1"/>
    <col min="7960" max="7960" width="80.28515625" style="241" customWidth="1"/>
    <col min="7961" max="7961" width="31.140625" style="241" customWidth="1"/>
    <col min="7962" max="7962" width="14.42578125" style="241" customWidth="1"/>
    <col min="7963" max="7964" width="11" style="241" customWidth="1"/>
    <col min="7965" max="8192" width="14.42578125" style="241"/>
    <col min="8193" max="8193" width="6.5703125" style="241" customWidth="1"/>
    <col min="8194" max="8194" width="10.7109375" style="241" customWidth="1"/>
    <col min="8195" max="8195" width="17.5703125" style="241" customWidth="1"/>
    <col min="8196" max="8196" width="21.5703125" style="241" customWidth="1"/>
    <col min="8197" max="8197" width="52.28515625" style="241" customWidth="1"/>
    <col min="8198" max="8198" width="24.140625" style="241" customWidth="1"/>
    <col min="8199" max="8199" width="26.5703125" style="241" customWidth="1"/>
    <col min="8200" max="8200" width="25.85546875" style="241" customWidth="1"/>
    <col min="8201" max="8201" width="14" style="241" customWidth="1"/>
    <col min="8202" max="8202" width="18" style="241" customWidth="1"/>
    <col min="8203" max="8203" width="18.5703125" style="241" customWidth="1"/>
    <col min="8204" max="8204" width="20" style="241" customWidth="1"/>
    <col min="8205" max="8205" width="18.28515625" style="241" customWidth="1"/>
    <col min="8206" max="8207" width="18" style="241" customWidth="1"/>
    <col min="8208" max="8208" width="26.28515625" style="241" customWidth="1"/>
    <col min="8209" max="8209" width="24.85546875" style="241" customWidth="1"/>
    <col min="8210" max="8210" width="19.42578125" style="241" customWidth="1"/>
    <col min="8211" max="8211" width="28.140625" style="241" customWidth="1"/>
    <col min="8212" max="8212" width="89.140625" style="241" customWidth="1"/>
    <col min="8213" max="8213" width="40.140625" style="241" customWidth="1"/>
    <col min="8214" max="8214" width="18.42578125" style="241" customWidth="1"/>
    <col min="8215" max="8215" width="19.42578125" style="241" customWidth="1"/>
    <col min="8216" max="8216" width="80.28515625" style="241" customWidth="1"/>
    <col min="8217" max="8217" width="31.140625" style="241" customWidth="1"/>
    <col min="8218" max="8218" width="14.42578125" style="241" customWidth="1"/>
    <col min="8219" max="8220" width="11" style="241" customWidth="1"/>
    <col min="8221" max="8448" width="14.42578125" style="241"/>
    <col min="8449" max="8449" width="6.5703125" style="241" customWidth="1"/>
    <col min="8450" max="8450" width="10.7109375" style="241" customWidth="1"/>
    <col min="8451" max="8451" width="17.5703125" style="241" customWidth="1"/>
    <col min="8452" max="8452" width="21.5703125" style="241" customWidth="1"/>
    <col min="8453" max="8453" width="52.28515625" style="241" customWidth="1"/>
    <col min="8454" max="8454" width="24.140625" style="241" customWidth="1"/>
    <col min="8455" max="8455" width="26.5703125" style="241" customWidth="1"/>
    <col min="8456" max="8456" width="25.85546875" style="241" customWidth="1"/>
    <col min="8457" max="8457" width="14" style="241" customWidth="1"/>
    <col min="8458" max="8458" width="18" style="241" customWidth="1"/>
    <col min="8459" max="8459" width="18.5703125" style="241" customWidth="1"/>
    <col min="8460" max="8460" width="20" style="241" customWidth="1"/>
    <col min="8461" max="8461" width="18.28515625" style="241" customWidth="1"/>
    <col min="8462" max="8463" width="18" style="241" customWidth="1"/>
    <col min="8464" max="8464" width="26.28515625" style="241" customWidth="1"/>
    <col min="8465" max="8465" width="24.85546875" style="241" customWidth="1"/>
    <col min="8466" max="8466" width="19.42578125" style="241" customWidth="1"/>
    <col min="8467" max="8467" width="28.140625" style="241" customWidth="1"/>
    <col min="8468" max="8468" width="89.140625" style="241" customWidth="1"/>
    <col min="8469" max="8469" width="40.140625" style="241" customWidth="1"/>
    <col min="8470" max="8470" width="18.42578125" style="241" customWidth="1"/>
    <col min="8471" max="8471" width="19.42578125" style="241" customWidth="1"/>
    <col min="8472" max="8472" width="80.28515625" style="241" customWidth="1"/>
    <col min="8473" max="8473" width="31.140625" style="241" customWidth="1"/>
    <col min="8474" max="8474" width="14.42578125" style="241" customWidth="1"/>
    <col min="8475" max="8476" width="11" style="241" customWidth="1"/>
    <col min="8477" max="8704" width="14.42578125" style="241"/>
    <col min="8705" max="8705" width="6.5703125" style="241" customWidth="1"/>
    <col min="8706" max="8706" width="10.7109375" style="241" customWidth="1"/>
    <col min="8707" max="8707" width="17.5703125" style="241" customWidth="1"/>
    <col min="8708" max="8708" width="21.5703125" style="241" customWidth="1"/>
    <col min="8709" max="8709" width="52.28515625" style="241" customWidth="1"/>
    <col min="8710" max="8710" width="24.140625" style="241" customWidth="1"/>
    <col min="8711" max="8711" width="26.5703125" style="241" customWidth="1"/>
    <col min="8712" max="8712" width="25.85546875" style="241" customWidth="1"/>
    <col min="8713" max="8713" width="14" style="241" customWidth="1"/>
    <col min="8714" max="8714" width="18" style="241" customWidth="1"/>
    <col min="8715" max="8715" width="18.5703125" style="241" customWidth="1"/>
    <col min="8716" max="8716" width="20" style="241" customWidth="1"/>
    <col min="8717" max="8717" width="18.28515625" style="241" customWidth="1"/>
    <col min="8718" max="8719" width="18" style="241" customWidth="1"/>
    <col min="8720" max="8720" width="26.28515625" style="241" customWidth="1"/>
    <col min="8721" max="8721" width="24.85546875" style="241" customWidth="1"/>
    <col min="8722" max="8722" width="19.42578125" style="241" customWidth="1"/>
    <col min="8723" max="8723" width="28.140625" style="241" customWidth="1"/>
    <col min="8724" max="8724" width="89.140625" style="241" customWidth="1"/>
    <col min="8725" max="8725" width="40.140625" style="241" customWidth="1"/>
    <col min="8726" max="8726" width="18.42578125" style="241" customWidth="1"/>
    <col min="8727" max="8727" width="19.42578125" style="241" customWidth="1"/>
    <col min="8728" max="8728" width="80.28515625" style="241" customWidth="1"/>
    <col min="8729" max="8729" width="31.140625" style="241" customWidth="1"/>
    <col min="8730" max="8730" width="14.42578125" style="241" customWidth="1"/>
    <col min="8731" max="8732" width="11" style="241" customWidth="1"/>
    <col min="8733" max="8960" width="14.42578125" style="241"/>
    <col min="8961" max="8961" width="6.5703125" style="241" customWidth="1"/>
    <col min="8962" max="8962" width="10.7109375" style="241" customWidth="1"/>
    <col min="8963" max="8963" width="17.5703125" style="241" customWidth="1"/>
    <col min="8964" max="8964" width="21.5703125" style="241" customWidth="1"/>
    <col min="8965" max="8965" width="52.28515625" style="241" customWidth="1"/>
    <col min="8966" max="8966" width="24.140625" style="241" customWidth="1"/>
    <col min="8967" max="8967" width="26.5703125" style="241" customWidth="1"/>
    <col min="8968" max="8968" width="25.85546875" style="241" customWidth="1"/>
    <col min="8969" max="8969" width="14" style="241" customWidth="1"/>
    <col min="8970" max="8970" width="18" style="241" customWidth="1"/>
    <col min="8971" max="8971" width="18.5703125" style="241" customWidth="1"/>
    <col min="8972" max="8972" width="20" style="241" customWidth="1"/>
    <col min="8973" max="8973" width="18.28515625" style="241" customWidth="1"/>
    <col min="8974" max="8975" width="18" style="241" customWidth="1"/>
    <col min="8976" max="8976" width="26.28515625" style="241" customWidth="1"/>
    <col min="8977" max="8977" width="24.85546875" style="241" customWidth="1"/>
    <col min="8978" max="8978" width="19.42578125" style="241" customWidth="1"/>
    <col min="8979" max="8979" width="28.140625" style="241" customWidth="1"/>
    <col min="8980" max="8980" width="89.140625" style="241" customWidth="1"/>
    <col min="8981" max="8981" width="40.140625" style="241" customWidth="1"/>
    <col min="8982" max="8982" width="18.42578125" style="241" customWidth="1"/>
    <col min="8983" max="8983" width="19.42578125" style="241" customWidth="1"/>
    <col min="8984" max="8984" width="80.28515625" style="241" customWidth="1"/>
    <col min="8985" max="8985" width="31.140625" style="241" customWidth="1"/>
    <col min="8986" max="8986" width="14.42578125" style="241" customWidth="1"/>
    <col min="8987" max="8988" width="11" style="241" customWidth="1"/>
    <col min="8989" max="9216" width="14.42578125" style="241"/>
    <col min="9217" max="9217" width="6.5703125" style="241" customWidth="1"/>
    <col min="9218" max="9218" width="10.7109375" style="241" customWidth="1"/>
    <col min="9219" max="9219" width="17.5703125" style="241" customWidth="1"/>
    <col min="9220" max="9220" width="21.5703125" style="241" customWidth="1"/>
    <col min="9221" max="9221" width="52.28515625" style="241" customWidth="1"/>
    <col min="9222" max="9222" width="24.140625" style="241" customWidth="1"/>
    <col min="9223" max="9223" width="26.5703125" style="241" customWidth="1"/>
    <col min="9224" max="9224" width="25.85546875" style="241" customWidth="1"/>
    <col min="9225" max="9225" width="14" style="241" customWidth="1"/>
    <col min="9226" max="9226" width="18" style="241" customWidth="1"/>
    <col min="9227" max="9227" width="18.5703125" style="241" customWidth="1"/>
    <col min="9228" max="9228" width="20" style="241" customWidth="1"/>
    <col min="9229" max="9229" width="18.28515625" style="241" customWidth="1"/>
    <col min="9230" max="9231" width="18" style="241" customWidth="1"/>
    <col min="9232" max="9232" width="26.28515625" style="241" customWidth="1"/>
    <col min="9233" max="9233" width="24.85546875" style="241" customWidth="1"/>
    <col min="9234" max="9234" width="19.42578125" style="241" customWidth="1"/>
    <col min="9235" max="9235" width="28.140625" style="241" customWidth="1"/>
    <col min="9236" max="9236" width="89.140625" style="241" customWidth="1"/>
    <col min="9237" max="9237" width="40.140625" style="241" customWidth="1"/>
    <col min="9238" max="9238" width="18.42578125" style="241" customWidth="1"/>
    <col min="9239" max="9239" width="19.42578125" style="241" customWidth="1"/>
    <col min="9240" max="9240" width="80.28515625" style="241" customWidth="1"/>
    <col min="9241" max="9241" width="31.140625" style="241" customWidth="1"/>
    <col min="9242" max="9242" width="14.42578125" style="241" customWidth="1"/>
    <col min="9243" max="9244" width="11" style="241" customWidth="1"/>
    <col min="9245" max="9472" width="14.42578125" style="241"/>
    <col min="9473" max="9473" width="6.5703125" style="241" customWidth="1"/>
    <col min="9474" max="9474" width="10.7109375" style="241" customWidth="1"/>
    <col min="9475" max="9475" width="17.5703125" style="241" customWidth="1"/>
    <col min="9476" max="9476" width="21.5703125" style="241" customWidth="1"/>
    <col min="9477" max="9477" width="52.28515625" style="241" customWidth="1"/>
    <col min="9478" max="9478" width="24.140625" style="241" customWidth="1"/>
    <col min="9479" max="9479" width="26.5703125" style="241" customWidth="1"/>
    <col min="9480" max="9480" width="25.85546875" style="241" customWidth="1"/>
    <col min="9481" max="9481" width="14" style="241" customWidth="1"/>
    <col min="9482" max="9482" width="18" style="241" customWidth="1"/>
    <col min="9483" max="9483" width="18.5703125" style="241" customWidth="1"/>
    <col min="9484" max="9484" width="20" style="241" customWidth="1"/>
    <col min="9485" max="9485" width="18.28515625" style="241" customWidth="1"/>
    <col min="9486" max="9487" width="18" style="241" customWidth="1"/>
    <col min="9488" max="9488" width="26.28515625" style="241" customWidth="1"/>
    <col min="9489" max="9489" width="24.85546875" style="241" customWidth="1"/>
    <col min="9490" max="9490" width="19.42578125" style="241" customWidth="1"/>
    <col min="9491" max="9491" width="28.140625" style="241" customWidth="1"/>
    <col min="9492" max="9492" width="89.140625" style="241" customWidth="1"/>
    <col min="9493" max="9493" width="40.140625" style="241" customWidth="1"/>
    <col min="9494" max="9494" width="18.42578125" style="241" customWidth="1"/>
    <col min="9495" max="9495" width="19.42578125" style="241" customWidth="1"/>
    <col min="9496" max="9496" width="80.28515625" style="241" customWidth="1"/>
    <col min="9497" max="9497" width="31.140625" style="241" customWidth="1"/>
    <col min="9498" max="9498" width="14.42578125" style="241" customWidth="1"/>
    <col min="9499" max="9500" width="11" style="241" customWidth="1"/>
    <col min="9501" max="9728" width="14.42578125" style="241"/>
    <col min="9729" max="9729" width="6.5703125" style="241" customWidth="1"/>
    <col min="9730" max="9730" width="10.7109375" style="241" customWidth="1"/>
    <col min="9731" max="9731" width="17.5703125" style="241" customWidth="1"/>
    <col min="9732" max="9732" width="21.5703125" style="241" customWidth="1"/>
    <col min="9733" max="9733" width="52.28515625" style="241" customWidth="1"/>
    <col min="9734" max="9734" width="24.140625" style="241" customWidth="1"/>
    <col min="9735" max="9735" width="26.5703125" style="241" customWidth="1"/>
    <col min="9736" max="9736" width="25.85546875" style="241" customWidth="1"/>
    <col min="9737" max="9737" width="14" style="241" customWidth="1"/>
    <col min="9738" max="9738" width="18" style="241" customWidth="1"/>
    <col min="9739" max="9739" width="18.5703125" style="241" customWidth="1"/>
    <col min="9740" max="9740" width="20" style="241" customWidth="1"/>
    <col min="9741" max="9741" width="18.28515625" style="241" customWidth="1"/>
    <col min="9742" max="9743" width="18" style="241" customWidth="1"/>
    <col min="9744" max="9744" width="26.28515625" style="241" customWidth="1"/>
    <col min="9745" max="9745" width="24.85546875" style="241" customWidth="1"/>
    <col min="9746" max="9746" width="19.42578125" style="241" customWidth="1"/>
    <col min="9747" max="9747" width="28.140625" style="241" customWidth="1"/>
    <col min="9748" max="9748" width="89.140625" style="241" customWidth="1"/>
    <col min="9749" max="9749" width="40.140625" style="241" customWidth="1"/>
    <col min="9750" max="9750" width="18.42578125" style="241" customWidth="1"/>
    <col min="9751" max="9751" width="19.42578125" style="241" customWidth="1"/>
    <col min="9752" max="9752" width="80.28515625" style="241" customWidth="1"/>
    <col min="9753" max="9753" width="31.140625" style="241" customWidth="1"/>
    <col min="9754" max="9754" width="14.42578125" style="241" customWidth="1"/>
    <col min="9755" max="9756" width="11" style="241" customWidth="1"/>
    <col min="9757" max="9984" width="14.42578125" style="241"/>
    <col min="9985" max="9985" width="6.5703125" style="241" customWidth="1"/>
    <col min="9986" max="9986" width="10.7109375" style="241" customWidth="1"/>
    <col min="9987" max="9987" width="17.5703125" style="241" customWidth="1"/>
    <col min="9988" max="9988" width="21.5703125" style="241" customWidth="1"/>
    <col min="9989" max="9989" width="52.28515625" style="241" customWidth="1"/>
    <col min="9990" max="9990" width="24.140625" style="241" customWidth="1"/>
    <col min="9991" max="9991" width="26.5703125" style="241" customWidth="1"/>
    <col min="9992" max="9992" width="25.85546875" style="241" customWidth="1"/>
    <col min="9993" max="9993" width="14" style="241" customWidth="1"/>
    <col min="9994" max="9994" width="18" style="241" customWidth="1"/>
    <col min="9995" max="9995" width="18.5703125" style="241" customWidth="1"/>
    <col min="9996" max="9996" width="20" style="241" customWidth="1"/>
    <col min="9997" max="9997" width="18.28515625" style="241" customWidth="1"/>
    <col min="9998" max="9999" width="18" style="241" customWidth="1"/>
    <col min="10000" max="10000" width="26.28515625" style="241" customWidth="1"/>
    <col min="10001" max="10001" width="24.85546875" style="241" customWidth="1"/>
    <col min="10002" max="10002" width="19.42578125" style="241" customWidth="1"/>
    <col min="10003" max="10003" width="28.140625" style="241" customWidth="1"/>
    <col min="10004" max="10004" width="89.140625" style="241" customWidth="1"/>
    <col min="10005" max="10005" width="40.140625" style="241" customWidth="1"/>
    <col min="10006" max="10006" width="18.42578125" style="241" customWidth="1"/>
    <col min="10007" max="10007" width="19.42578125" style="241" customWidth="1"/>
    <col min="10008" max="10008" width="80.28515625" style="241" customWidth="1"/>
    <col min="10009" max="10009" width="31.140625" style="241" customWidth="1"/>
    <col min="10010" max="10010" width="14.42578125" style="241" customWidth="1"/>
    <col min="10011" max="10012" width="11" style="241" customWidth="1"/>
    <col min="10013" max="10240" width="14.42578125" style="241"/>
    <col min="10241" max="10241" width="6.5703125" style="241" customWidth="1"/>
    <col min="10242" max="10242" width="10.7109375" style="241" customWidth="1"/>
    <col min="10243" max="10243" width="17.5703125" style="241" customWidth="1"/>
    <col min="10244" max="10244" width="21.5703125" style="241" customWidth="1"/>
    <col min="10245" max="10245" width="52.28515625" style="241" customWidth="1"/>
    <col min="10246" max="10246" width="24.140625" style="241" customWidth="1"/>
    <col min="10247" max="10247" width="26.5703125" style="241" customWidth="1"/>
    <col min="10248" max="10248" width="25.85546875" style="241" customWidth="1"/>
    <col min="10249" max="10249" width="14" style="241" customWidth="1"/>
    <col min="10250" max="10250" width="18" style="241" customWidth="1"/>
    <col min="10251" max="10251" width="18.5703125" style="241" customWidth="1"/>
    <col min="10252" max="10252" width="20" style="241" customWidth="1"/>
    <col min="10253" max="10253" width="18.28515625" style="241" customWidth="1"/>
    <col min="10254" max="10255" width="18" style="241" customWidth="1"/>
    <col min="10256" max="10256" width="26.28515625" style="241" customWidth="1"/>
    <col min="10257" max="10257" width="24.85546875" style="241" customWidth="1"/>
    <col min="10258" max="10258" width="19.42578125" style="241" customWidth="1"/>
    <col min="10259" max="10259" width="28.140625" style="241" customWidth="1"/>
    <col min="10260" max="10260" width="89.140625" style="241" customWidth="1"/>
    <col min="10261" max="10261" width="40.140625" style="241" customWidth="1"/>
    <col min="10262" max="10262" width="18.42578125" style="241" customWidth="1"/>
    <col min="10263" max="10263" width="19.42578125" style="241" customWidth="1"/>
    <col min="10264" max="10264" width="80.28515625" style="241" customWidth="1"/>
    <col min="10265" max="10265" width="31.140625" style="241" customWidth="1"/>
    <col min="10266" max="10266" width="14.42578125" style="241" customWidth="1"/>
    <col min="10267" max="10268" width="11" style="241" customWidth="1"/>
    <col min="10269" max="10496" width="14.42578125" style="241"/>
    <col min="10497" max="10497" width="6.5703125" style="241" customWidth="1"/>
    <col min="10498" max="10498" width="10.7109375" style="241" customWidth="1"/>
    <col min="10499" max="10499" width="17.5703125" style="241" customWidth="1"/>
    <col min="10500" max="10500" width="21.5703125" style="241" customWidth="1"/>
    <col min="10501" max="10501" width="52.28515625" style="241" customWidth="1"/>
    <col min="10502" max="10502" width="24.140625" style="241" customWidth="1"/>
    <col min="10503" max="10503" width="26.5703125" style="241" customWidth="1"/>
    <col min="10504" max="10504" width="25.85546875" style="241" customWidth="1"/>
    <col min="10505" max="10505" width="14" style="241" customWidth="1"/>
    <col min="10506" max="10506" width="18" style="241" customWidth="1"/>
    <col min="10507" max="10507" width="18.5703125" style="241" customWidth="1"/>
    <col min="10508" max="10508" width="20" style="241" customWidth="1"/>
    <col min="10509" max="10509" width="18.28515625" style="241" customWidth="1"/>
    <col min="10510" max="10511" width="18" style="241" customWidth="1"/>
    <col min="10512" max="10512" width="26.28515625" style="241" customWidth="1"/>
    <col min="10513" max="10513" width="24.85546875" style="241" customWidth="1"/>
    <col min="10514" max="10514" width="19.42578125" style="241" customWidth="1"/>
    <col min="10515" max="10515" width="28.140625" style="241" customWidth="1"/>
    <col min="10516" max="10516" width="89.140625" style="241" customWidth="1"/>
    <col min="10517" max="10517" width="40.140625" style="241" customWidth="1"/>
    <col min="10518" max="10518" width="18.42578125" style="241" customWidth="1"/>
    <col min="10519" max="10519" width="19.42578125" style="241" customWidth="1"/>
    <col min="10520" max="10520" width="80.28515625" style="241" customWidth="1"/>
    <col min="10521" max="10521" width="31.140625" style="241" customWidth="1"/>
    <col min="10522" max="10522" width="14.42578125" style="241" customWidth="1"/>
    <col min="10523" max="10524" width="11" style="241" customWidth="1"/>
    <col min="10525" max="10752" width="14.42578125" style="241"/>
    <col min="10753" max="10753" width="6.5703125" style="241" customWidth="1"/>
    <col min="10754" max="10754" width="10.7109375" style="241" customWidth="1"/>
    <col min="10755" max="10755" width="17.5703125" style="241" customWidth="1"/>
    <col min="10756" max="10756" width="21.5703125" style="241" customWidth="1"/>
    <col min="10757" max="10757" width="52.28515625" style="241" customWidth="1"/>
    <col min="10758" max="10758" width="24.140625" style="241" customWidth="1"/>
    <col min="10759" max="10759" width="26.5703125" style="241" customWidth="1"/>
    <col min="10760" max="10760" width="25.85546875" style="241" customWidth="1"/>
    <col min="10761" max="10761" width="14" style="241" customWidth="1"/>
    <col min="10762" max="10762" width="18" style="241" customWidth="1"/>
    <col min="10763" max="10763" width="18.5703125" style="241" customWidth="1"/>
    <col min="10764" max="10764" width="20" style="241" customWidth="1"/>
    <col min="10765" max="10765" width="18.28515625" style="241" customWidth="1"/>
    <col min="10766" max="10767" width="18" style="241" customWidth="1"/>
    <col min="10768" max="10768" width="26.28515625" style="241" customWidth="1"/>
    <col min="10769" max="10769" width="24.85546875" style="241" customWidth="1"/>
    <col min="10770" max="10770" width="19.42578125" style="241" customWidth="1"/>
    <col min="10771" max="10771" width="28.140625" style="241" customWidth="1"/>
    <col min="10772" max="10772" width="89.140625" style="241" customWidth="1"/>
    <col min="10773" max="10773" width="40.140625" style="241" customWidth="1"/>
    <col min="10774" max="10774" width="18.42578125" style="241" customWidth="1"/>
    <col min="10775" max="10775" width="19.42578125" style="241" customWidth="1"/>
    <col min="10776" max="10776" width="80.28515625" style="241" customWidth="1"/>
    <col min="10777" max="10777" width="31.140625" style="241" customWidth="1"/>
    <col min="10778" max="10778" width="14.42578125" style="241" customWidth="1"/>
    <col min="10779" max="10780" width="11" style="241" customWidth="1"/>
    <col min="10781" max="11008" width="14.42578125" style="241"/>
    <col min="11009" max="11009" width="6.5703125" style="241" customWidth="1"/>
    <col min="11010" max="11010" width="10.7109375" style="241" customWidth="1"/>
    <col min="11011" max="11011" width="17.5703125" style="241" customWidth="1"/>
    <col min="11012" max="11012" width="21.5703125" style="241" customWidth="1"/>
    <col min="11013" max="11013" width="52.28515625" style="241" customWidth="1"/>
    <col min="11014" max="11014" width="24.140625" style="241" customWidth="1"/>
    <col min="11015" max="11015" width="26.5703125" style="241" customWidth="1"/>
    <col min="11016" max="11016" width="25.85546875" style="241" customWidth="1"/>
    <col min="11017" max="11017" width="14" style="241" customWidth="1"/>
    <col min="11018" max="11018" width="18" style="241" customWidth="1"/>
    <col min="11019" max="11019" width="18.5703125" style="241" customWidth="1"/>
    <col min="11020" max="11020" width="20" style="241" customWidth="1"/>
    <col min="11021" max="11021" width="18.28515625" style="241" customWidth="1"/>
    <col min="11022" max="11023" width="18" style="241" customWidth="1"/>
    <col min="11024" max="11024" width="26.28515625" style="241" customWidth="1"/>
    <col min="11025" max="11025" width="24.85546875" style="241" customWidth="1"/>
    <col min="11026" max="11026" width="19.42578125" style="241" customWidth="1"/>
    <col min="11027" max="11027" width="28.140625" style="241" customWidth="1"/>
    <col min="11028" max="11028" width="89.140625" style="241" customWidth="1"/>
    <col min="11029" max="11029" width="40.140625" style="241" customWidth="1"/>
    <col min="11030" max="11030" width="18.42578125" style="241" customWidth="1"/>
    <col min="11031" max="11031" width="19.42578125" style="241" customWidth="1"/>
    <col min="11032" max="11032" width="80.28515625" style="241" customWidth="1"/>
    <col min="11033" max="11033" width="31.140625" style="241" customWidth="1"/>
    <col min="11034" max="11034" width="14.42578125" style="241" customWidth="1"/>
    <col min="11035" max="11036" width="11" style="241" customWidth="1"/>
    <col min="11037" max="11264" width="14.42578125" style="241"/>
    <col min="11265" max="11265" width="6.5703125" style="241" customWidth="1"/>
    <col min="11266" max="11266" width="10.7109375" style="241" customWidth="1"/>
    <col min="11267" max="11267" width="17.5703125" style="241" customWidth="1"/>
    <col min="11268" max="11268" width="21.5703125" style="241" customWidth="1"/>
    <col min="11269" max="11269" width="52.28515625" style="241" customWidth="1"/>
    <col min="11270" max="11270" width="24.140625" style="241" customWidth="1"/>
    <col min="11271" max="11271" width="26.5703125" style="241" customWidth="1"/>
    <col min="11272" max="11272" width="25.85546875" style="241" customWidth="1"/>
    <col min="11273" max="11273" width="14" style="241" customWidth="1"/>
    <col min="11274" max="11274" width="18" style="241" customWidth="1"/>
    <col min="11275" max="11275" width="18.5703125" style="241" customWidth="1"/>
    <col min="11276" max="11276" width="20" style="241" customWidth="1"/>
    <col min="11277" max="11277" width="18.28515625" style="241" customWidth="1"/>
    <col min="11278" max="11279" width="18" style="241" customWidth="1"/>
    <col min="11280" max="11280" width="26.28515625" style="241" customWidth="1"/>
    <col min="11281" max="11281" width="24.85546875" style="241" customWidth="1"/>
    <col min="11282" max="11282" width="19.42578125" style="241" customWidth="1"/>
    <col min="11283" max="11283" width="28.140625" style="241" customWidth="1"/>
    <col min="11284" max="11284" width="89.140625" style="241" customWidth="1"/>
    <col min="11285" max="11285" width="40.140625" style="241" customWidth="1"/>
    <col min="11286" max="11286" width="18.42578125" style="241" customWidth="1"/>
    <col min="11287" max="11287" width="19.42578125" style="241" customWidth="1"/>
    <col min="11288" max="11288" width="80.28515625" style="241" customWidth="1"/>
    <col min="11289" max="11289" width="31.140625" style="241" customWidth="1"/>
    <col min="11290" max="11290" width="14.42578125" style="241" customWidth="1"/>
    <col min="11291" max="11292" width="11" style="241" customWidth="1"/>
    <col min="11293" max="11520" width="14.42578125" style="241"/>
    <col min="11521" max="11521" width="6.5703125" style="241" customWidth="1"/>
    <col min="11522" max="11522" width="10.7109375" style="241" customWidth="1"/>
    <col min="11523" max="11523" width="17.5703125" style="241" customWidth="1"/>
    <col min="11524" max="11524" width="21.5703125" style="241" customWidth="1"/>
    <col min="11525" max="11525" width="52.28515625" style="241" customWidth="1"/>
    <col min="11526" max="11526" width="24.140625" style="241" customWidth="1"/>
    <col min="11527" max="11527" width="26.5703125" style="241" customWidth="1"/>
    <col min="11528" max="11528" width="25.85546875" style="241" customWidth="1"/>
    <col min="11529" max="11529" width="14" style="241" customWidth="1"/>
    <col min="11530" max="11530" width="18" style="241" customWidth="1"/>
    <col min="11531" max="11531" width="18.5703125" style="241" customWidth="1"/>
    <col min="11532" max="11532" width="20" style="241" customWidth="1"/>
    <col min="11533" max="11533" width="18.28515625" style="241" customWidth="1"/>
    <col min="11534" max="11535" width="18" style="241" customWidth="1"/>
    <col min="11536" max="11536" width="26.28515625" style="241" customWidth="1"/>
    <col min="11537" max="11537" width="24.85546875" style="241" customWidth="1"/>
    <col min="11538" max="11538" width="19.42578125" style="241" customWidth="1"/>
    <col min="11539" max="11539" width="28.140625" style="241" customWidth="1"/>
    <col min="11540" max="11540" width="89.140625" style="241" customWidth="1"/>
    <col min="11541" max="11541" width="40.140625" style="241" customWidth="1"/>
    <col min="11542" max="11542" width="18.42578125" style="241" customWidth="1"/>
    <col min="11543" max="11543" width="19.42578125" style="241" customWidth="1"/>
    <col min="11544" max="11544" width="80.28515625" style="241" customWidth="1"/>
    <col min="11545" max="11545" width="31.140625" style="241" customWidth="1"/>
    <col min="11546" max="11546" width="14.42578125" style="241" customWidth="1"/>
    <col min="11547" max="11548" width="11" style="241" customWidth="1"/>
    <col min="11549" max="11776" width="14.42578125" style="241"/>
    <col min="11777" max="11777" width="6.5703125" style="241" customWidth="1"/>
    <col min="11778" max="11778" width="10.7109375" style="241" customWidth="1"/>
    <col min="11779" max="11779" width="17.5703125" style="241" customWidth="1"/>
    <col min="11780" max="11780" width="21.5703125" style="241" customWidth="1"/>
    <col min="11781" max="11781" width="52.28515625" style="241" customWidth="1"/>
    <col min="11782" max="11782" width="24.140625" style="241" customWidth="1"/>
    <col min="11783" max="11783" width="26.5703125" style="241" customWidth="1"/>
    <col min="11784" max="11784" width="25.85546875" style="241" customWidth="1"/>
    <col min="11785" max="11785" width="14" style="241" customWidth="1"/>
    <col min="11786" max="11786" width="18" style="241" customWidth="1"/>
    <col min="11787" max="11787" width="18.5703125" style="241" customWidth="1"/>
    <col min="11788" max="11788" width="20" style="241" customWidth="1"/>
    <col min="11789" max="11789" width="18.28515625" style="241" customWidth="1"/>
    <col min="11790" max="11791" width="18" style="241" customWidth="1"/>
    <col min="11792" max="11792" width="26.28515625" style="241" customWidth="1"/>
    <col min="11793" max="11793" width="24.85546875" style="241" customWidth="1"/>
    <col min="11794" max="11794" width="19.42578125" style="241" customWidth="1"/>
    <col min="11795" max="11795" width="28.140625" style="241" customWidth="1"/>
    <col min="11796" max="11796" width="89.140625" style="241" customWidth="1"/>
    <col min="11797" max="11797" width="40.140625" style="241" customWidth="1"/>
    <col min="11798" max="11798" width="18.42578125" style="241" customWidth="1"/>
    <col min="11799" max="11799" width="19.42578125" style="241" customWidth="1"/>
    <col min="11800" max="11800" width="80.28515625" style="241" customWidth="1"/>
    <col min="11801" max="11801" width="31.140625" style="241" customWidth="1"/>
    <col min="11802" max="11802" width="14.42578125" style="241" customWidth="1"/>
    <col min="11803" max="11804" width="11" style="241" customWidth="1"/>
    <col min="11805" max="12032" width="14.42578125" style="241"/>
    <col min="12033" max="12033" width="6.5703125" style="241" customWidth="1"/>
    <col min="12034" max="12034" width="10.7109375" style="241" customWidth="1"/>
    <col min="12035" max="12035" width="17.5703125" style="241" customWidth="1"/>
    <col min="12036" max="12036" width="21.5703125" style="241" customWidth="1"/>
    <col min="12037" max="12037" width="52.28515625" style="241" customWidth="1"/>
    <col min="12038" max="12038" width="24.140625" style="241" customWidth="1"/>
    <col min="12039" max="12039" width="26.5703125" style="241" customWidth="1"/>
    <col min="12040" max="12040" width="25.85546875" style="241" customWidth="1"/>
    <col min="12041" max="12041" width="14" style="241" customWidth="1"/>
    <col min="12042" max="12042" width="18" style="241" customWidth="1"/>
    <col min="12043" max="12043" width="18.5703125" style="241" customWidth="1"/>
    <col min="12044" max="12044" width="20" style="241" customWidth="1"/>
    <col min="12045" max="12045" width="18.28515625" style="241" customWidth="1"/>
    <col min="12046" max="12047" width="18" style="241" customWidth="1"/>
    <col min="12048" max="12048" width="26.28515625" style="241" customWidth="1"/>
    <col min="12049" max="12049" width="24.85546875" style="241" customWidth="1"/>
    <col min="12050" max="12050" width="19.42578125" style="241" customWidth="1"/>
    <col min="12051" max="12051" width="28.140625" style="241" customWidth="1"/>
    <col min="12052" max="12052" width="89.140625" style="241" customWidth="1"/>
    <col min="12053" max="12053" width="40.140625" style="241" customWidth="1"/>
    <col min="12054" max="12054" width="18.42578125" style="241" customWidth="1"/>
    <col min="12055" max="12055" width="19.42578125" style="241" customWidth="1"/>
    <col min="12056" max="12056" width="80.28515625" style="241" customWidth="1"/>
    <col min="12057" max="12057" width="31.140625" style="241" customWidth="1"/>
    <col min="12058" max="12058" width="14.42578125" style="241" customWidth="1"/>
    <col min="12059" max="12060" width="11" style="241" customWidth="1"/>
    <col min="12061" max="12288" width="14.42578125" style="241"/>
    <col min="12289" max="12289" width="6.5703125" style="241" customWidth="1"/>
    <col min="12290" max="12290" width="10.7109375" style="241" customWidth="1"/>
    <col min="12291" max="12291" width="17.5703125" style="241" customWidth="1"/>
    <col min="12292" max="12292" width="21.5703125" style="241" customWidth="1"/>
    <col min="12293" max="12293" width="52.28515625" style="241" customWidth="1"/>
    <col min="12294" max="12294" width="24.140625" style="241" customWidth="1"/>
    <col min="12295" max="12295" width="26.5703125" style="241" customWidth="1"/>
    <col min="12296" max="12296" width="25.85546875" style="241" customWidth="1"/>
    <col min="12297" max="12297" width="14" style="241" customWidth="1"/>
    <col min="12298" max="12298" width="18" style="241" customWidth="1"/>
    <col min="12299" max="12299" width="18.5703125" style="241" customWidth="1"/>
    <col min="12300" max="12300" width="20" style="241" customWidth="1"/>
    <col min="12301" max="12301" width="18.28515625" style="241" customWidth="1"/>
    <col min="12302" max="12303" width="18" style="241" customWidth="1"/>
    <col min="12304" max="12304" width="26.28515625" style="241" customWidth="1"/>
    <col min="12305" max="12305" width="24.85546875" style="241" customWidth="1"/>
    <col min="12306" max="12306" width="19.42578125" style="241" customWidth="1"/>
    <col min="12307" max="12307" width="28.140625" style="241" customWidth="1"/>
    <col min="12308" max="12308" width="89.140625" style="241" customWidth="1"/>
    <col min="12309" max="12309" width="40.140625" style="241" customWidth="1"/>
    <col min="12310" max="12310" width="18.42578125" style="241" customWidth="1"/>
    <col min="12311" max="12311" width="19.42578125" style="241" customWidth="1"/>
    <col min="12312" max="12312" width="80.28515625" style="241" customWidth="1"/>
    <col min="12313" max="12313" width="31.140625" style="241" customWidth="1"/>
    <col min="12314" max="12314" width="14.42578125" style="241" customWidth="1"/>
    <col min="12315" max="12316" width="11" style="241" customWidth="1"/>
    <col min="12317" max="12544" width="14.42578125" style="241"/>
    <col min="12545" max="12545" width="6.5703125" style="241" customWidth="1"/>
    <col min="12546" max="12546" width="10.7109375" style="241" customWidth="1"/>
    <col min="12547" max="12547" width="17.5703125" style="241" customWidth="1"/>
    <col min="12548" max="12548" width="21.5703125" style="241" customWidth="1"/>
    <col min="12549" max="12549" width="52.28515625" style="241" customWidth="1"/>
    <col min="12550" max="12550" width="24.140625" style="241" customWidth="1"/>
    <col min="12551" max="12551" width="26.5703125" style="241" customWidth="1"/>
    <col min="12552" max="12552" width="25.85546875" style="241" customWidth="1"/>
    <col min="12553" max="12553" width="14" style="241" customWidth="1"/>
    <col min="12554" max="12554" width="18" style="241" customWidth="1"/>
    <col min="12555" max="12555" width="18.5703125" style="241" customWidth="1"/>
    <col min="12556" max="12556" width="20" style="241" customWidth="1"/>
    <col min="12557" max="12557" width="18.28515625" style="241" customWidth="1"/>
    <col min="12558" max="12559" width="18" style="241" customWidth="1"/>
    <col min="12560" max="12560" width="26.28515625" style="241" customWidth="1"/>
    <col min="12561" max="12561" width="24.85546875" style="241" customWidth="1"/>
    <col min="12562" max="12562" width="19.42578125" style="241" customWidth="1"/>
    <col min="12563" max="12563" width="28.140625" style="241" customWidth="1"/>
    <col min="12564" max="12564" width="89.140625" style="241" customWidth="1"/>
    <col min="12565" max="12565" width="40.140625" style="241" customWidth="1"/>
    <col min="12566" max="12566" width="18.42578125" style="241" customWidth="1"/>
    <col min="12567" max="12567" width="19.42578125" style="241" customWidth="1"/>
    <col min="12568" max="12568" width="80.28515625" style="241" customWidth="1"/>
    <col min="12569" max="12569" width="31.140625" style="241" customWidth="1"/>
    <col min="12570" max="12570" width="14.42578125" style="241" customWidth="1"/>
    <col min="12571" max="12572" width="11" style="241" customWidth="1"/>
    <col min="12573" max="12800" width="14.42578125" style="241"/>
    <col min="12801" max="12801" width="6.5703125" style="241" customWidth="1"/>
    <col min="12802" max="12802" width="10.7109375" style="241" customWidth="1"/>
    <col min="12803" max="12803" width="17.5703125" style="241" customWidth="1"/>
    <col min="12804" max="12804" width="21.5703125" style="241" customWidth="1"/>
    <col min="12805" max="12805" width="52.28515625" style="241" customWidth="1"/>
    <col min="12806" max="12806" width="24.140625" style="241" customWidth="1"/>
    <col min="12807" max="12807" width="26.5703125" style="241" customWidth="1"/>
    <col min="12808" max="12808" width="25.85546875" style="241" customWidth="1"/>
    <col min="12809" max="12809" width="14" style="241" customWidth="1"/>
    <col min="12810" max="12810" width="18" style="241" customWidth="1"/>
    <col min="12811" max="12811" width="18.5703125" style="241" customWidth="1"/>
    <col min="12812" max="12812" width="20" style="241" customWidth="1"/>
    <col min="12813" max="12813" width="18.28515625" style="241" customWidth="1"/>
    <col min="12814" max="12815" width="18" style="241" customWidth="1"/>
    <col min="12816" max="12816" width="26.28515625" style="241" customWidth="1"/>
    <col min="12817" max="12817" width="24.85546875" style="241" customWidth="1"/>
    <col min="12818" max="12818" width="19.42578125" style="241" customWidth="1"/>
    <col min="12819" max="12819" width="28.140625" style="241" customWidth="1"/>
    <col min="12820" max="12820" width="89.140625" style="241" customWidth="1"/>
    <col min="12821" max="12821" width="40.140625" style="241" customWidth="1"/>
    <col min="12822" max="12822" width="18.42578125" style="241" customWidth="1"/>
    <col min="12823" max="12823" width="19.42578125" style="241" customWidth="1"/>
    <col min="12824" max="12824" width="80.28515625" style="241" customWidth="1"/>
    <col min="12825" max="12825" width="31.140625" style="241" customWidth="1"/>
    <col min="12826" max="12826" width="14.42578125" style="241" customWidth="1"/>
    <col min="12827" max="12828" width="11" style="241" customWidth="1"/>
    <col min="12829" max="13056" width="14.42578125" style="241"/>
    <col min="13057" max="13057" width="6.5703125" style="241" customWidth="1"/>
    <col min="13058" max="13058" width="10.7109375" style="241" customWidth="1"/>
    <col min="13059" max="13059" width="17.5703125" style="241" customWidth="1"/>
    <col min="13060" max="13060" width="21.5703125" style="241" customWidth="1"/>
    <col min="13061" max="13061" width="52.28515625" style="241" customWidth="1"/>
    <col min="13062" max="13062" width="24.140625" style="241" customWidth="1"/>
    <col min="13063" max="13063" width="26.5703125" style="241" customWidth="1"/>
    <col min="13064" max="13064" width="25.85546875" style="241" customWidth="1"/>
    <col min="13065" max="13065" width="14" style="241" customWidth="1"/>
    <col min="13066" max="13066" width="18" style="241" customWidth="1"/>
    <col min="13067" max="13067" width="18.5703125" style="241" customWidth="1"/>
    <col min="13068" max="13068" width="20" style="241" customWidth="1"/>
    <col min="13069" max="13069" width="18.28515625" style="241" customWidth="1"/>
    <col min="13070" max="13071" width="18" style="241" customWidth="1"/>
    <col min="13072" max="13072" width="26.28515625" style="241" customWidth="1"/>
    <col min="13073" max="13073" width="24.85546875" style="241" customWidth="1"/>
    <col min="13074" max="13074" width="19.42578125" style="241" customWidth="1"/>
    <col min="13075" max="13075" width="28.140625" style="241" customWidth="1"/>
    <col min="13076" max="13076" width="89.140625" style="241" customWidth="1"/>
    <col min="13077" max="13077" width="40.140625" style="241" customWidth="1"/>
    <col min="13078" max="13078" width="18.42578125" style="241" customWidth="1"/>
    <col min="13079" max="13079" width="19.42578125" style="241" customWidth="1"/>
    <col min="13080" max="13080" width="80.28515625" style="241" customWidth="1"/>
    <col min="13081" max="13081" width="31.140625" style="241" customWidth="1"/>
    <col min="13082" max="13082" width="14.42578125" style="241" customWidth="1"/>
    <col min="13083" max="13084" width="11" style="241" customWidth="1"/>
    <col min="13085" max="13312" width="14.42578125" style="241"/>
    <col min="13313" max="13313" width="6.5703125" style="241" customWidth="1"/>
    <col min="13314" max="13314" width="10.7109375" style="241" customWidth="1"/>
    <col min="13315" max="13315" width="17.5703125" style="241" customWidth="1"/>
    <col min="13316" max="13316" width="21.5703125" style="241" customWidth="1"/>
    <col min="13317" max="13317" width="52.28515625" style="241" customWidth="1"/>
    <col min="13318" max="13318" width="24.140625" style="241" customWidth="1"/>
    <col min="13319" max="13319" width="26.5703125" style="241" customWidth="1"/>
    <col min="13320" max="13320" width="25.85546875" style="241" customWidth="1"/>
    <col min="13321" max="13321" width="14" style="241" customWidth="1"/>
    <col min="13322" max="13322" width="18" style="241" customWidth="1"/>
    <col min="13323" max="13323" width="18.5703125" style="241" customWidth="1"/>
    <col min="13324" max="13324" width="20" style="241" customWidth="1"/>
    <col min="13325" max="13325" width="18.28515625" style="241" customWidth="1"/>
    <col min="13326" max="13327" width="18" style="241" customWidth="1"/>
    <col min="13328" max="13328" width="26.28515625" style="241" customWidth="1"/>
    <col min="13329" max="13329" width="24.85546875" style="241" customWidth="1"/>
    <col min="13330" max="13330" width="19.42578125" style="241" customWidth="1"/>
    <col min="13331" max="13331" width="28.140625" style="241" customWidth="1"/>
    <col min="13332" max="13332" width="89.140625" style="241" customWidth="1"/>
    <col min="13333" max="13333" width="40.140625" style="241" customWidth="1"/>
    <col min="13334" max="13334" width="18.42578125" style="241" customWidth="1"/>
    <col min="13335" max="13335" width="19.42578125" style="241" customWidth="1"/>
    <col min="13336" max="13336" width="80.28515625" style="241" customWidth="1"/>
    <col min="13337" max="13337" width="31.140625" style="241" customWidth="1"/>
    <col min="13338" max="13338" width="14.42578125" style="241" customWidth="1"/>
    <col min="13339" max="13340" width="11" style="241" customWidth="1"/>
    <col min="13341" max="13568" width="14.42578125" style="241"/>
    <col min="13569" max="13569" width="6.5703125" style="241" customWidth="1"/>
    <col min="13570" max="13570" width="10.7109375" style="241" customWidth="1"/>
    <col min="13571" max="13571" width="17.5703125" style="241" customWidth="1"/>
    <col min="13572" max="13572" width="21.5703125" style="241" customWidth="1"/>
    <col min="13573" max="13573" width="52.28515625" style="241" customWidth="1"/>
    <col min="13574" max="13574" width="24.140625" style="241" customWidth="1"/>
    <col min="13575" max="13575" width="26.5703125" style="241" customWidth="1"/>
    <col min="13576" max="13576" width="25.85546875" style="241" customWidth="1"/>
    <col min="13577" max="13577" width="14" style="241" customWidth="1"/>
    <col min="13578" max="13578" width="18" style="241" customWidth="1"/>
    <col min="13579" max="13579" width="18.5703125" style="241" customWidth="1"/>
    <col min="13580" max="13580" width="20" style="241" customWidth="1"/>
    <col min="13581" max="13581" width="18.28515625" style="241" customWidth="1"/>
    <col min="13582" max="13583" width="18" style="241" customWidth="1"/>
    <col min="13584" max="13584" width="26.28515625" style="241" customWidth="1"/>
    <col min="13585" max="13585" width="24.85546875" style="241" customWidth="1"/>
    <col min="13586" max="13586" width="19.42578125" style="241" customWidth="1"/>
    <col min="13587" max="13587" width="28.140625" style="241" customWidth="1"/>
    <col min="13588" max="13588" width="89.140625" style="241" customWidth="1"/>
    <col min="13589" max="13589" width="40.140625" style="241" customWidth="1"/>
    <col min="13590" max="13590" width="18.42578125" style="241" customWidth="1"/>
    <col min="13591" max="13591" width="19.42578125" style="241" customWidth="1"/>
    <col min="13592" max="13592" width="80.28515625" style="241" customWidth="1"/>
    <col min="13593" max="13593" width="31.140625" style="241" customWidth="1"/>
    <col min="13594" max="13594" width="14.42578125" style="241" customWidth="1"/>
    <col min="13595" max="13596" width="11" style="241" customWidth="1"/>
    <col min="13597" max="13824" width="14.42578125" style="241"/>
    <col min="13825" max="13825" width="6.5703125" style="241" customWidth="1"/>
    <col min="13826" max="13826" width="10.7109375" style="241" customWidth="1"/>
    <col min="13827" max="13827" width="17.5703125" style="241" customWidth="1"/>
    <col min="13828" max="13828" width="21.5703125" style="241" customWidth="1"/>
    <col min="13829" max="13829" width="52.28515625" style="241" customWidth="1"/>
    <col min="13830" max="13830" width="24.140625" style="241" customWidth="1"/>
    <col min="13831" max="13831" width="26.5703125" style="241" customWidth="1"/>
    <col min="13832" max="13832" width="25.85546875" style="241" customWidth="1"/>
    <col min="13833" max="13833" width="14" style="241" customWidth="1"/>
    <col min="13834" max="13834" width="18" style="241" customWidth="1"/>
    <col min="13835" max="13835" width="18.5703125" style="241" customWidth="1"/>
    <col min="13836" max="13836" width="20" style="241" customWidth="1"/>
    <col min="13837" max="13837" width="18.28515625" style="241" customWidth="1"/>
    <col min="13838" max="13839" width="18" style="241" customWidth="1"/>
    <col min="13840" max="13840" width="26.28515625" style="241" customWidth="1"/>
    <col min="13841" max="13841" width="24.85546875" style="241" customWidth="1"/>
    <col min="13842" max="13842" width="19.42578125" style="241" customWidth="1"/>
    <col min="13843" max="13843" width="28.140625" style="241" customWidth="1"/>
    <col min="13844" max="13844" width="89.140625" style="241" customWidth="1"/>
    <col min="13845" max="13845" width="40.140625" style="241" customWidth="1"/>
    <col min="13846" max="13846" width="18.42578125" style="241" customWidth="1"/>
    <col min="13847" max="13847" width="19.42578125" style="241" customWidth="1"/>
    <col min="13848" max="13848" width="80.28515625" style="241" customWidth="1"/>
    <col min="13849" max="13849" width="31.140625" style="241" customWidth="1"/>
    <col min="13850" max="13850" width="14.42578125" style="241" customWidth="1"/>
    <col min="13851" max="13852" width="11" style="241" customWidth="1"/>
    <col min="13853" max="14080" width="14.42578125" style="241"/>
    <col min="14081" max="14081" width="6.5703125" style="241" customWidth="1"/>
    <col min="14082" max="14082" width="10.7109375" style="241" customWidth="1"/>
    <col min="14083" max="14083" width="17.5703125" style="241" customWidth="1"/>
    <col min="14084" max="14084" width="21.5703125" style="241" customWidth="1"/>
    <col min="14085" max="14085" width="52.28515625" style="241" customWidth="1"/>
    <col min="14086" max="14086" width="24.140625" style="241" customWidth="1"/>
    <col min="14087" max="14087" width="26.5703125" style="241" customWidth="1"/>
    <col min="14088" max="14088" width="25.85546875" style="241" customWidth="1"/>
    <col min="14089" max="14089" width="14" style="241" customWidth="1"/>
    <col min="14090" max="14090" width="18" style="241" customWidth="1"/>
    <col min="14091" max="14091" width="18.5703125" style="241" customWidth="1"/>
    <col min="14092" max="14092" width="20" style="241" customWidth="1"/>
    <col min="14093" max="14093" width="18.28515625" style="241" customWidth="1"/>
    <col min="14094" max="14095" width="18" style="241" customWidth="1"/>
    <col min="14096" max="14096" width="26.28515625" style="241" customWidth="1"/>
    <col min="14097" max="14097" width="24.85546875" style="241" customWidth="1"/>
    <col min="14098" max="14098" width="19.42578125" style="241" customWidth="1"/>
    <col min="14099" max="14099" width="28.140625" style="241" customWidth="1"/>
    <col min="14100" max="14100" width="89.140625" style="241" customWidth="1"/>
    <col min="14101" max="14101" width="40.140625" style="241" customWidth="1"/>
    <col min="14102" max="14102" width="18.42578125" style="241" customWidth="1"/>
    <col min="14103" max="14103" width="19.42578125" style="241" customWidth="1"/>
    <col min="14104" max="14104" width="80.28515625" style="241" customWidth="1"/>
    <col min="14105" max="14105" width="31.140625" style="241" customWidth="1"/>
    <col min="14106" max="14106" width="14.42578125" style="241" customWidth="1"/>
    <col min="14107" max="14108" width="11" style="241" customWidth="1"/>
    <col min="14109" max="14336" width="14.42578125" style="241"/>
    <col min="14337" max="14337" width="6.5703125" style="241" customWidth="1"/>
    <col min="14338" max="14338" width="10.7109375" style="241" customWidth="1"/>
    <col min="14339" max="14339" width="17.5703125" style="241" customWidth="1"/>
    <col min="14340" max="14340" width="21.5703125" style="241" customWidth="1"/>
    <col min="14341" max="14341" width="52.28515625" style="241" customWidth="1"/>
    <col min="14342" max="14342" width="24.140625" style="241" customWidth="1"/>
    <col min="14343" max="14343" width="26.5703125" style="241" customWidth="1"/>
    <col min="14344" max="14344" width="25.85546875" style="241" customWidth="1"/>
    <col min="14345" max="14345" width="14" style="241" customWidth="1"/>
    <col min="14346" max="14346" width="18" style="241" customWidth="1"/>
    <col min="14347" max="14347" width="18.5703125" style="241" customWidth="1"/>
    <col min="14348" max="14348" width="20" style="241" customWidth="1"/>
    <col min="14349" max="14349" width="18.28515625" style="241" customWidth="1"/>
    <col min="14350" max="14351" width="18" style="241" customWidth="1"/>
    <col min="14352" max="14352" width="26.28515625" style="241" customWidth="1"/>
    <col min="14353" max="14353" width="24.85546875" style="241" customWidth="1"/>
    <col min="14354" max="14354" width="19.42578125" style="241" customWidth="1"/>
    <col min="14355" max="14355" width="28.140625" style="241" customWidth="1"/>
    <col min="14356" max="14356" width="89.140625" style="241" customWidth="1"/>
    <col min="14357" max="14357" width="40.140625" style="241" customWidth="1"/>
    <col min="14358" max="14358" width="18.42578125" style="241" customWidth="1"/>
    <col min="14359" max="14359" width="19.42578125" style="241" customWidth="1"/>
    <col min="14360" max="14360" width="80.28515625" style="241" customWidth="1"/>
    <col min="14361" max="14361" width="31.140625" style="241" customWidth="1"/>
    <col min="14362" max="14362" width="14.42578125" style="241" customWidth="1"/>
    <col min="14363" max="14364" width="11" style="241" customWidth="1"/>
    <col min="14365" max="14592" width="14.42578125" style="241"/>
    <col min="14593" max="14593" width="6.5703125" style="241" customWidth="1"/>
    <col min="14594" max="14594" width="10.7109375" style="241" customWidth="1"/>
    <col min="14595" max="14595" width="17.5703125" style="241" customWidth="1"/>
    <col min="14596" max="14596" width="21.5703125" style="241" customWidth="1"/>
    <col min="14597" max="14597" width="52.28515625" style="241" customWidth="1"/>
    <col min="14598" max="14598" width="24.140625" style="241" customWidth="1"/>
    <col min="14599" max="14599" width="26.5703125" style="241" customWidth="1"/>
    <col min="14600" max="14600" width="25.85546875" style="241" customWidth="1"/>
    <col min="14601" max="14601" width="14" style="241" customWidth="1"/>
    <col min="14602" max="14602" width="18" style="241" customWidth="1"/>
    <col min="14603" max="14603" width="18.5703125" style="241" customWidth="1"/>
    <col min="14604" max="14604" width="20" style="241" customWidth="1"/>
    <col min="14605" max="14605" width="18.28515625" style="241" customWidth="1"/>
    <col min="14606" max="14607" width="18" style="241" customWidth="1"/>
    <col min="14608" max="14608" width="26.28515625" style="241" customWidth="1"/>
    <col min="14609" max="14609" width="24.85546875" style="241" customWidth="1"/>
    <col min="14610" max="14610" width="19.42578125" style="241" customWidth="1"/>
    <col min="14611" max="14611" width="28.140625" style="241" customWidth="1"/>
    <col min="14612" max="14612" width="89.140625" style="241" customWidth="1"/>
    <col min="14613" max="14613" width="40.140625" style="241" customWidth="1"/>
    <col min="14614" max="14614" width="18.42578125" style="241" customWidth="1"/>
    <col min="14615" max="14615" width="19.42578125" style="241" customWidth="1"/>
    <col min="14616" max="14616" width="80.28515625" style="241" customWidth="1"/>
    <col min="14617" max="14617" width="31.140625" style="241" customWidth="1"/>
    <col min="14618" max="14618" width="14.42578125" style="241" customWidth="1"/>
    <col min="14619" max="14620" width="11" style="241" customWidth="1"/>
    <col min="14621" max="14848" width="14.42578125" style="241"/>
    <col min="14849" max="14849" width="6.5703125" style="241" customWidth="1"/>
    <col min="14850" max="14850" width="10.7109375" style="241" customWidth="1"/>
    <col min="14851" max="14851" width="17.5703125" style="241" customWidth="1"/>
    <col min="14852" max="14852" width="21.5703125" style="241" customWidth="1"/>
    <col min="14853" max="14853" width="52.28515625" style="241" customWidth="1"/>
    <col min="14854" max="14854" width="24.140625" style="241" customWidth="1"/>
    <col min="14855" max="14855" width="26.5703125" style="241" customWidth="1"/>
    <col min="14856" max="14856" width="25.85546875" style="241" customWidth="1"/>
    <col min="14857" max="14857" width="14" style="241" customWidth="1"/>
    <col min="14858" max="14858" width="18" style="241" customWidth="1"/>
    <col min="14859" max="14859" width="18.5703125" style="241" customWidth="1"/>
    <col min="14860" max="14860" width="20" style="241" customWidth="1"/>
    <col min="14861" max="14861" width="18.28515625" style="241" customWidth="1"/>
    <col min="14862" max="14863" width="18" style="241" customWidth="1"/>
    <col min="14864" max="14864" width="26.28515625" style="241" customWidth="1"/>
    <col min="14865" max="14865" width="24.85546875" style="241" customWidth="1"/>
    <col min="14866" max="14866" width="19.42578125" style="241" customWidth="1"/>
    <col min="14867" max="14867" width="28.140625" style="241" customWidth="1"/>
    <col min="14868" max="14868" width="89.140625" style="241" customWidth="1"/>
    <col min="14869" max="14869" width="40.140625" style="241" customWidth="1"/>
    <col min="14870" max="14870" width="18.42578125" style="241" customWidth="1"/>
    <col min="14871" max="14871" width="19.42578125" style="241" customWidth="1"/>
    <col min="14872" max="14872" width="80.28515625" style="241" customWidth="1"/>
    <col min="14873" max="14873" width="31.140625" style="241" customWidth="1"/>
    <col min="14874" max="14874" width="14.42578125" style="241" customWidth="1"/>
    <col min="14875" max="14876" width="11" style="241" customWidth="1"/>
    <col min="14877" max="15104" width="14.42578125" style="241"/>
    <col min="15105" max="15105" width="6.5703125" style="241" customWidth="1"/>
    <col min="15106" max="15106" width="10.7109375" style="241" customWidth="1"/>
    <col min="15107" max="15107" width="17.5703125" style="241" customWidth="1"/>
    <col min="15108" max="15108" width="21.5703125" style="241" customWidth="1"/>
    <col min="15109" max="15109" width="52.28515625" style="241" customWidth="1"/>
    <col min="15110" max="15110" width="24.140625" style="241" customWidth="1"/>
    <col min="15111" max="15111" width="26.5703125" style="241" customWidth="1"/>
    <col min="15112" max="15112" width="25.85546875" style="241" customWidth="1"/>
    <col min="15113" max="15113" width="14" style="241" customWidth="1"/>
    <col min="15114" max="15114" width="18" style="241" customWidth="1"/>
    <col min="15115" max="15115" width="18.5703125" style="241" customWidth="1"/>
    <col min="15116" max="15116" width="20" style="241" customWidth="1"/>
    <col min="15117" max="15117" width="18.28515625" style="241" customWidth="1"/>
    <col min="15118" max="15119" width="18" style="241" customWidth="1"/>
    <col min="15120" max="15120" width="26.28515625" style="241" customWidth="1"/>
    <col min="15121" max="15121" width="24.85546875" style="241" customWidth="1"/>
    <col min="15122" max="15122" width="19.42578125" style="241" customWidth="1"/>
    <col min="15123" max="15123" width="28.140625" style="241" customWidth="1"/>
    <col min="15124" max="15124" width="89.140625" style="241" customWidth="1"/>
    <col min="15125" max="15125" width="40.140625" style="241" customWidth="1"/>
    <col min="15126" max="15126" width="18.42578125" style="241" customWidth="1"/>
    <col min="15127" max="15127" width="19.42578125" style="241" customWidth="1"/>
    <col min="15128" max="15128" width="80.28515625" style="241" customWidth="1"/>
    <col min="15129" max="15129" width="31.140625" style="241" customWidth="1"/>
    <col min="15130" max="15130" width="14.42578125" style="241" customWidth="1"/>
    <col min="15131" max="15132" width="11" style="241" customWidth="1"/>
    <col min="15133" max="15360" width="14.42578125" style="241"/>
    <col min="15361" max="15361" width="6.5703125" style="241" customWidth="1"/>
    <col min="15362" max="15362" width="10.7109375" style="241" customWidth="1"/>
    <col min="15363" max="15363" width="17.5703125" style="241" customWidth="1"/>
    <col min="15364" max="15364" width="21.5703125" style="241" customWidth="1"/>
    <col min="15365" max="15365" width="52.28515625" style="241" customWidth="1"/>
    <col min="15366" max="15366" width="24.140625" style="241" customWidth="1"/>
    <col min="15367" max="15367" width="26.5703125" style="241" customWidth="1"/>
    <col min="15368" max="15368" width="25.85546875" style="241" customWidth="1"/>
    <col min="15369" max="15369" width="14" style="241" customWidth="1"/>
    <col min="15370" max="15370" width="18" style="241" customWidth="1"/>
    <col min="15371" max="15371" width="18.5703125" style="241" customWidth="1"/>
    <col min="15372" max="15372" width="20" style="241" customWidth="1"/>
    <col min="15373" max="15373" width="18.28515625" style="241" customWidth="1"/>
    <col min="15374" max="15375" width="18" style="241" customWidth="1"/>
    <col min="15376" max="15376" width="26.28515625" style="241" customWidth="1"/>
    <col min="15377" max="15377" width="24.85546875" style="241" customWidth="1"/>
    <col min="15378" max="15378" width="19.42578125" style="241" customWidth="1"/>
    <col min="15379" max="15379" width="28.140625" style="241" customWidth="1"/>
    <col min="15380" max="15380" width="89.140625" style="241" customWidth="1"/>
    <col min="15381" max="15381" width="40.140625" style="241" customWidth="1"/>
    <col min="15382" max="15382" width="18.42578125" style="241" customWidth="1"/>
    <col min="15383" max="15383" width="19.42578125" style="241" customWidth="1"/>
    <col min="15384" max="15384" width="80.28515625" style="241" customWidth="1"/>
    <col min="15385" max="15385" width="31.140625" style="241" customWidth="1"/>
    <col min="15386" max="15386" width="14.42578125" style="241" customWidth="1"/>
    <col min="15387" max="15388" width="11" style="241" customWidth="1"/>
    <col min="15389" max="15616" width="14.42578125" style="241"/>
    <col min="15617" max="15617" width="6.5703125" style="241" customWidth="1"/>
    <col min="15618" max="15618" width="10.7109375" style="241" customWidth="1"/>
    <col min="15619" max="15619" width="17.5703125" style="241" customWidth="1"/>
    <col min="15620" max="15620" width="21.5703125" style="241" customWidth="1"/>
    <col min="15621" max="15621" width="52.28515625" style="241" customWidth="1"/>
    <col min="15622" max="15622" width="24.140625" style="241" customWidth="1"/>
    <col min="15623" max="15623" width="26.5703125" style="241" customWidth="1"/>
    <col min="15624" max="15624" width="25.85546875" style="241" customWidth="1"/>
    <col min="15625" max="15625" width="14" style="241" customWidth="1"/>
    <col min="15626" max="15626" width="18" style="241" customWidth="1"/>
    <col min="15627" max="15627" width="18.5703125" style="241" customWidth="1"/>
    <col min="15628" max="15628" width="20" style="241" customWidth="1"/>
    <col min="15629" max="15629" width="18.28515625" style="241" customWidth="1"/>
    <col min="15630" max="15631" width="18" style="241" customWidth="1"/>
    <col min="15632" max="15632" width="26.28515625" style="241" customWidth="1"/>
    <col min="15633" max="15633" width="24.85546875" style="241" customWidth="1"/>
    <col min="15634" max="15634" width="19.42578125" style="241" customWidth="1"/>
    <col min="15635" max="15635" width="28.140625" style="241" customWidth="1"/>
    <col min="15636" max="15636" width="89.140625" style="241" customWidth="1"/>
    <col min="15637" max="15637" width="40.140625" style="241" customWidth="1"/>
    <col min="15638" max="15638" width="18.42578125" style="241" customWidth="1"/>
    <col min="15639" max="15639" width="19.42578125" style="241" customWidth="1"/>
    <col min="15640" max="15640" width="80.28515625" style="241" customWidth="1"/>
    <col min="15641" max="15641" width="31.140625" style="241" customWidth="1"/>
    <col min="15642" max="15642" width="14.42578125" style="241" customWidth="1"/>
    <col min="15643" max="15644" width="11" style="241" customWidth="1"/>
    <col min="15645" max="15872" width="14.42578125" style="241"/>
    <col min="15873" max="15873" width="6.5703125" style="241" customWidth="1"/>
    <col min="15874" max="15874" width="10.7109375" style="241" customWidth="1"/>
    <col min="15875" max="15875" width="17.5703125" style="241" customWidth="1"/>
    <col min="15876" max="15876" width="21.5703125" style="241" customWidth="1"/>
    <col min="15877" max="15877" width="52.28515625" style="241" customWidth="1"/>
    <col min="15878" max="15878" width="24.140625" style="241" customWidth="1"/>
    <col min="15879" max="15879" width="26.5703125" style="241" customWidth="1"/>
    <col min="15880" max="15880" width="25.85546875" style="241" customWidth="1"/>
    <col min="15881" max="15881" width="14" style="241" customWidth="1"/>
    <col min="15882" max="15882" width="18" style="241" customWidth="1"/>
    <col min="15883" max="15883" width="18.5703125" style="241" customWidth="1"/>
    <col min="15884" max="15884" width="20" style="241" customWidth="1"/>
    <col min="15885" max="15885" width="18.28515625" style="241" customWidth="1"/>
    <col min="15886" max="15887" width="18" style="241" customWidth="1"/>
    <col min="15888" max="15888" width="26.28515625" style="241" customWidth="1"/>
    <col min="15889" max="15889" width="24.85546875" style="241" customWidth="1"/>
    <col min="15890" max="15890" width="19.42578125" style="241" customWidth="1"/>
    <col min="15891" max="15891" width="28.140625" style="241" customWidth="1"/>
    <col min="15892" max="15892" width="89.140625" style="241" customWidth="1"/>
    <col min="15893" max="15893" width="40.140625" style="241" customWidth="1"/>
    <col min="15894" max="15894" width="18.42578125" style="241" customWidth="1"/>
    <col min="15895" max="15895" width="19.42578125" style="241" customWidth="1"/>
    <col min="15896" max="15896" width="80.28515625" style="241" customWidth="1"/>
    <col min="15897" max="15897" width="31.140625" style="241" customWidth="1"/>
    <col min="15898" max="15898" width="14.42578125" style="241" customWidth="1"/>
    <col min="15899" max="15900" width="11" style="241" customWidth="1"/>
    <col min="15901" max="16128" width="14.42578125" style="241"/>
    <col min="16129" max="16129" width="6.5703125" style="241" customWidth="1"/>
    <col min="16130" max="16130" width="10.7109375" style="241" customWidth="1"/>
    <col min="16131" max="16131" width="17.5703125" style="241" customWidth="1"/>
    <col min="16132" max="16132" width="21.5703125" style="241" customWidth="1"/>
    <col min="16133" max="16133" width="52.28515625" style="241" customWidth="1"/>
    <col min="16134" max="16134" width="24.140625" style="241" customWidth="1"/>
    <col min="16135" max="16135" width="26.5703125" style="241" customWidth="1"/>
    <col min="16136" max="16136" width="25.85546875" style="241" customWidth="1"/>
    <col min="16137" max="16137" width="14" style="241" customWidth="1"/>
    <col min="16138" max="16138" width="18" style="241" customWidth="1"/>
    <col min="16139" max="16139" width="18.5703125" style="241" customWidth="1"/>
    <col min="16140" max="16140" width="20" style="241" customWidth="1"/>
    <col min="16141" max="16141" width="18.28515625" style="241" customWidth="1"/>
    <col min="16142" max="16143" width="18" style="241" customWidth="1"/>
    <col min="16144" max="16144" width="26.28515625" style="241" customWidth="1"/>
    <col min="16145" max="16145" width="24.85546875" style="241" customWidth="1"/>
    <col min="16146" max="16146" width="19.42578125" style="241" customWidth="1"/>
    <col min="16147" max="16147" width="28.140625" style="241" customWidth="1"/>
    <col min="16148" max="16148" width="89.140625" style="241" customWidth="1"/>
    <col min="16149" max="16149" width="40.140625" style="241" customWidth="1"/>
    <col min="16150" max="16150" width="18.42578125" style="241" customWidth="1"/>
    <col min="16151" max="16151" width="19.42578125" style="241" customWidth="1"/>
    <col min="16152" max="16152" width="80.28515625" style="241" customWidth="1"/>
    <col min="16153" max="16153" width="31.140625" style="241" customWidth="1"/>
    <col min="16154" max="16154" width="14.42578125" style="241" customWidth="1"/>
    <col min="16155" max="16156" width="11" style="241" customWidth="1"/>
    <col min="16157" max="16384" width="14.42578125" style="241"/>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W1" s="1"/>
      <c r="X1" s="1"/>
      <c r="Y1" s="1"/>
    </row>
    <row r="2" spans="1:26" s="79" customFormat="1" ht="25.5" hidden="1" x14ac:dyDescent="0.2">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213"/>
      <c r="W2" s="75"/>
      <c r="X2" s="75"/>
      <c r="Y2" s="75"/>
    </row>
    <row r="3" spans="1:26" s="79" customFormat="1" ht="25.5" hidden="1" x14ac:dyDescent="0.2">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213"/>
      <c r="W3" s="75"/>
      <c r="X3" s="75"/>
      <c r="Y3" s="75"/>
    </row>
    <row r="4" spans="1:26" s="79" customFormat="1" ht="25.5" hidden="1" x14ac:dyDescent="0.2">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213"/>
      <c r="W4" s="75"/>
      <c r="X4" s="75"/>
      <c r="Y4" s="75"/>
    </row>
    <row r="5" spans="1:26" s="79" customFormat="1" ht="38.25" hidden="1" x14ac:dyDescent="0.2">
      <c r="A5" s="75"/>
      <c r="B5" s="87"/>
      <c r="C5" s="91" t="s">
        <v>124</v>
      </c>
      <c r="D5" s="91" t="s">
        <v>132</v>
      </c>
      <c r="E5" s="82"/>
      <c r="F5" s="95" t="s">
        <v>137</v>
      </c>
      <c r="G5" s="95" t="s">
        <v>17</v>
      </c>
      <c r="H5" s="81"/>
      <c r="I5" s="80"/>
      <c r="J5" s="80"/>
      <c r="K5" s="75"/>
      <c r="L5" s="76"/>
      <c r="M5" s="78"/>
      <c r="N5" s="78"/>
      <c r="O5" s="78"/>
      <c r="P5" s="78"/>
      <c r="Q5" s="78"/>
      <c r="R5" s="78"/>
      <c r="S5" s="75"/>
      <c r="T5" s="75"/>
      <c r="U5" s="75"/>
      <c r="V5" s="213"/>
      <c r="W5" s="75"/>
      <c r="X5" s="75"/>
      <c r="Y5" s="75"/>
    </row>
    <row r="6" spans="1:26" s="79" customFormat="1" ht="25.5" hidden="1" x14ac:dyDescent="0.2">
      <c r="A6" s="75"/>
      <c r="B6" s="87"/>
      <c r="C6" s="90" t="s">
        <v>38</v>
      </c>
      <c r="D6" s="91" t="s">
        <v>131</v>
      </c>
      <c r="F6" s="95" t="s">
        <v>138</v>
      </c>
      <c r="G6" s="81"/>
      <c r="H6" s="81"/>
      <c r="I6" s="80"/>
      <c r="J6" s="80"/>
      <c r="K6" s="75"/>
      <c r="L6" s="76"/>
      <c r="M6" s="78"/>
      <c r="N6" s="78"/>
      <c r="O6" s="78"/>
      <c r="P6" s="78"/>
      <c r="Q6" s="78"/>
      <c r="R6" s="78"/>
      <c r="S6" s="75"/>
      <c r="T6" s="75"/>
      <c r="U6" s="75"/>
      <c r="V6" s="213"/>
      <c r="W6" s="75"/>
      <c r="X6" s="75"/>
      <c r="Y6" s="75"/>
    </row>
    <row r="7" spans="1:26" s="79" customFormat="1" ht="25.5" hidden="1" x14ac:dyDescent="0.2">
      <c r="A7" s="75"/>
      <c r="B7" s="87"/>
      <c r="C7" s="90" t="s">
        <v>42</v>
      </c>
      <c r="D7" s="91" t="s">
        <v>133</v>
      </c>
      <c r="E7" s="82"/>
      <c r="F7" s="83"/>
      <c r="G7" s="81"/>
      <c r="H7" s="81"/>
      <c r="I7" s="84"/>
      <c r="J7" s="84"/>
      <c r="K7" s="75"/>
      <c r="L7" s="76"/>
      <c r="M7" s="78"/>
      <c r="N7" s="78"/>
      <c r="O7" s="78"/>
      <c r="P7" s="78"/>
      <c r="Q7" s="78"/>
      <c r="R7" s="78"/>
      <c r="S7" s="75"/>
      <c r="T7" s="75"/>
      <c r="U7" s="75"/>
      <c r="V7" s="213"/>
      <c r="W7" s="75"/>
      <c r="X7" s="75"/>
      <c r="Y7" s="75"/>
    </row>
    <row r="8" spans="1:26" s="79" customFormat="1" ht="25.5" hidden="1" x14ac:dyDescent="0.2">
      <c r="A8" s="75"/>
      <c r="B8" s="87"/>
      <c r="C8" s="90" t="s">
        <v>45</v>
      </c>
      <c r="D8" s="91" t="s">
        <v>35</v>
      </c>
      <c r="E8" s="82"/>
      <c r="F8" s="83"/>
      <c r="G8" s="81"/>
      <c r="H8" s="81"/>
      <c r="I8" s="80"/>
      <c r="J8" s="80"/>
      <c r="K8" s="75"/>
      <c r="L8" s="76"/>
      <c r="M8" s="78"/>
      <c r="N8" s="78"/>
      <c r="O8" s="78"/>
      <c r="P8" s="78"/>
      <c r="Q8" s="78"/>
      <c r="R8" s="78"/>
      <c r="S8" s="75"/>
      <c r="T8" s="75"/>
      <c r="U8" s="75"/>
      <c r="V8" s="213"/>
      <c r="W8" s="75"/>
      <c r="X8" s="75"/>
      <c r="Y8" s="75"/>
    </row>
    <row r="9" spans="1:26" s="79" customFormat="1" ht="51" hidden="1" x14ac:dyDescent="0.2">
      <c r="A9" s="75"/>
      <c r="B9" s="87"/>
      <c r="C9" s="90" t="s">
        <v>127</v>
      </c>
      <c r="D9" s="91" t="s">
        <v>39</v>
      </c>
      <c r="E9" s="82"/>
      <c r="F9" s="81"/>
      <c r="G9" s="81"/>
      <c r="H9" s="81"/>
      <c r="I9" s="80"/>
      <c r="J9" s="80"/>
      <c r="K9" s="75"/>
      <c r="L9" s="76"/>
      <c r="M9" s="78"/>
      <c r="N9" s="78"/>
      <c r="O9" s="78"/>
      <c r="P9" s="78"/>
      <c r="Q9" s="78"/>
      <c r="R9" s="78"/>
      <c r="S9" s="75"/>
      <c r="T9" s="75"/>
      <c r="U9" s="75"/>
      <c r="V9" s="213"/>
      <c r="W9" s="75"/>
      <c r="X9" s="75"/>
      <c r="Y9" s="75"/>
    </row>
    <row r="10" spans="1:26" s="79" customFormat="1" ht="25.5" hidden="1" x14ac:dyDescent="0.2">
      <c r="A10" s="75"/>
      <c r="B10" s="87"/>
      <c r="C10" s="90" t="s">
        <v>50</v>
      </c>
      <c r="D10" s="91" t="s">
        <v>43</v>
      </c>
      <c r="E10" s="82"/>
      <c r="F10" s="81"/>
      <c r="G10" s="81"/>
      <c r="H10" s="81"/>
      <c r="I10" s="80"/>
      <c r="J10" s="80"/>
      <c r="K10" s="75"/>
      <c r="L10" s="76"/>
      <c r="M10" s="78"/>
      <c r="N10" s="78"/>
      <c r="O10" s="78"/>
      <c r="P10" s="78"/>
      <c r="Q10" s="78"/>
      <c r="R10" s="78"/>
      <c r="S10" s="75"/>
      <c r="T10" s="75"/>
      <c r="U10" s="75"/>
      <c r="V10" s="213"/>
      <c r="W10" s="75"/>
      <c r="X10" s="75"/>
      <c r="Y10" s="75"/>
    </row>
    <row r="11" spans="1:26" s="79" customFormat="1" ht="38.25" hidden="1" x14ac:dyDescent="0.2">
      <c r="A11" s="75"/>
      <c r="B11" s="87"/>
      <c r="C11" s="90" t="s">
        <v>52</v>
      </c>
      <c r="D11" s="91" t="s">
        <v>139</v>
      </c>
      <c r="E11" s="82"/>
      <c r="F11" s="81"/>
      <c r="G11" s="81"/>
      <c r="H11" s="81"/>
      <c r="I11" s="80"/>
      <c r="J11" s="80"/>
      <c r="K11" s="75"/>
      <c r="L11" s="76"/>
      <c r="M11" s="78"/>
      <c r="N11" s="78"/>
      <c r="O11" s="78"/>
      <c r="P11" s="78"/>
      <c r="Q11" s="78"/>
      <c r="R11" s="78"/>
      <c r="S11" s="75"/>
      <c r="T11" s="75"/>
      <c r="U11" s="75"/>
      <c r="V11" s="213"/>
      <c r="W11" s="75"/>
      <c r="X11" s="75"/>
      <c r="Y11" s="75"/>
    </row>
    <row r="12" spans="1:26" s="79" customFormat="1" ht="25.5" hidden="1" x14ac:dyDescent="0.2">
      <c r="A12" s="75"/>
      <c r="B12" s="87"/>
      <c r="C12" s="90" t="s">
        <v>54</v>
      </c>
      <c r="D12" s="91" t="s">
        <v>134</v>
      </c>
      <c r="E12" s="82"/>
      <c r="F12" s="85"/>
      <c r="G12" s="85"/>
      <c r="H12" s="85"/>
      <c r="I12" s="86"/>
      <c r="J12" s="78"/>
      <c r="K12" s="78"/>
      <c r="L12" s="75"/>
      <c r="M12" s="76"/>
      <c r="N12" s="78"/>
      <c r="O12" s="78"/>
      <c r="P12" s="78"/>
      <c r="Q12" s="78"/>
      <c r="R12" s="78"/>
      <c r="S12" s="78"/>
      <c r="T12" s="75"/>
      <c r="U12" s="75"/>
      <c r="V12" s="213"/>
      <c r="W12" s="75"/>
      <c r="X12" s="75"/>
      <c r="Y12" s="75"/>
      <c r="Z12" s="75"/>
    </row>
    <row r="13" spans="1:26" s="79" customFormat="1" ht="38.25" hidden="1" x14ac:dyDescent="0.2">
      <c r="A13" s="75"/>
      <c r="B13" s="87"/>
      <c r="C13" s="90" t="s">
        <v>55</v>
      </c>
      <c r="D13" s="91" t="s">
        <v>53</v>
      </c>
      <c r="E13" s="82"/>
      <c r="F13" s="85"/>
      <c r="G13" s="85"/>
      <c r="H13" s="85"/>
      <c r="I13" s="86"/>
      <c r="J13" s="78"/>
      <c r="K13" s="78"/>
      <c r="L13" s="75"/>
      <c r="M13" s="76"/>
      <c r="N13" s="78"/>
      <c r="O13" s="78"/>
      <c r="P13" s="78"/>
      <c r="Q13" s="78"/>
      <c r="R13" s="78"/>
      <c r="S13" s="78"/>
      <c r="T13" s="75"/>
      <c r="U13" s="75"/>
      <c r="V13" s="213"/>
      <c r="W13" s="75"/>
      <c r="X13" s="75"/>
      <c r="Y13" s="75"/>
      <c r="Z13" s="75"/>
    </row>
    <row r="14" spans="1:26" s="79" customFormat="1" ht="25.5" hidden="1" x14ac:dyDescent="0.2">
      <c r="A14" s="75"/>
      <c r="B14" s="87"/>
      <c r="C14" s="91" t="s">
        <v>128</v>
      </c>
      <c r="D14" s="92"/>
      <c r="E14" s="82"/>
      <c r="F14" s="85"/>
      <c r="G14" s="85"/>
      <c r="H14" s="85"/>
      <c r="I14" s="86"/>
      <c r="J14" s="78"/>
      <c r="K14" s="78"/>
      <c r="L14" s="75"/>
      <c r="M14" s="76"/>
      <c r="N14" s="78"/>
      <c r="O14" s="78"/>
      <c r="P14" s="78"/>
      <c r="Q14" s="78"/>
      <c r="R14" s="78"/>
      <c r="S14" s="78"/>
      <c r="T14" s="75"/>
      <c r="U14" s="75"/>
      <c r="V14" s="213"/>
      <c r="W14" s="75"/>
      <c r="X14" s="75"/>
      <c r="Y14" s="75"/>
      <c r="Z14" s="75"/>
    </row>
    <row r="15" spans="1:26" s="79" customFormat="1" ht="38.25" hidden="1" x14ac:dyDescent="0.2">
      <c r="A15" s="75"/>
      <c r="B15" s="87"/>
      <c r="C15" s="93" t="s">
        <v>21</v>
      </c>
      <c r="D15" s="91"/>
      <c r="E15" s="82"/>
      <c r="F15" s="85"/>
      <c r="G15" s="85"/>
      <c r="H15" s="85"/>
      <c r="I15" s="86"/>
      <c r="J15" s="78"/>
      <c r="K15" s="78"/>
      <c r="L15" s="75"/>
      <c r="M15" s="76"/>
      <c r="N15" s="78"/>
      <c r="O15" s="78"/>
      <c r="P15" s="78"/>
      <c r="Q15" s="78"/>
      <c r="R15" s="78"/>
      <c r="S15" s="78"/>
      <c r="T15" s="75"/>
      <c r="U15" s="75"/>
      <c r="V15" s="213"/>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560" t="s">
        <v>59</v>
      </c>
      <c r="B22" s="561"/>
      <c r="C22" s="562"/>
      <c r="D22" s="23"/>
      <c r="E22" s="546" t="str">
        <f>CONCATENATE("INFORME DE SEGUIMIENTO DEL PROCESO ",A23)</f>
        <v>INFORME DE SEGUIMIENTO DEL PROCESO GESTIÓN DE RECURSOS FÍSICOS Y AMBIENTAL</v>
      </c>
      <c r="F22" s="547"/>
      <c r="G22" s="21"/>
      <c r="H22" s="579" t="s">
        <v>60</v>
      </c>
      <c r="I22" s="580"/>
      <c r="J22" s="581"/>
      <c r="K22" s="107"/>
      <c r="L22" s="107"/>
      <c r="M22" s="587" t="s">
        <v>61</v>
      </c>
      <c r="N22" s="588"/>
      <c r="O22" s="589"/>
      <c r="P22" s="111"/>
      <c r="Q22" s="111"/>
      <c r="R22" s="111"/>
      <c r="S22" s="111"/>
      <c r="T22" s="111"/>
      <c r="U22" s="111"/>
      <c r="V22" s="214"/>
      <c r="W22" s="111"/>
      <c r="X22" s="110"/>
    </row>
    <row r="23" spans="1:27" ht="53.25" customHeight="1" thickBot="1" x14ac:dyDescent="0.3">
      <c r="A23" s="600" t="s">
        <v>127</v>
      </c>
      <c r="B23" s="601"/>
      <c r="C23" s="602"/>
      <c r="D23" s="23"/>
      <c r="E23" s="125" t="s">
        <v>151</v>
      </c>
      <c r="F23" s="126">
        <f>COUNTA(A31:A38)</f>
        <v>4</v>
      </c>
      <c r="G23" s="21"/>
      <c r="H23" s="582" t="s">
        <v>69</v>
      </c>
      <c r="I23" s="583"/>
      <c r="J23" s="126">
        <v>3</v>
      </c>
      <c r="K23" s="112"/>
      <c r="L23" s="108"/>
      <c r="M23" s="113" t="s">
        <v>65</v>
      </c>
      <c r="N23" s="124" t="s">
        <v>66</v>
      </c>
      <c r="O23" s="156" t="s">
        <v>67</v>
      </c>
      <c r="P23" s="111"/>
      <c r="Q23" s="111"/>
      <c r="R23" s="111"/>
      <c r="S23" s="111"/>
      <c r="T23" s="111"/>
      <c r="U23" s="110"/>
      <c r="V23" s="215"/>
      <c r="W23" s="23"/>
      <c r="X23" s="110"/>
    </row>
    <row r="24" spans="1:27" ht="48.75" customHeight="1" thickBot="1" x14ac:dyDescent="0.4">
      <c r="A24" s="27"/>
      <c r="B24" s="23"/>
      <c r="C24" s="23"/>
      <c r="D24" s="28"/>
      <c r="E24" s="127" t="s">
        <v>62</v>
      </c>
      <c r="F24" s="128">
        <f>COUNTA(H31:H38)</f>
        <v>4</v>
      </c>
      <c r="G24" s="24"/>
      <c r="H24" s="584" t="s">
        <v>156</v>
      </c>
      <c r="I24" s="585"/>
      <c r="J24" s="131">
        <f>COUNTIF(I31:I38,"Acción Preventiva y/o de mejora")</f>
        <v>0</v>
      </c>
      <c r="K24" s="112"/>
      <c r="L24" s="108"/>
      <c r="M24" s="114">
        <v>2016</v>
      </c>
      <c r="N24" s="37">
        <v>1</v>
      </c>
      <c r="O24" s="115">
        <v>13</v>
      </c>
      <c r="P24" s="111"/>
      <c r="Q24" s="111"/>
      <c r="R24" s="112"/>
      <c r="S24" s="112"/>
      <c r="T24" s="112"/>
      <c r="U24" s="110"/>
      <c r="V24" s="215"/>
      <c r="W24" s="23"/>
      <c r="X24" s="110"/>
    </row>
    <row r="25" spans="1:27" ht="53.25" customHeight="1" x14ac:dyDescent="0.35">
      <c r="A25" s="27"/>
      <c r="B25" s="23"/>
      <c r="C25" s="23"/>
      <c r="D25" s="33"/>
      <c r="E25" s="129" t="s">
        <v>152</v>
      </c>
      <c r="F25" s="128">
        <f>COUNTIF(W31:W38, "Vencida")</f>
        <v>0</v>
      </c>
      <c r="G25" s="24"/>
      <c r="H25" s="586"/>
      <c r="I25" s="586"/>
      <c r="J25" s="118"/>
      <c r="K25" s="112"/>
      <c r="L25" s="108"/>
      <c r="M25" s="116">
        <v>2017</v>
      </c>
      <c r="N25" s="46">
        <v>2</v>
      </c>
      <c r="O25" s="117">
        <v>3</v>
      </c>
      <c r="P25" s="111"/>
      <c r="Q25" s="111"/>
      <c r="R25" s="112"/>
      <c r="S25" s="112"/>
      <c r="T25" s="112"/>
      <c r="U25" s="110"/>
      <c r="V25" s="215"/>
      <c r="W25" s="23"/>
      <c r="X25" s="62"/>
    </row>
    <row r="26" spans="1:27" ht="48.75" customHeight="1" x14ac:dyDescent="0.35">
      <c r="A26" s="27"/>
      <c r="B26" s="23"/>
      <c r="C26" s="23"/>
      <c r="D26" s="28"/>
      <c r="E26" s="129" t="s">
        <v>153</v>
      </c>
      <c r="F26" s="326">
        <f>COUNTIF(W31:W39, "En ejecución")</f>
        <v>1</v>
      </c>
      <c r="G26" s="24"/>
      <c r="H26" s="586"/>
      <c r="I26" s="586"/>
      <c r="J26" s="240"/>
      <c r="K26" s="118"/>
      <c r="L26" s="108"/>
      <c r="M26" s="116">
        <v>2018</v>
      </c>
      <c r="N26" s="46"/>
      <c r="O26" s="117"/>
      <c r="P26" s="111"/>
      <c r="Q26" s="111"/>
      <c r="R26" s="112"/>
      <c r="S26" s="112"/>
      <c r="T26" s="112"/>
      <c r="U26" s="110"/>
      <c r="V26" s="215"/>
      <c r="W26" s="23"/>
      <c r="X26" s="62"/>
    </row>
    <row r="27" spans="1:27" ht="51" customHeight="1" thickBot="1" x14ac:dyDescent="0.4">
      <c r="A27" s="27"/>
      <c r="B27" s="23"/>
      <c r="C27" s="23"/>
      <c r="D27" s="33"/>
      <c r="E27" s="130" t="s">
        <v>155</v>
      </c>
      <c r="F27" s="128">
        <f>COUNTIF(W31:W40, "Cerrada")</f>
        <v>3</v>
      </c>
      <c r="G27" s="24"/>
      <c r="H27" s="25"/>
      <c r="I27" s="109"/>
      <c r="J27" s="108"/>
      <c r="K27" s="108"/>
      <c r="L27" s="108"/>
      <c r="M27" s="119" t="s">
        <v>75</v>
      </c>
      <c r="N27" s="120">
        <f>SUM(N24:N26)</f>
        <v>3</v>
      </c>
      <c r="O27" s="157">
        <f>SUM(O24:O26)</f>
        <v>16</v>
      </c>
      <c r="P27" s="111"/>
      <c r="Q27" s="111"/>
      <c r="R27" s="112"/>
      <c r="S27" s="112"/>
      <c r="T27" s="112"/>
      <c r="U27" s="110"/>
      <c r="V27" s="215"/>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ht="323.25" hidden="1" customHeight="1" x14ac:dyDescent="0.25">
      <c r="A31" s="349">
        <v>19</v>
      </c>
      <c r="B31" s="189" t="s">
        <v>10</v>
      </c>
      <c r="C31" s="189" t="s">
        <v>134</v>
      </c>
      <c r="D31" s="192">
        <v>42551</v>
      </c>
      <c r="E31" s="190" t="s">
        <v>265</v>
      </c>
      <c r="F31" s="189" t="s">
        <v>11</v>
      </c>
      <c r="G31" s="190" t="s">
        <v>266</v>
      </c>
      <c r="H31" s="190" t="s">
        <v>258</v>
      </c>
      <c r="I31" s="189" t="s">
        <v>24</v>
      </c>
      <c r="J31" s="189" t="s">
        <v>259</v>
      </c>
      <c r="K31" s="189" t="s">
        <v>260</v>
      </c>
      <c r="L31" s="192">
        <v>42566</v>
      </c>
      <c r="M31" s="192">
        <v>42566</v>
      </c>
      <c r="N31" s="192">
        <v>42735</v>
      </c>
      <c r="O31" s="629" t="s">
        <v>531</v>
      </c>
      <c r="P31" s="629"/>
      <c r="Q31" s="629"/>
      <c r="R31" s="629"/>
      <c r="S31" s="189" t="s">
        <v>261</v>
      </c>
      <c r="T31" s="262" t="s">
        <v>584</v>
      </c>
      <c r="U31" s="376" t="s">
        <v>717</v>
      </c>
      <c r="V31" s="216" t="s">
        <v>164</v>
      </c>
      <c r="W31" s="304" t="s">
        <v>30</v>
      </c>
      <c r="X31" s="261" t="s">
        <v>567</v>
      </c>
      <c r="Y31" s="77"/>
      <c r="Z31" s="1"/>
    </row>
    <row r="32" spans="1:27" ht="347.25" customHeight="1" x14ac:dyDescent="0.25">
      <c r="A32" s="377">
        <v>26</v>
      </c>
      <c r="B32" s="271" t="s">
        <v>10</v>
      </c>
      <c r="C32" s="271" t="s">
        <v>134</v>
      </c>
      <c r="D32" s="272">
        <v>42951</v>
      </c>
      <c r="E32" s="273" t="s">
        <v>267</v>
      </c>
      <c r="F32" s="271" t="s">
        <v>11</v>
      </c>
      <c r="G32" s="273" t="s">
        <v>268</v>
      </c>
      <c r="H32" s="273" t="s">
        <v>262</v>
      </c>
      <c r="I32" s="271" t="s">
        <v>24</v>
      </c>
      <c r="J32" s="271" t="s">
        <v>263</v>
      </c>
      <c r="K32" s="271" t="s">
        <v>260</v>
      </c>
      <c r="L32" s="272">
        <v>42970</v>
      </c>
      <c r="M32" s="272">
        <v>42971</v>
      </c>
      <c r="N32" s="272">
        <v>43076</v>
      </c>
      <c r="O32" s="626" t="s">
        <v>639</v>
      </c>
      <c r="P32" s="627"/>
      <c r="Q32" s="627"/>
      <c r="R32" s="628"/>
      <c r="S32" s="271" t="s">
        <v>264</v>
      </c>
      <c r="T32" s="265" t="s">
        <v>743</v>
      </c>
      <c r="U32" s="207" t="s">
        <v>613</v>
      </c>
      <c r="V32" s="217"/>
      <c r="W32" s="304" t="s">
        <v>30</v>
      </c>
      <c r="X32" s="208" t="s">
        <v>716</v>
      </c>
      <c r="Y32" s="16"/>
      <c r="Z32" s="1"/>
    </row>
    <row r="33" spans="1:26" ht="390.75" customHeight="1" x14ac:dyDescent="0.25">
      <c r="A33" s="377">
        <v>27</v>
      </c>
      <c r="B33" s="271" t="s">
        <v>10</v>
      </c>
      <c r="C33" s="271" t="s">
        <v>134</v>
      </c>
      <c r="D33" s="272">
        <v>42951</v>
      </c>
      <c r="E33" s="273" t="s">
        <v>269</v>
      </c>
      <c r="F33" s="271" t="s">
        <v>11</v>
      </c>
      <c r="G33" s="273" t="s">
        <v>268</v>
      </c>
      <c r="H33" s="273" t="s">
        <v>262</v>
      </c>
      <c r="I33" s="271" t="s">
        <v>24</v>
      </c>
      <c r="J33" s="271" t="s">
        <v>263</v>
      </c>
      <c r="K33" s="271" t="s">
        <v>260</v>
      </c>
      <c r="L33" s="272">
        <v>42970</v>
      </c>
      <c r="M33" s="272">
        <v>42971</v>
      </c>
      <c r="N33" s="272">
        <v>43076</v>
      </c>
      <c r="O33" s="626" t="s">
        <v>640</v>
      </c>
      <c r="P33" s="627"/>
      <c r="Q33" s="627"/>
      <c r="R33" s="628"/>
      <c r="S33" s="206" t="s">
        <v>264</v>
      </c>
      <c r="T33" s="232" t="s">
        <v>742</v>
      </c>
      <c r="U33" s="207" t="s">
        <v>614</v>
      </c>
      <c r="V33" s="217"/>
      <c r="W33" s="304" t="s">
        <v>30</v>
      </c>
      <c r="X33" s="208" t="s">
        <v>715</v>
      </c>
      <c r="Y33" s="16"/>
      <c r="Z33" s="1"/>
    </row>
    <row r="34" spans="1:26" s="299" customFormat="1" ht="315.75" customHeight="1" x14ac:dyDescent="0.25">
      <c r="A34" s="349">
        <v>28</v>
      </c>
      <c r="B34" s="297" t="s">
        <v>10</v>
      </c>
      <c r="C34" s="297" t="s">
        <v>134</v>
      </c>
      <c r="D34" s="332">
        <v>43516</v>
      </c>
      <c r="E34" s="189" t="s">
        <v>618</v>
      </c>
      <c r="F34" s="297" t="s">
        <v>11</v>
      </c>
      <c r="G34" s="356" t="s">
        <v>619</v>
      </c>
      <c r="H34" s="191" t="s">
        <v>620</v>
      </c>
      <c r="I34" s="189" t="s">
        <v>24</v>
      </c>
      <c r="J34" s="297" t="s">
        <v>621</v>
      </c>
      <c r="K34" s="271" t="s">
        <v>616</v>
      </c>
      <c r="L34" s="192">
        <v>43435</v>
      </c>
      <c r="M34" s="192">
        <v>43435</v>
      </c>
      <c r="N34" s="332">
        <v>43461</v>
      </c>
      <c r="O34" s="597" t="s">
        <v>718</v>
      </c>
      <c r="P34" s="541"/>
      <c r="Q34" s="541"/>
      <c r="R34" s="542"/>
      <c r="S34" s="378" t="s">
        <v>617</v>
      </c>
      <c r="T34" s="379" t="s">
        <v>719</v>
      </c>
      <c r="U34" s="380" t="s">
        <v>678</v>
      </c>
      <c r="V34" s="349" t="s">
        <v>164</v>
      </c>
      <c r="W34" s="359" t="s">
        <v>150</v>
      </c>
      <c r="X34" s="191" t="s">
        <v>720</v>
      </c>
      <c r="Y34" s="294"/>
    </row>
    <row r="35" spans="1:26" x14ac:dyDescent="0.25">
      <c r="A35" s="1"/>
      <c r="B35" s="1"/>
      <c r="C35" s="1"/>
      <c r="D35" s="1"/>
      <c r="E35" s="16"/>
      <c r="F35" s="1"/>
      <c r="G35" s="16"/>
      <c r="H35" s="16"/>
      <c r="I35" s="1"/>
      <c r="J35" s="1"/>
      <c r="K35" s="1"/>
      <c r="L35" s="1"/>
      <c r="M35" s="1"/>
      <c r="N35" s="1"/>
      <c r="O35" s="1"/>
      <c r="P35" s="1"/>
      <c r="Q35" s="1"/>
      <c r="R35" s="1"/>
      <c r="S35" s="1"/>
      <c r="T35" s="15"/>
      <c r="U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S31" name="Rango1_2_1" securityDescriptor="O:WDG:WDD:(A;;CC;;;S-1-5-21-1528164968-1790463351-673733271-1117)"/>
    <protectedRange sqref="O31:Q31" name="Rango1_2" securityDescriptor="O:WDG:WDD:(A;;CC;;;S-1-5-21-1528164968-1790463351-673733271-1117)"/>
    <protectedRange sqref="S32:S33" name="Rango1_2_1_1" securityDescriptor="O:WDG:WDD:(A;;CC;;;S-1-5-21-1528164968-1790463351-673733271-1117)"/>
    <protectedRange sqref="O32:Q33" name="Rango1_2_2" securityDescriptor="O:WDG:WDD:(A;;CC;;;S-1-5-21-1528164968-1790463351-673733271-1117)"/>
  </protectedRanges>
  <mergeCells count="20">
    <mergeCell ref="O33:R33"/>
    <mergeCell ref="O34:R34"/>
    <mergeCell ref="O29:S29"/>
    <mergeCell ref="T29:X29"/>
    <mergeCell ref="O30:R30"/>
    <mergeCell ref="O31:R31"/>
    <mergeCell ref="A29:G29"/>
    <mergeCell ref="H29:N29"/>
    <mergeCell ref="O32:R32"/>
    <mergeCell ref="A23:C23"/>
    <mergeCell ref="H23:I23"/>
    <mergeCell ref="H24:I24"/>
    <mergeCell ref="H25:I25"/>
    <mergeCell ref="H26:I26"/>
    <mergeCell ref="A17:C20"/>
    <mergeCell ref="D17:W20"/>
    <mergeCell ref="A22:C22"/>
    <mergeCell ref="E22:F22"/>
    <mergeCell ref="H22:J22"/>
    <mergeCell ref="M22:O22"/>
  </mergeCells>
  <conditionalFormatting sqref="W31:W34">
    <cfRule type="containsText" dxfId="23" priority="7" stopIfTrue="1" operator="containsText" text="Cerrada">
      <formula>NOT(ISERROR(SEARCH("Cerrada",W31)))</formula>
    </cfRule>
    <cfRule type="containsText" dxfId="22" priority="8" stopIfTrue="1" operator="containsText" text="En ejecución">
      <formula>NOT(ISERROR(SEARCH("En ejecución",W31)))</formula>
    </cfRule>
    <cfRule type="containsText" dxfId="21" priority="9" stopIfTrue="1" operator="containsText" text="Vencida">
      <formula>NOT(ISERROR(SEARCH("Vencida",W31)))</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formula1>PROCESOS</formula1>
    </dataValidation>
    <dataValidation type="list" allowBlank="1" showInputMessage="1" showErrorMessage="1"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formula1>$F$2:$F$6</formula1>
    </dataValidation>
    <dataValidation type="list" allowBlank="1" showInputMessage="1" showErrorMessage="1"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formula1>$D$2:$D$13</formula1>
    </dataValidation>
    <dataValidation type="list" allowBlank="1" showInputMessage="1" showErrorMessage="1" sqref="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formula1>$G$2:$G$5</formula1>
    </dataValidation>
    <dataValidation type="list" allowBlank="1" showInputMessage="1" showErrorMessage="1" sqref="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formula1>$H$2:$H$3</formula1>
    </dataValidation>
    <dataValidation type="list" allowBlank="1" showInputMessage="1" showErrorMessage="1" sqref="V65565:V65569 JR65565:JR65569 TN65565:TN65569 ADJ65565:ADJ65569 ANF65565:ANF65569 AXB65565:AXB65569 BGX65565:BGX65569 BQT65565:BQT65569 CAP65565:CAP65569 CKL65565:CKL65569 CUH65565:CUH65569 DED65565:DED65569 DNZ65565:DNZ65569 DXV65565:DXV65569 EHR65565:EHR65569 ERN65565:ERN65569 FBJ65565:FBJ65569 FLF65565:FLF65569 FVB65565:FVB65569 GEX65565:GEX65569 GOT65565:GOT65569 GYP65565:GYP65569 HIL65565:HIL65569 HSH65565:HSH65569 ICD65565:ICD65569 ILZ65565:ILZ65569 IVV65565:IVV65569 JFR65565:JFR65569 JPN65565:JPN65569 JZJ65565:JZJ65569 KJF65565:KJF65569 KTB65565:KTB65569 LCX65565:LCX65569 LMT65565:LMT65569 LWP65565:LWP65569 MGL65565:MGL65569 MQH65565:MQH65569 NAD65565:NAD65569 NJZ65565:NJZ65569 NTV65565:NTV65569 ODR65565:ODR65569 ONN65565:ONN65569 OXJ65565:OXJ65569 PHF65565:PHF65569 PRB65565:PRB65569 QAX65565:QAX65569 QKT65565:QKT65569 QUP65565:QUP65569 REL65565:REL65569 ROH65565:ROH65569 RYD65565:RYD65569 SHZ65565:SHZ65569 SRV65565:SRV65569 TBR65565:TBR65569 TLN65565:TLN65569 TVJ65565:TVJ65569 UFF65565:UFF65569 UPB65565:UPB65569 UYX65565:UYX65569 VIT65565:VIT65569 VSP65565:VSP65569 WCL65565:WCL65569 WMH65565:WMH65569 WWD65565:WWD65569 V131101:V131105 JR131101:JR131105 TN131101:TN131105 ADJ131101:ADJ131105 ANF131101:ANF131105 AXB131101:AXB131105 BGX131101:BGX131105 BQT131101:BQT131105 CAP131101:CAP131105 CKL131101:CKL131105 CUH131101:CUH131105 DED131101:DED131105 DNZ131101:DNZ131105 DXV131101:DXV131105 EHR131101:EHR131105 ERN131101:ERN131105 FBJ131101:FBJ131105 FLF131101:FLF131105 FVB131101:FVB131105 GEX131101:GEX131105 GOT131101:GOT131105 GYP131101:GYP131105 HIL131101:HIL131105 HSH131101:HSH131105 ICD131101:ICD131105 ILZ131101:ILZ131105 IVV131101:IVV131105 JFR131101:JFR131105 JPN131101:JPN131105 JZJ131101:JZJ131105 KJF131101:KJF131105 KTB131101:KTB131105 LCX131101:LCX131105 LMT131101:LMT131105 LWP131101:LWP131105 MGL131101:MGL131105 MQH131101:MQH131105 NAD131101:NAD131105 NJZ131101:NJZ131105 NTV131101:NTV131105 ODR131101:ODR131105 ONN131101:ONN131105 OXJ131101:OXJ131105 PHF131101:PHF131105 PRB131101:PRB131105 QAX131101:QAX131105 QKT131101:QKT131105 QUP131101:QUP131105 REL131101:REL131105 ROH131101:ROH131105 RYD131101:RYD131105 SHZ131101:SHZ131105 SRV131101:SRV131105 TBR131101:TBR131105 TLN131101:TLN131105 TVJ131101:TVJ131105 UFF131101:UFF131105 UPB131101:UPB131105 UYX131101:UYX131105 VIT131101:VIT131105 VSP131101:VSP131105 WCL131101:WCL131105 WMH131101:WMH131105 WWD131101:WWD131105 V196637:V196641 JR196637:JR196641 TN196637:TN196641 ADJ196637:ADJ196641 ANF196637:ANF196641 AXB196637:AXB196641 BGX196637:BGX196641 BQT196637:BQT196641 CAP196637:CAP196641 CKL196637:CKL196641 CUH196637:CUH196641 DED196637:DED196641 DNZ196637:DNZ196641 DXV196637:DXV196641 EHR196637:EHR196641 ERN196637:ERN196641 FBJ196637:FBJ196641 FLF196637:FLF196641 FVB196637:FVB196641 GEX196637:GEX196641 GOT196637:GOT196641 GYP196637:GYP196641 HIL196637:HIL196641 HSH196637:HSH196641 ICD196637:ICD196641 ILZ196637:ILZ196641 IVV196637:IVV196641 JFR196637:JFR196641 JPN196637:JPN196641 JZJ196637:JZJ196641 KJF196637:KJF196641 KTB196637:KTB196641 LCX196637:LCX196641 LMT196637:LMT196641 LWP196637:LWP196641 MGL196637:MGL196641 MQH196637:MQH196641 NAD196637:NAD196641 NJZ196637:NJZ196641 NTV196637:NTV196641 ODR196637:ODR196641 ONN196637:ONN196641 OXJ196637:OXJ196641 PHF196637:PHF196641 PRB196637:PRB196641 QAX196637:QAX196641 QKT196637:QKT196641 QUP196637:QUP196641 REL196637:REL196641 ROH196637:ROH196641 RYD196637:RYD196641 SHZ196637:SHZ196641 SRV196637:SRV196641 TBR196637:TBR196641 TLN196637:TLN196641 TVJ196637:TVJ196641 UFF196637:UFF196641 UPB196637:UPB196641 UYX196637:UYX196641 VIT196637:VIT196641 VSP196637:VSP196641 WCL196637:WCL196641 WMH196637:WMH196641 WWD196637:WWD196641 V262173:V262177 JR262173:JR262177 TN262173:TN262177 ADJ262173:ADJ262177 ANF262173:ANF262177 AXB262173:AXB262177 BGX262173:BGX262177 BQT262173:BQT262177 CAP262173:CAP262177 CKL262173:CKL262177 CUH262173:CUH262177 DED262173:DED262177 DNZ262173:DNZ262177 DXV262173:DXV262177 EHR262173:EHR262177 ERN262173:ERN262177 FBJ262173:FBJ262177 FLF262173:FLF262177 FVB262173:FVB262177 GEX262173:GEX262177 GOT262173:GOT262177 GYP262173:GYP262177 HIL262173:HIL262177 HSH262173:HSH262177 ICD262173:ICD262177 ILZ262173:ILZ262177 IVV262173:IVV262177 JFR262173:JFR262177 JPN262173:JPN262177 JZJ262173:JZJ262177 KJF262173:KJF262177 KTB262173:KTB262177 LCX262173:LCX262177 LMT262173:LMT262177 LWP262173:LWP262177 MGL262173:MGL262177 MQH262173:MQH262177 NAD262173:NAD262177 NJZ262173:NJZ262177 NTV262173:NTV262177 ODR262173:ODR262177 ONN262173:ONN262177 OXJ262173:OXJ262177 PHF262173:PHF262177 PRB262173:PRB262177 QAX262173:QAX262177 QKT262173:QKT262177 QUP262173:QUP262177 REL262173:REL262177 ROH262173:ROH262177 RYD262173:RYD262177 SHZ262173:SHZ262177 SRV262173:SRV262177 TBR262173:TBR262177 TLN262173:TLN262177 TVJ262173:TVJ262177 UFF262173:UFF262177 UPB262173:UPB262177 UYX262173:UYX262177 VIT262173:VIT262177 VSP262173:VSP262177 WCL262173:WCL262177 WMH262173:WMH262177 WWD262173:WWD262177 V327709:V327713 JR327709:JR327713 TN327709:TN327713 ADJ327709:ADJ327713 ANF327709:ANF327713 AXB327709:AXB327713 BGX327709:BGX327713 BQT327709:BQT327713 CAP327709:CAP327713 CKL327709:CKL327713 CUH327709:CUH327713 DED327709:DED327713 DNZ327709:DNZ327713 DXV327709:DXV327713 EHR327709:EHR327713 ERN327709:ERN327713 FBJ327709:FBJ327713 FLF327709:FLF327713 FVB327709:FVB327713 GEX327709:GEX327713 GOT327709:GOT327713 GYP327709:GYP327713 HIL327709:HIL327713 HSH327709:HSH327713 ICD327709:ICD327713 ILZ327709:ILZ327713 IVV327709:IVV327713 JFR327709:JFR327713 JPN327709:JPN327713 JZJ327709:JZJ327713 KJF327709:KJF327713 KTB327709:KTB327713 LCX327709:LCX327713 LMT327709:LMT327713 LWP327709:LWP327713 MGL327709:MGL327713 MQH327709:MQH327713 NAD327709:NAD327713 NJZ327709:NJZ327713 NTV327709:NTV327713 ODR327709:ODR327713 ONN327709:ONN327713 OXJ327709:OXJ327713 PHF327709:PHF327713 PRB327709:PRB327713 QAX327709:QAX327713 QKT327709:QKT327713 QUP327709:QUP327713 REL327709:REL327713 ROH327709:ROH327713 RYD327709:RYD327713 SHZ327709:SHZ327713 SRV327709:SRV327713 TBR327709:TBR327713 TLN327709:TLN327713 TVJ327709:TVJ327713 UFF327709:UFF327713 UPB327709:UPB327713 UYX327709:UYX327713 VIT327709:VIT327713 VSP327709:VSP327713 WCL327709:WCL327713 WMH327709:WMH327713 WWD327709:WWD327713 V393245:V393249 JR393245:JR393249 TN393245:TN393249 ADJ393245:ADJ393249 ANF393245:ANF393249 AXB393245:AXB393249 BGX393245:BGX393249 BQT393245:BQT393249 CAP393245:CAP393249 CKL393245:CKL393249 CUH393245:CUH393249 DED393245:DED393249 DNZ393245:DNZ393249 DXV393245:DXV393249 EHR393245:EHR393249 ERN393245:ERN393249 FBJ393245:FBJ393249 FLF393245:FLF393249 FVB393245:FVB393249 GEX393245:GEX393249 GOT393245:GOT393249 GYP393245:GYP393249 HIL393245:HIL393249 HSH393245:HSH393249 ICD393245:ICD393249 ILZ393245:ILZ393249 IVV393245:IVV393249 JFR393245:JFR393249 JPN393245:JPN393249 JZJ393245:JZJ393249 KJF393245:KJF393249 KTB393245:KTB393249 LCX393245:LCX393249 LMT393245:LMT393249 LWP393245:LWP393249 MGL393245:MGL393249 MQH393245:MQH393249 NAD393245:NAD393249 NJZ393245:NJZ393249 NTV393245:NTV393249 ODR393245:ODR393249 ONN393245:ONN393249 OXJ393245:OXJ393249 PHF393245:PHF393249 PRB393245:PRB393249 QAX393245:QAX393249 QKT393245:QKT393249 QUP393245:QUP393249 REL393245:REL393249 ROH393245:ROH393249 RYD393245:RYD393249 SHZ393245:SHZ393249 SRV393245:SRV393249 TBR393245:TBR393249 TLN393245:TLN393249 TVJ393245:TVJ393249 UFF393245:UFF393249 UPB393245:UPB393249 UYX393245:UYX393249 VIT393245:VIT393249 VSP393245:VSP393249 WCL393245:WCL393249 WMH393245:WMH393249 WWD393245:WWD393249 V458781:V458785 JR458781:JR458785 TN458781:TN458785 ADJ458781:ADJ458785 ANF458781:ANF458785 AXB458781:AXB458785 BGX458781:BGX458785 BQT458781:BQT458785 CAP458781:CAP458785 CKL458781:CKL458785 CUH458781:CUH458785 DED458781:DED458785 DNZ458781:DNZ458785 DXV458781:DXV458785 EHR458781:EHR458785 ERN458781:ERN458785 FBJ458781:FBJ458785 FLF458781:FLF458785 FVB458781:FVB458785 GEX458781:GEX458785 GOT458781:GOT458785 GYP458781:GYP458785 HIL458781:HIL458785 HSH458781:HSH458785 ICD458781:ICD458785 ILZ458781:ILZ458785 IVV458781:IVV458785 JFR458781:JFR458785 JPN458781:JPN458785 JZJ458781:JZJ458785 KJF458781:KJF458785 KTB458781:KTB458785 LCX458781:LCX458785 LMT458781:LMT458785 LWP458781:LWP458785 MGL458781:MGL458785 MQH458781:MQH458785 NAD458781:NAD458785 NJZ458781:NJZ458785 NTV458781:NTV458785 ODR458781:ODR458785 ONN458781:ONN458785 OXJ458781:OXJ458785 PHF458781:PHF458785 PRB458781:PRB458785 QAX458781:QAX458785 QKT458781:QKT458785 QUP458781:QUP458785 REL458781:REL458785 ROH458781:ROH458785 RYD458781:RYD458785 SHZ458781:SHZ458785 SRV458781:SRV458785 TBR458781:TBR458785 TLN458781:TLN458785 TVJ458781:TVJ458785 UFF458781:UFF458785 UPB458781:UPB458785 UYX458781:UYX458785 VIT458781:VIT458785 VSP458781:VSP458785 WCL458781:WCL458785 WMH458781:WMH458785 WWD458781:WWD458785 V524317:V524321 JR524317:JR524321 TN524317:TN524321 ADJ524317:ADJ524321 ANF524317:ANF524321 AXB524317:AXB524321 BGX524317:BGX524321 BQT524317:BQT524321 CAP524317:CAP524321 CKL524317:CKL524321 CUH524317:CUH524321 DED524317:DED524321 DNZ524317:DNZ524321 DXV524317:DXV524321 EHR524317:EHR524321 ERN524317:ERN524321 FBJ524317:FBJ524321 FLF524317:FLF524321 FVB524317:FVB524321 GEX524317:GEX524321 GOT524317:GOT524321 GYP524317:GYP524321 HIL524317:HIL524321 HSH524317:HSH524321 ICD524317:ICD524321 ILZ524317:ILZ524321 IVV524317:IVV524321 JFR524317:JFR524321 JPN524317:JPN524321 JZJ524317:JZJ524321 KJF524317:KJF524321 KTB524317:KTB524321 LCX524317:LCX524321 LMT524317:LMT524321 LWP524317:LWP524321 MGL524317:MGL524321 MQH524317:MQH524321 NAD524317:NAD524321 NJZ524317:NJZ524321 NTV524317:NTV524321 ODR524317:ODR524321 ONN524317:ONN524321 OXJ524317:OXJ524321 PHF524317:PHF524321 PRB524317:PRB524321 QAX524317:QAX524321 QKT524317:QKT524321 QUP524317:QUP524321 REL524317:REL524321 ROH524317:ROH524321 RYD524317:RYD524321 SHZ524317:SHZ524321 SRV524317:SRV524321 TBR524317:TBR524321 TLN524317:TLN524321 TVJ524317:TVJ524321 UFF524317:UFF524321 UPB524317:UPB524321 UYX524317:UYX524321 VIT524317:VIT524321 VSP524317:VSP524321 WCL524317:WCL524321 WMH524317:WMH524321 WWD524317:WWD524321 V589853:V589857 JR589853:JR589857 TN589853:TN589857 ADJ589853:ADJ589857 ANF589853:ANF589857 AXB589853:AXB589857 BGX589853:BGX589857 BQT589853:BQT589857 CAP589853:CAP589857 CKL589853:CKL589857 CUH589853:CUH589857 DED589853:DED589857 DNZ589853:DNZ589857 DXV589853:DXV589857 EHR589853:EHR589857 ERN589853:ERN589857 FBJ589853:FBJ589857 FLF589853:FLF589857 FVB589853:FVB589857 GEX589853:GEX589857 GOT589853:GOT589857 GYP589853:GYP589857 HIL589853:HIL589857 HSH589853:HSH589857 ICD589853:ICD589857 ILZ589853:ILZ589857 IVV589853:IVV589857 JFR589853:JFR589857 JPN589853:JPN589857 JZJ589853:JZJ589857 KJF589853:KJF589857 KTB589853:KTB589857 LCX589853:LCX589857 LMT589853:LMT589857 LWP589853:LWP589857 MGL589853:MGL589857 MQH589853:MQH589857 NAD589853:NAD589857 NJZ589853:NJZ589857 NTV589853:NTV589857 ODR589853:ODR589857 ONN589853:ONN589857 OXJ589853:OXJ589857 PHF589853:PHF589857 PRB589853:PRB589857 QAX589853:QAX589857 QKT589853:QKT589857 QUP589853:QUP589857 REL589853:REL589857 ROH589853:ROH589857 RYD589853:RYD589857 SHZ589853:SHZ589857 SRV589853:SRV589857 TBR589853:TBR589857 TLN589853:TLN589857 TVJ589853:TVJ589857 UFF589853:UFF589857 UPB589853:UPB589857 UYX589853:UYX589857 VIT589853:VIT589857 VSP589853:VSP589857 WCL589853:WCL589857 WMH589853:WMH589857 WWD589853:WWD589857 V655389:V655393 JR655389:JR655393 TN655389:TN655393 ADJ655389:ADJ655393 ANF655389:ANF655393 AXB655389:AXB655393 BGX655389:BGX655393 BQT655389:BQT655393 CAP655389:CAP655393 CKL655389:CKL655393 CUH655389:CUH655393 DED655389:DED655393 DNZ655389:DNZ655393 DXV655389:DXV655393 EHR655389:EHR655393 ERN655389:ERN655393 FBJ655389:FBJ655393 FLF655389:FLF655393 FVB655389:FVB655393 GEX655389:GEX655393 GOT655389:GOT655393 GYP655389:GYP655393 HIL655389:HIL655393 HSH655389:HSH655393 ICD655389:ICD655393 ILZ655389:ILZ655393 IVV655389:IVV655393 JFR655389:JFR655393 JPN655389:JPN655393 JZJ655389:JZJ655393 KJF655389:KJF655393 KTB655389:KTB655393 LCX655389:LCX655393 LMT655389:LMT655393 LWP655389:LWP655393 MGL655389:MGL655393 MQH655389:MQH655393 NAD655389:NAD655393 NJZ655389:NJZ655393 NTV655389:NTV655393 ODR655389:ODR655393 ONN655389:ONN655393 OXJ655389:OXJ655393 PHF655389:PHF655393 PRB655389:PRB655393 QAX655389:QAX655393 QKT655389:QKT655393 QUP655389:QUP655393 REL655389:REL655393 ROH655389:ROH655393 RYD655389:RYD655393 SHZ655389:SHZ655393 SRV655389:SRV655393 TBR655389:TBR655393 TLN655389:TLN655393 TVJ655389:TVJ655393 UFF655389:UFF655393 UPB655389:UPB655393 UYX655389:UYX655393 VIT655389:VIT655393 VSP655389:VSP655393 WCL655389:WCL655393 WMH655389:WMH655393 WWD655389:WWD655393 V720925:V720929 JR720925:JR720929 TN720925:TN720929 ADJ720925:ADJ720929 ANF720925:ANF720929 AXB720925:AXB720929 BGX720925:BGX720929 BQT720925:BQT720929 CAP720925:CAP720929 CKL720925:CKL720929 CUH720925:CUH720929 DED720925:DED720929 DNZ720925:DNZ720929 DXV720925:DXV720929 EHR720925:EHR720929 ERN720925:ERN720929 FBJ720925:FBJ720929 FLF720925:FLF720929 FVB720925:FVB720929 GEX720925:GEX720929 GOT720925:GOT720929 GYP720925:GYP720929 HIL720925:HIL720929 HSH720925:HSH720929 ICD720925:ICD720929 ILZ720925:ILZ720929 IVV720925:IVV720929 JFR720925:JFR720929 JPN720925:JPN720929 JZJ720925:JZJ720929 KJF720925:KJF720929 KTB720925:KTB720929 LCX720925:LCX720929 LMT720925:LMT720929 LWP720925:LWP720929 MGL720925:MGL720929 MQH720925:MQH720929 NAD720925:NAD720929 NJZ720925:NJZ720929 NTV720925:NTV720929 ODR720925:ODR720929 ONN720925:ONN720929 OXJ720925:OXJ720929 PHF720925:PHF720929 PRB720925:PRB720929 QAX720925:QAX720929 QKT720925:QKT720929 QUP720925:QUP720929 REL720925:REL720929 ROH720925:ROH720929 RYD720925:RYD720929 SHZ720925:SHZ720929 SRV720925:SRV720929 TBR720925:TBR720929 TLN720925:TLN720929 TVJ720925:TVJ720929 UFF720925:UFF720929 UPB720925:UPB720929 UYX720925:UYX720929 VIT720925:VIT720929 VSP720925:VSP720929 WCL720925:WCL720929 WMH720925:WMH720929 WWD720925:WWD720929 V786461:V786465 JR786461:JR786465 TN786461:TN786465 ADJ786461:ADJ786465 ANF786461:ANF786465 AXB786461:AXB786465 BGX786461:BGX786465 BQT786461:BQT786465 CAP786461:CAP786465 CKL786461:CKL786465 CUH786461:CUH786465 DED786461:DED786465 DNZ786461:DNZ786465 DXV786461:DXV786465 EHR786461:EHR786465 ERN786461:ERN786465 FBJ786461:FBJ786465 FLF786461:FLF786465 FVB786461:FVB786465 GEX786461:GEX786465 GOT786461:GOT786465 GYP786461:GYP786465 HIL786461:HIL786465 HSH786461:HSH786465 ICD786461:ICD786465 ILZ786461:ILZ786465 IVV786461:IVV786465 JFR786461:JFR786465 JPN786461:JPN786465 JZJ786461:JZJ786465 KJF786461:KJF786465 KTB786461:KTB786465 LCX786461:LCX786465 LMT786461:LMT786465 LWP786461:LWP786465 MGL786461:MGL786465 MQH786461:MQH786465 NAD786461:NAD786465 NJZ786461:NJZ786465 NTV786461:NTV786465 ODR786461:ODR786465 ONN786461:ONN786465 OXJ786461:OXJ786465 PHF786461:PHF786465 PRB786461:PRB786465 QAX786461:QAX786465 QKT786461:QKT786465 QUP786461:QUP786465 REL786461:REL786465 ROH786461:ROH786465 RYD786461:RYD786465 SHZ786461:SHZ786465 SRV786461:SRV786465 TBR786461:TBR786465 TLN786461:TLN786465 TVJ786461:TVJ786465 UFF786461:UFF786465 UPB786461:UPB786465 UYX786461:UYX786465 VIT786461:VIT786465 VSP786461:VSP786465 WCL786461:WCL786465 WMH786461:WMH786465 WWD786461:WWD786465 V851997:V852001 JR851997:JR852001 TN851997:TN852001 ADJ851997:ADJ852001 ANF851997:ANF852001 AXB851997:AXB852001 BGX851997:BGX852001 BQT851997:BQT852001 CAP851997:CAP852001 CKL851997:CKL852001 CUH851997:CUH852001 DED851997:DED852001 DNZ851997:DNZ852001 DXV851997:DXV852001 EHR851997:EHR852001 ERN851997:ERN852001 FBJ851997:FBJ852001 FLF851997:FLF852001 FVB851997:FVB852001 GEX851997:GEX852001 GOT851997:GOT852001 GYP851997:GYP852001 HIL851997:HIL852001 HSH851997:HSH852001 ICD851997:ICD852001 ILZ851997:ILZ852001 IVV851997:IVV852001 JFR851997:JFR852001 JPN851997:JPN852001 JZJ851997:JZJ852001 KJF851997:KJF852001 KTB851997:KTB852001 LCX851997:LCX852001 LMT851997:LMT852001 LWP851997:LWP852001 MGL851997:MGL852001 MQH851997:MQH852001 NAD851997:NAD852001 NJZ851997:NJZ852001 NTV851997:NTV852001 ODR851997:ODR852001 ONN851997:ONN852001 OXJ851997:OXJ852001 PHF851997:PHF852001 PRB851997:PRB852001 QAX851997:QAX852001 QKT851997:QKT852001 QUP851997:QUP852001 REL851997:REL852001 ROH851997:ROH852001 RYD851997:RYD852001 SHZ851997:SHZ852001 SRV851997:SRV852001 TBR851997:TBR852001 TLN851997:TLN852001 TVJ851997:TVJ852001 UFF851997:UFF852001 UPB851997:UPB852001 UYX851997:UYX852001 VIT851997:VIT852001 VSP851997:VSP852001 WCL851997:WCL852001 WMH851997:WMH852001 WWD851997:WWD852001 V917533:V917537 JR917533:JR917537 TN917533:TN917537 ADJ917533:ADJ917537 ANF917533:ANF917537 AXB917533:AXB917537 BGX917533:BGX917537 BQT917533:BQT917537 CAP917533:CAP917537 CKL917533:CKL917537 CUH917533:CUH917537 DED917533:DED917537 DNZ917533:DNZ917537 DXV917533:DXV917537 EHR917533:EHR917537 ERN917533:ERN917537 FBJ917533:FBJ917537 FLF917533:FLF917537 FVB917533:FVB917537 GEX917533:GEX917537 GOT917533:GOT917537 GYP917533:GYP917537 HIL917533:HIL917537 HSH917533:HSH917537 ICD917533:ICD917537 ILZ917533:ILZ917537 IVV917533:IVV917537 JFR917533:JFR917537 JPN917533:JPN917537 JZJ917533:JZJ917537 KJF917533:KJF917537 KTB917533:KTB917537 LCX917533:LCX917537 LMT917533:LMT917537 LWP917533:LWP917537 MGL917533:MGL917537 MQH917533:MQH917537 NAD917533:NAD917537 NJZ917533:NJZ917537 NTV917533:NTV917537 ODR917533:ODR917537 ONN917533:ONN917537 OXJ917533:OXJ917537 PHF917533:PHF917537 PRB917533:PRB917537 QAX917533:QAX917537 QKT917533:QKT917537 QUP917533:QUP917537 REL917533:REL917537 ROH917533:ROH917537 RYD917533:RYD917537 SHZ917533:SHZ917537 SRV917533:SRV917537 TBR917533:TBR917537 TLN917533:TLN917537 TVJ917533:TVJ917537 UFF917533:UFF917537 UPB917533:UPB917537 UYX917533:UYX917537 VIT917533:VIT917537 VSP917533:VSP917537 WCL917533:WCL917537 WMH917533:WMH917537 WWD917533:WWD917537 V983069:V983073 JR983069:JR983073 TN983069:TN983073 ADJ983069:ADJ983073 ANF983069:ANF983073 AXB983069:AXB983073 BGX983069:BGX983073 BQT983069:BQT983073 CAP983069:CAP983073 CKL983069:CKL983073 CUH983069:CUH983073 DED983069:DED983073 DNZ983069:DNZ983073 DXV983069:DXV983073 EHR983069:EHR983073 ERN983069:ERN983073 FBJ983069:FBJ983073 FLF983069:FLF983073 FVB983069:FVB983073 GEX983069:GEX983073 GOT983069:GOT983073 GYP983069:GYP983073 HIL983069:HIL983073 HSH983069:HSH983073 ICD983069:ICD983073 ILZ983069:ILZ983073 IVV983069:IVV983073 JFR983069:JFR983073 JPN983069:JPN983073 JZJ983069:JZJ983073 KJF983069:KJF983073 KTB983069:KTB983073 LCX983069:LCX983073 LMT983069:LMT983073 LWP983069:LWP983073 MGL983069:MGL983073 MQH983069:MQH983073 NAD983069:NAD983073 NJZ983069:NJZ983073 NTV983069:NTV983073 ODR983069:ODR983073 ONN983069:ONN983073 OXJ983069:OXJ983073 PHF983069:PHF983073 PRB983069:PRB983073 QAX983069:QAX983073 QKT983069:QKT983073 QUP983069:QUP983073 REL983069:REL983073 ROH983069:ROH983073 RYD983069:RYD983073 SHZ983069:SHZ983073 SRV983069:SRV983073 TBR983069:TBR983073 TLN983069:TLN983073 TVJ983069:TVJ983073 UFF983069:UFF983073 UPB983069:UPB983073 UYX983069:UYX983073 VIT983069:VIT983073 VSP983069:VSP983073 WCL983069:WCL983073 WMH983069:WMH983073 WWD983069:WWD983073 WWD31:WWD34 WMH31:WMH34 WCL31:WCL34 VSP31:VSP34 VIT31:VIT34 UYX31:UYX34 UPB31:UPB34 UFF31:UFF34 TVJ31:TVJ34 TLN31:TLN34 TBR31:TBR34 SRV31:SRV34 SHZ31:SHZ34 RYD31:RYD34 ROH31:ROH34 REL31:REL34 QUP31:QUP34 QKT31:QKT34 QAX31:QAX34 PRB31:PRB34 PHF31:PHF34 OXJ31:OXJ34 ONN31:ONN34 ODR31:ODR34 NTV31:NTV34 NJZ31:NJZ34 NAD31:NAD34 MQH31:MQH34 MGL31:MGL34 LWP31:LWP34 LMT31:LMT34 LCX31:LCX34 KTB31:KTB34 KJF31:KJF34 JZJ31:JZJ34 JPN31:JPN34 JFR31:JFR34 IVV31:IVV34 ILZ31:ILZ34 ICD31:ICD34 HSH31:HSH34 HIL31:HIL34 GYP31:GYP34 GOT31:GOT34 GEX31:GEX34 FVB31:FVB34 FLF31:FLF34 FBJ31:FBJ34 ERN31:ERN34 EHR31:EHR34 DXV31:DXV34 DNZ31:DNZ34 DED31:DED34 CUH31:CUH34 CKL31:CKL34 CAP31:CAP34 BQT31:BQT34 BGX31:BGX34 AXB31:AXB34 ANF31:ANF34 ADJ31:ADJ34 TN31:TN34 JR31:JR34 V31:V34">
      <formula1>$J$2:$J$4</formula1>
    </dataValidation>
    <dataValidation type="list" allowBlank="1" showInputMessage="1" showErrorMessage="1" sqref="W65565:W65569 JS65565:JS65569 TO65565:TO65569 ADK65565:ADK65569 ANG65565:ANG65569 AXC65565:AXC65569 BGY65565:BGY65569 BQU65565:BQU65569 CAQ65565:CAQ65569 CKM65565:CKM65569 CUI65565:CUI65569 DEE65565:DEE65569 DOA65565:DOA65569 DXW65565:DXW65569 EHS65565:EHS65569 ERO65565:ERO65569 FBK65565:FBK65569 FLG65565:FLG65569 FVC65565:FVC65569 GEY65565:GEY65569 GOU65565:GOU65569 GYQ65565:GYQ65569 HIM65565:HIM65569 HSI65565:HSI65569 ICE65565:ICE65569 IMA65565:IMA65569 IVW65565:IVW65569 JFS65565:JFS65569 JPO65565:JPO65569 JZK65565:JZK65569 KJG65565:KJG65569 KTC65565:KTC65569 LCY65565:LCY65569 LMU65565:LMU65569 LWQ65565:LWQ65569 MGM65565:MGM65569 MQI65565:MQI65569 NAE65565:NAE65569 NKA65565:NKA65569 NTW65565:NTW65569 ODS65565:ODS65569 ONO65565:ONO65569 OXK65565:OXK65569 PHG65565:PHG65569 PRC65565:PRC65569 QAY65565:QAY65569 QKU65565:QKU65569 QUQ65565:QUQ65569 REM65565:REM65569 ROI65565:ROI65569 RYE65565:RYE65569 SIA65565:SIA65569 SRW65565:SRW65569 TBS65565:TBS65569 TLO65565:TLO65569 TVK65565:TVK65569 UFG65565:UFG65569 UPC65565:UPC65569 UYY65565:UYY65569 VIU65565:VIU65569 VSQ65565:VSQ65569 WCM65565:WCM65569 WMI65565:WMI65569 WWE65565:WWE65569 W131101:W131105 JS131101:JS131105 TO131101:TO131105 ADK131101:ADK131105 ANG131101:ANG131105 AXC131101:AXC131105 BGY131101:BGY131105 BQU131101:BQU131105 CAQ131101:CAQ131105 CKM131101:CKM131105 CUI131101:CUI131105 DEE131101:DEE131105 DOA131101:DOA131105 DXW131101:DXW131105 EHS131101:EHS131105 ERO131101:ERO131105 FBK131101:FBK131105 FLG131101:FLG131105 FVC131101:FVC131105 GEY131101:GEY131105 GOU131101:GOU131105 GYQ131101:GYQ131105 HIM131101:HIM131105 HSI131101:HSI131105 ICE131101:ICE131105 IMA131101:IMA131105 IVW131101:IVW131105 JFS131101:JFS131105 JPO131101:JPO131105 JZK131101:JZK131105 KJG131101:KJG131105 KTC131101:KTC131105 LCY131101:LCY131105 LMU131101:LMU131105 LWQ131101:LWQ131105 MGM131101:MGM131105 MQI131101:MQI131105 NAE131101:NAE131105 NKA131101:NKA131105 NTW131101:NTW131105 ODS131101:ODS131105 ONO131101:ONO131105 OXK131101:OXK131105 PHG131101:PHG131105 PRC131101:PRC131105 QAY131101:QAY131105 QKU131101:QKU131105 QUQ131101:QUQ131105 REM131101:REM131105 ROI131101:ROI131105 RYE131101:RYE131105 SIA131101:SIA131105 SRW131101:SRW131105 TBS131101:TBS131105 TLO131101:TLO131105 TVK131101:TVK131105 UFG131101:UFG131105 UPC131101:UPC131105 UYY131101:UYY131105 VIU131101:VIU131105 VSQ131101:VSQ131105 WCM131101:WCM131105 WMI131101:WMI131105 WWE131101:WWE131105 W196637:W196641 JS196637:JS196641 TO196637:TO196641 ADK196637:ADK196641 ANG196637:ANG196641 AXC196637:AXC196641 BGY196637:BGY196641 BQU196637:BQU196641 CAQ196637:CAQ196641 CKM196637:CKM196641 CUI196637:CUI196641 DEE196637:DEE196641 DOA196637:DOA196641 DXW196637:DXW196641 EHS196637:EHS196641 ERO196637:ERO196641 FBK196637:FBK196641 FLG196637:FLG196641 FVC196637:FVC196641 GEY196637:GEY196641 GOU196637:GOU196641 GYQ196637:GYQ196641 HIM196637:HIM196641 HSI196637:HSI196641 ICE196637:ICE196641 IMA196637:IMA196641 IVW196637:IVW196641 JFS196637:JFS196641 JPO196637:JPO196641 JZK196637:JZK196641 KJG196637:KJG196641 KTC196637:KTC196641 LCY196637:LCY196641 LMU196637:LMU196641 LWQ196637:LWQ196641 MGM196637:MGM196641 MQI196637:MQI196641 NAE196637:NAE196641 NKA196637:NKA196641 NTW196637:NTW196641 ODS196637:ODS196641 ONO196637:ONO196641 OXK196637:OXK196641 PHG196637:PHG196641 PRC196637:PRC196641 QAY196637:QAY196641 QKU196637:QKU196641 QUQ196637:QUQ196641 REM196637:REM196641 ROI196637:ROI196641 RYE196637:RYE196641 SIA196637:SIA196641 SRW196637:SRW196641 TBS196637:TBS196641 TLO196637:TLO196641 TVK196637:TVK196641 UFG196637:UFG196641 UPC196637:UPC196641 UYY196637:UYY196641 VIU196637:VIU196641 VSQ196637:VSQ196641 WCM196637:WCM196641 WMI196637:WMI196641 WWE196637:WWE196641 W262173:W262177 JS262173:JS262177 TO262173:TO262177 ADK262173:ADK262177 ANG262173:ANG262177 AXC262173:AXC262177 BGY262173:BGY262177 BQU262173:BQU262177 CAQ262173:CAQ262177 CKM262173:CKM262177 CUI262173:CUI262177 DEE262173:DEE262177 DOA262173:DOA262177 DXW262173:DXW262177 EHS262173:EHS262177 ERO262173:ERO262177 FBK262173:FBK262177 FLG262173:FLG262177 FVC262173:FVC262177 GEY262173:GEY262177 GOU262173:GOU262177 GYQ262173:GYQ262177 HIM262173:HIM262177 HSI262173:HSI262177 ICE262173:ICE262177 IMA262173:IMA262177 IVW262173:IVW262177 JFS262173:JFS262177 JPO262173:JPO262177 JZK262173:JZK262177 KJG262173:KJG262177 KTC262173:KTC262177 LCY262173:LCY262177 LMU262173:LMU262177 LWQ262173:LWQ262177 MGM262173:MGM262177 MQI262173:MQI262177 NAE262173:NAE262177 NKA262173:NKA262177 NTW262173:NTW262177 ODS262173:ODS262177 ONO262173:ONO262177 OXK262173:OXK262177 PHG262173:PHG262177 PRC262173:PRC262177 QAY262173:QAY262177 QKU262173:QKU262177 QUQ262173:QUQ262177 REM262173:REM262177 ROI262173:ROI262177 RYE262173:RYE262177 SIA262173:SIA262177 SRW262173:SRW262177 TBS262173:TBS262177 TLO262173:TLO262177 TVK262173:TVK262177 UFG262173:UFG262177 UPC262173:UPC262177 UYY262173:UYY262177 VIU262173:VIU262177 VSQ262173:VSQ262177 WCM262173:WCM262177 WMI262173:WMI262177 WWE262173:WWE262177 W327709:W327713 JS327709:JS327713 TO327709:TO327713 ADK327709:ADK327713 ANG327709:ANG327713 AXC327709:AXC327713 BGY327709:BGY327713 BQU327709:BQU327713 CAQ327709:CAQ327713 CKM327709:CKM327713 CUI327709:CUI327713 DEE327709:DEE327713 DOA327709:DOA327713 DXW327709:DXW327713 EHS327709:EHS327713 ERO327709:ERO327713 FBK327709:FBK327713 FLG327709:FLG327713 FVC327709:FVC327713 GEY327709:GEY327713 GOU327709:GOU327713 GYQ327709:GYQ327713 HIM327709:HIM327713 HSI327709:HSI327713 ICE327709:ICE327713 IMA327709:IMA327713 IVW327709:IVW327713 JFS327709:JFS327713 JPO327709:JPO327713 JZK327709:JZK327713 KJG327709:KJG327713 KTC327709:KTC327713 LCY327709:LCY327713 LMU327709:LMU327713 LWQ327709:LWQ327713 MGM327709:MGM327713 MQI327709:MQI327713 NAE327709:NAE327713 NKA327709:NKA327713 NTW327709:NTW327713 ODS327709:ODS327713 ONO327709:ONO327713 OXK327709:OXK327713 PHG327709:PHG327713 PRC327709:PRC327713 QAY327709:QAY327713 QKU327709:QKU327713 QUQ327709:QUQ327713 REM327709:REM327713 ROI327709:ROI327713 RYE327709:RYE327713 SIA327709:SIA327713 SRW327709:SRW327713 TBS327709:TBS327713 TLO327709:TLO327713 TVK327709:TVK327713 UFG327709:UFG327713 UPC327709:UPC327713 UYY327709:UYY327713 VIU327709:VIU327713 VSQ327709:VSQ327713 WCM327709:WCM327713 WMI327709:WMI327713 WWE327709:WWE327713 W393245:W393249 JS393245:JS393249 TO393245:TO393249 ADK393245:ADK393249 ANG393245:ANG393249 AXC393245:AXC393249 BGY393245:BGY393249 BQU393245:BQU393249 CAQ393245:CAQ393249 CKM393245:CKM393249 CUI393245:CUI393249 DEE393245:DEE393249 DOA393245:DOA393249 DXW393245:DXW393249 EHS393245:EHS393249 ERO393245:ERO393249 FBK393245:FBK393249 FLG393245:FLG393249 FVC393245:FVC393249 GEY393245:GEY393249 GOU393245:GOU393249 GYQ393245:GYQ393249 HIM393245:HIM393249 HSI393245:HSI393249 ICE393245:ICE393249 IMA393245:IMA393249 IVW393245:IVW393249 JFS393245:JFS393249 JPO393245:JPO393249 JZK393245:JZK393249 KJG393245:KJG393249 KTC393245:KTC393249 LCY393245:LCY393249 LMU393245:LMU393249 LWQ393245:LWQ393249 MGM393245:MGM393249 MQI393245:MQI393249 NAE393245:NAE393249 NKA393245:NKA393249 NTW393245:NTW393249 ODS393245:ODS393249 ONO393245:ONO393249 OXK393245:OXK393249 PHG393245:PHG393249 PRC393245:PRC393249 QAY393245:QAY393249 QKU393245:QKU393249 QUQ393245:QUQ393249 REM393245:REM393249 ROI393245:ROI393249 RYE393245:RYE393249 SIA393245:SIA393249 SRW393245:SRW393249 TBS393245:TBS393249 TLO393245:TLO393249 TVK393245:TVK393249 UFG393245:UFG393249 UPC393245:UPC393249 UYY393245:UYY393249 VIU393245:VIU393249 VSQ393245:VSQ393249 WCM393245:WCM393249 WMI393245:WMI393249 WWE393245:WWE393249 W458781:W458785 JS458781:JS458785 TO458781:TO458785 ADK458781:ADK458785 ANG458781:ANG458785 AXC458781:AXC458785 BGY458781:BGY458785 BQU458781:BQU458785 CAQ458781:CAQ458785 CKM458781:CKM458785 CUI458781:CUI458785 DEE458781:DEE458785 DOA458781:DOA458785 DXW458781:DXW458785 EHS458781:EHS458785 ERO458781:ERO458785 FBK458781:FBK458785 FLG458781:FLG458785 FVC458781:FVC458785 GEY458781:GEY458785 GOU458781:GOU458785 GYQ458781:GYQ458785 HIM458781:HIM458785 HSI458781:HSI458785 ICE458781:ICE458785 IMA458781:IMA458785 IVW458781:IVW458785 JFS458781:JFS458785 JPO458781:JPO458785 JZK458781:JZK458785 KJG458781:KJG458785 KTC458781:KTC458785 LCY458781:LCY458785 LMU458781:LMU458785 LWQ458781:LWQ458785 MGM458781:MGM458785 MQI458781:MQI458785 NAE458781:NAE458785 NKA458781:NKA458785 NTW458781:NTW458785 ODS458781:ODS458785 ONO458781:ONO458785 OXK458781:OXK458785 PHG458781:PHG458785 PRC458781:PRC458785 QAY458781:QAY458785 QKU458781:QKU458785 QUQ458781:QUQ458785 REM458781:REM458785 ROI458781:ROI458785 RYE458781:RYE458785 SIA458781:SIA458785 SRW458781:SRW458785 TBS458781:TBS458785 TLO458781:TLO458785 TVK458781:TVK458785 UFG458781:UFG458785 UPC458781:UPC458785 UYY458781:UYY458785 VIU458781:VIU458785 VSQ458781:VSQ458785 WCM458781:WCM458785 WMI458781:WMI458785 WWE458781:WWE458785 W524317:W524321 JS524317:JS524321 TO524317:TO524321 ADK524317:ADK524321 ANG524317:ANG524321 AXC524317:AXC524321 BGY524317:BGY524321 BQU524317:BQU524321 CAQ524317:CAQ524321 CKM524317:CKM524321 CUI524317:CUI524321 DEE524317:DEE524321 DOA524317:DOA524321 DXW524317:DXW524321 EHS524317:EHS524321 ERO524317:ERO524321 FBK524317:FBK524321 FLG524317:FLG524321 FVC524317:FVC524321 GEY524317:GEY524321 GOU524317:GOU524321 GYQ524317:GYQ524321 HIM524317:HIM524321 HSI524317:HSI524321 ICE524317:ICE524321 IMA524317:IMA524321 IVW524317:IVW524321 JFS524317:JFS524321 JPO524317:JPO524321 JZK524317:JZK524321 KJG524317:KJG524321 KTC524317:KTC524321 LCY524317:LCY524321 LMU524317:LMU524321 LWQ524317:LWQ524321 MGM524317:MGM524321 MQI524317:MQI524321 NAE524317:NAE524321 NKA524317:NKA524321 NTW524317:NTW524321 ODS524317:ODS524321 ONO524317:ONO524321 OXK524317:OXK524321 PHG524317:PHG524321 PRC524317:PRC524321 QAY524317:QAY524321 QKU524317:QKU524321 QUQ524317:QUQ524321 REM524317:REM524321 ROI524317:ROI524321 RYE524317:RYE524321 SIA524317:SIA524321 SRW524317:SRW524321 TBS524317:TBS524321 TLO524317:TLO524321 TVK524317:TVK524321 UFG524317:UFG524321 UPC524317:UPC524321 UYY524317:UYY524321 VIU524317:VIU524321 VSQ524317:VSQ524321 WCM524317:WCM524321 WMI524317:WMI524321 WWE524317:WWE524321 W589853:W589857 JS589853:JS589857 TO589853:TO589857 ADK589853:ADK589857 ANG589853:ANG589857 AXC589853:AXC589857 BGY589853:BGY589857 BQU589853:BQU589857 CAQ589853:CAQ589857 CKM589853:CKM589857 CUI589853:CUI589857 DEE589853:DEE589857 DOA589853:DOA589857 DXW589853:DXW589857 EHS589853:EHS589857 ERO589853:ERO589857 FBK589853:FBK589857 FLG589853:FLG589857 FVC589853:FVC589857 GEY589853:GEY589857 GOU589853:GOU589857 GYQ589853:GYQ589857 HIM589853:HIM589857 HSI589853:HSI589857 ICE589853:ICE589857 IMA589853:IMA589857 IVW589853:IVW589857 JFS589853:JFS589857 JPO589853:JPO589857 JZK589853:JZK589857 KJG589853:KJG589857 KTC589853:KTC589857 LCY589853:LCY589857 LMU589853:LMU589857 LWQ589853:LWQ589857 MGM589853:MGM589857 MQI589853:MQI589857 NAE589853:NAE589857 NKA589853:NKA589857 NTW589853:NTW589857 ODS589853:ODS589857 ONO589853:ONO589857 OXK589853:OXK589857 PHG589853:PHG589857 PRC589853:PRC589857 QAY589853:QAY589857 QKU589853:QKU589857 QUQ589853:QUQ589857 REM589853:REM589857 ROI589853:ROI589857 RYE589853:RYE589857 SIA589853:SIA589857 SRW589853:SRW589857 TBS589853:TBS589857 TLO589853:TLO589857 TVK589853:TVK589857 UFG589853:UFG589857 UPC589853:UPC589857 UYY589853:UYY589857 VIU589853:VIU589857 VSQ589853:VSQ589857 WCM589853:WCM589857 WMI589853:WMI589857 WWE589853:WWE589857 W655389:W655393 JS655389:JS655393 TO655389:TO655393 ADK655389:ADK655393 ANG655389:ANG655393 AXC655389:AXC655393 BGY655389:BGY655393 BQU655389:BQU655393 CAQ655389:CAQ655393 CKM655389:CKM655393 CUI655389:CUI655393 DEE655389:DEE655393 DOA655389:DOA655393 DXW655389:DXW655393 EHS655389:EHS655393 ERO655389:ERO655393 FBK655389:FBK655393 FLG655389:FLG655393 FVC655389:FVC655393 GEY655389:GEY655393 GOU655389:GOU655393 GYQ655389:GYQ655393 HIM655389:HIM655393 HSI655389:HSI655393 ICE655389:ICE655393 IMA655389:IMA655393 IVW655389:IVW655393 JFS655389:JFS655393 JPO655389:JPO655393 JZK655389:JZK655393 KJG655389:KJG655393 KTC655389:KTC655393 LCY655389:LCY655393 LMU655389:LMU655393 LWQ655389:LWQ655393 MGM655389:MGM655393 MQI655389:MQI655393 NAE655389:NAE655393 NKA655389:NKA655393 NTW655389:NTW655393 ODS655389:ODS655393 ONO655389:ONO655393 OXK655389:OXK655393 PHG655389:PHG655393 PRC655389:PRC655393 QAY655389:QAY655393 QKU655389:QKU655393 QUQ655389:QUQ655393 REM655389:REM655393 ROI655389:ROI655393 RYE655389:RYE655393 SIA655389:SIA655393 SRW655389:SRW655393 TBS655389:TBS655393 TLO655389:TLO655393 TVK655389:TVK655393 UFG655389:UFG655393 UPC655389:UPC655393 UYY655389:UYY655393 VIU655389:VIU655393 VSQ655389:VSQ655393 WCM655389:WCM655393 WMI655389:WMI655393 WWE655389:WWE655393 W720925:W720929 JS720925:JS720929 TO720925:TO720929 ADK720925:ADK720929 ANG720925:ANG720929 AXC720925:AXC720929 BGY720925:BGY720929 BQU720925:BQU720929 CAQ720925:CAQ720929 CKM720925:CKM720929 CUI720925:CUI720929 DEE720925:DEE720929 DOA720925:DOA720929 DXW720925:DXW720929 EHS720925:EHS720929 ERO720925:ERO720929 FBK720925:FBK720929 FLG720925:FLG720929 FVC720925:FVC720929 GEY720925:GEY720929 GOU720925:GOU720929 GYQ720925:GYQ720929 HIM720925:HIM720929 HSI720925:HSI720929 ICE720925:ICE720929 IMA720925:IMA720929 IVW720925:IVW720929 JFS720925:JFS720929 JPO720925:JPO720929 JZK720925:JZK720929 KJG720925:KJG720929 KTC720925:KTC720929 LCY720925:LCY720929 LMU720925:LMU720929 LWQ720925:LWQ720929 MGM720925:MGM720929 MQI720925:MQI720929 NAE720925:NAE720929 NKA720925:NKA720929 NTW720925:NTW720929 ODS720925:ODS720929 ONO720925:ONO720929 OXK720925:OXK720929 PHG720925:PHG720929 PRC720925:PRC720929 QAY720925:QAY720929 QKU720925:QKU720929 QUQ720925:QUQ720929 REM720925:REM720929 ROI720925:ROI720929 RYE720925:RYE720929 SIA720925:SIA720929 SRW720925:SRW720929 TBS720925:TBS720929 TLO720925:TLO720929 TVK720925:TVK720929 UFG720925:UFG720929 UPC720925:UPC720929 UYY720925:UYY720929 VIU720925:VIU720929 VSQ720925:VSQ720929 WCM720925:WCM720929 WMI720925:WMI720929 WWE720925:WWE720929 W786461:W786465 JS786461:JS786465 TO786461:TO786465 ADK786461:ADK786465 ANG786461:ANG786465 AXC786461:AXC786465 BGY786461:BGY786465 BQU786461:BQU786465 CAQ786461:CAQ786465 CKM786461:CKM786465 CUI786461:CUI786465 DEE786461:DEE786465 DOA786461:DOA786465 DXW786461:DXW786465 EHS786461:EHS786465 ERO786461:ERO786465 FBK786461:FBK786465 FLG786461:FLG786465 FVC786461:FVC786465 GEY786461:GEY786465 GOU786461:GOU786465 GYQ786461:GYQ786465 HIM786461:HIM786465 HSI786461:HSI786465 ICE786461:ICE786465 IMA786461:IMA786465 IVW786461:IVW786465 JFS786461:JFS786465 JPO786461:JPO786465 JZK786461:JZK786465 KJG786461:KJG786465 KTC786461:KTC786465 LCY786461:LCY786465 LMU786461:LMU786465 LWQ786461:LWQ786465 MGM786461:MGM786465 MQI786461:MQI786465 NAE786461:NAE786465 NKA786461:NKA786465 NTW786461:NTW786465 ODS786461:ODS786465 ONO786461:ONO786465 OXK786461:OXK786465 PHG786461:PHG786465 PRC786461:PRC786465 QAY786461:QAY786465 QKU786461:QKU786465 QUQ786461:QUQ786465 REM786461:REM786465 ROI786461:ROI786465 RYE786461:RYE786465 SIA786461:SIA786465 SRW786461:SRW786465 TBS786461:TBS786465 TLO786461:TLO786465 TVK786461:TVK786465 UFG786461:UFG786465 UPC786461:UPC786465 UYY786461:UYY786465 VIU786461:VIU786465 VSQ786461:VSQ786465 WCM786461:WCM786465 WMI786461:WMI786465 WWE786461:WWE786465 W851997:W852001 JS851997:JS852001 TO851997:TO852001 ADK851997:ADK852001 ANG851997:ANG852001 AXC851997:AXC852001 BGY851997:BGY852001 BQU851997:BQU852001 CAQ851997:CAQ852001 CKM851997:CKM852001 CUI851997:CUI852001 DEE851997:DEE852001 DOA851997:DOA852001 DXW851997:DXW852001 EHS851997:EHS852001 ERO851997:ERO852001 FBK851997:FBK852001 FLG851997:FLG852001 FVC851997:FVC852001 GEY851997:GEY852001 GOU851997:GOU852001 GYQ851997:GYQ852001 HIM851997:HIM852001 HSI851997:HSI852001 ICE851997:ICE852001 IMA851997:IMA852001 IVW851997:IVW852001 JFS851997:JFS852001 JPO851997:JPO852001 JZK851997:JZK852001 KJG851997:KJG852001 KTC851997:KTC852001 LCY851997:LCY852001 LMU851997:LMU852001 LWQ851997:LWQ852001 MGM851997:MGM852001 MQI851997:MQI852001 NAE851997:NAE852001 NKA851997:NKA852001 NTW851997:NTW852001 ODS851997:ODS852001 ONO851997:ONO852001 OXK851997:OXK852001 PHG851997:PHG852001 PRC851997:PRC852001 QAY851997:QAY852001 QKU851997:QKU852001 QUQ851997:QUQ852001 REM851997:REM852001 ROI851997:ROI852001 RYE851997:RYE852001 SIA851997:SIA852001 SRW851997:SRW852001 TBS851997:TBS852001 TLO851997:TLO852001 TVK851997:TVK852001 UFG851997:UFG852001 UPC851997:UPC852001 UYY851997:UYY852001 VIU851997:VIU852001 VSQ851997:VSQ852001 WCM851997:WCM852001 WMI851997:WMI852001 WWE851997:WWE852001 W917533:W917537 JS917533:JS917537 TO917533:TO917537 ADK917533:ADK917537 ANG917533:ANG917537 AXC917533:AXC917537 BGY917533:BGY917537 BQU917533:BQU917537 CAQ917533:CAQ917537 CKM917533:CKM917537 CUI917533:CUI917537 DEE917533:DEE917537 DOA917533:DOA917537 DXW917533:DXW917537 EHS917533:EHS917537 ERO917533:ERO917537 FBK917533:FBK917537 FLG917533:FLG917537 FVC917533:FVC917537 GEY917533:GEY917537 GOU917533:GOU917537 GYQ917533:GYQ917537 HIM917533:HIM917537 HSI917533:HSI917537 ICE917533:ICE917537 IMA917533:IMA917537 IVW917533:IVW917537 JFS917533:JFS917537 JPO917533:JPO917537 JZK917533:JZK917537 KJG917533:KJG917537 KTC917533:KTC917537 LCY917533:LCY917537 LMU917533:LMU917537 LWQ917533:LWQ917537 MGM917533:MGM917537 MQI917533:MQI917537 NAE917533:NAE917537 NKA917533:NKA917537 NTW917533:NTW917537 ODS917533:ODS917537 ONO917533:ONO917537 OXK917533:OXK917537 PHG917533:PHG917537 PRC917533:PRC917537 QAY917533:QAY917537 QKU917533:QKU917537 QUQ917533:QUQ917537 REM917533:REM917537 ROI917533:ROI917537 RYE917533:RYE917537 SIA917533:SIA917537 SRW917533:SRW917537 TBS917533:TBS917537 TLO917533:TLO917537 TVK917533:TVK917537 UFG917533:UFG917537 UPC917533:UPC917537 UYY917533:UYY917537 VIU917533:VIU917537 VSQ917533:VSQ917537 WCM917533:WCM917537 WMI917533:WMI917537 WWE917533:WWE917537 W983069:W983073 JS983069:JS983073 TO983069:TO983073 ADK983069:ADK983073 ANG983069:ANG983073 AXC983069:AXC983073 BGY983069:BGY983073 BQU983069:BQU983073 CAQ983069:CAQ983073 CKM983069:CKM983073 CUI983069:CUI983073 DEE983069:DEE983073 DOA983069:DOA983073 DXW983069:DXW983073 EHS983069:EHS983073 ERO983069:ERO983073 FBK983069:FBK983073 FLG983069:FLG983073 FVC983069:FVC983073 GEY983069:GEY983073 GOU983069:GOU983073 GYQ983069:GYQ983073 HIM983069:HIM983073 HSI983069:HSI983073 ICE983069:ICE983073 IMA983069:IMA983073 IVW983069:IVW983073 JFS983069:JFS983073 JPO983069:JPO983073 JZK983069:JZK983073 KJG983069:KJG983073 KTC983069:KTC983073 LCY983069:LCY983073 LMU983069:LMU983073 LWQ983069:LWQ983073 MGM983069:MGM983073 MQI983069:MQI983073 NAE983069:NAE983073 NKA983069:NKA983073 NTW983069:NTW983073 ODS983069:ODS983073 ONO983069:ONO983073 OXK983069:OXK983073 PHG983069:PHG983073 PRC983069:PRC983073 QAY983069:QAY983073 QKU983069:QKU983073 QUQ983069:QUQ983073 REM983069:REM983073 ROI983069:ROI983073 RYE983069:RYE983073 SIA983069:SIA983073 SRW983069:SRW983073 TBS983069:TBS983073 TLO983069:TLO983073 TVK983069:TVK983073 UFG983069:UFG983073 UPC983069:UPC983073 UYY983069:UYY983073 VIU983069:VIU983073 VSQ983069:VSQ983073 WCM983069:WCM983073 WMI983069:WMI983073 WWE983069:WWE983073 WWE31:WWE34 WMI31:WMI34 WCM31:WCM34 VSQ31:VSQ34 VIU31:VIU34 UYY31:UYY34 UPC31:UPC34 UFG31:UFG34 TVK31:TVK34 TLO31:TLO34 TBS31:TBS34 SRW31:SRW34 SIA31:SIA34 RYE31:RYE34 ROI31:ROI34 REM31:REM34 QUQ31:QUQ34 QKU31:QKU34 QAY31:QAY34 PRC31:PRC34 PHG31:PHG34 OXK31:OXK34 ONO31:ONO34 ODS31:ODS34 NTW31:NTW34 NKA31:NKA34 NAE31:NAE34 MQI31:MQI34 MGM31:MGM34 LWQ31:LWQ34 LMU31:LMU34 LCY31:LCY34 KTC31:KTC34 KJG31:KJG34 JZK31:JZK34 JPO31:JPO34 JFS31:JFS34 IVW31:IVW34 IMA31:IMA34 ICE31:ICE34 HSI31:HSI34 HIM31:HIM34 GYQ31:GYQ34 GOU31:GOU34 GEY31:GEY34 FVC31:FVC34 FLG31:FLG34 FBK31:FBK34 ERO31:ERO34 EHS31:EHS34 DXW31:DXW34 DOA31:DOA34 DEE31:DEE34 CUI31:CUI34 CKM31:CKM34 CAQ31:CAQ34 BQU31:BQU34 BGY31:BGY34 AXC31:AXC34 ANG31:ANG34 ADK31:ADK34 TO31:TO34 JS31:JS34 W31:W34">
      <formula1>$I$2:$I$4</formula1>
    </dataValidation>
  </dataValidations>
  <hyperlinks>
    <hyperlink ref="S34" r:id="rId1"/>
    <hyperlink ref="U34" r:id="rId2"/>
  </hyperlink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898"/>
  <sheetViews>
    <sheetView showGridLines="0" topLeftCell="A39" zoomScale="55" zoomScaleNormal="55" workbookViewId="0">
      <selection activeCell="E43" sqref="E43"/>
    </sheetView>
  </sheetViews>
  <sheetFormatPr baseColWidth="10" defaultColWidth="14.42578125" defaultRowHeight="15" customHeight="1" x14ac:dyDescent="0.25"/>
  <cols>
    <col min="1" max="1" width="6.42578125" style="300" customWidth="1"/>
    <col min="2" max="2" width="14.42578125" style="300" customWidth="1"/>
    <col min="3" max="3" width="17.42578125" style="300" customWidth="1"/>
    <col min="4" max="4" width="21.42578125" style="300" customWidth="1"/>
    <col min="5" max="5" width="53.42578125" style="300" customWidth="1"/>
    <col min="6" max="6" width="12.7109375" style="300" customWidth="1"/>
    <col min="7" max="7" width="37.7109375" style="300" customWidth="1"/>
    <col min="8" max="8" width="56.42578125" style="300" customWidth="1"/>
    <col min="9" max="9" width="14" style="300" customWidth="1"/>
    <col min="10" max="10" width="18" style="300" customWidth="1"/>
    <col min="11" max="11" width="16.42578125" style="300" customWidth="1"/>
    <col min="12" max="12" width="20" style="300" customWidth="1"/>
    <col min="13" max="13" width="18.28515625" style="300" customWidth="1"/>
    <col min="14" max="15" width="18" style="300" customWidth="1"/>
    <col min="16" max="16" width="62.42578125" style="300" customWidth="1"/>
    <col min="17" max="17" width="46.28515625" style="300" customWidth="1"/>
    <col min="18" max="18" width="66.140625" style="300" customWidth="1"/>
    <col min="19" max="19" width="29" style="300" customWidth="1"/>
    <col min="20" max="20" width="18.42578125" style="300" customWidth="1"/>
    <col min="21" max="21" width="19.42578125" style="300" customWidth="1"/>
    <col min="22" max="22" width="39.5703125" style="300" customWidth="1"/>
    <col min="23" max="23" width="31.140625" style="300" customWidth="1"/>
    <col min="24" max="24" width="14.42578125" style="300" customWidth="1"/>
    <col min="25" max="26" width="11" style="300" customWidth="1"/>
    <col min="27" max="16384" width="14.42578125" style="300"/>
  </cols>
  <sheetData>
    <row r="1" spans="1:24" ht="23.25" hidden="1" customHeight="1" x14ac:dyDescent="0.35">
      <c r="A1" s="2"/>
      <c r="B1" s="88"/>
      <c r="C1" s="89" t="s">
        <v>1</v>
      </c>
      <c r="D1" s="89" t="s">
        <v>2</v>
      </c>
      <c r="E1" s="5"/>
      <c r="F1" s="6" t="s">
        <v>3</v>
      </c>
      <c r="G1" s="6" t="s">
        <v>144</v>
      </c>
      <c r="H1" s="6" t="s">
        <v>5</v>
      </c>
      <c r="I1" s="6" t="s">
        <v>7</v>
      </c>
      <c r="J1" s="6" t="s">
        <v>166</v>
      </c>
      <c r="K1" s="1"/>
      <c r="L1" s="8"/>
      <c r="M1" s="7"/>
      <c r="N1" s="7"/>
      <c r="O1" s="7"/>
      <c r="P1" s="7"/>
      <c r="Q1" s="1"/>
      <c r="R1" s="1"/>
      <c r="S1" s="1"/>
      <c r="T1" s="1"/>
      <c r="U1" s="1"/>
      <c r="V1" s="1"/>
      <c r="W1" s="1"/>
    </row>
    <row r="2" spans="1:24" s="79" customFormat="1" ht="25.5" hidden="1" customHeight="1" x14ac:dyDescent="0.2">
      <c r="A2" s="75"/>
      <c r="B2" s="87"/>
      <c r="C2" s="90" t="s">
        <v>8</v>
      </c>
      <c r="D2" s="91" t="s">
        <v>9</v>
      </c>
      <c r="E2" s="82"/>
      <c r="F2" s="94" t="s">
        <v>10</v>
      </c>
      <c r="G2" s="95" t="s">
        <v>162</v>
      </c>
      <c r="H2" s="94" t="s">
        <v>24</v>
      </c>
      <c r="I2" s="160" t="s">
        <v>149</v>
      </c>
      <c r="J2" s="80" t="s">
        <v>164</v>
      </c>
      <c r="K2" s="75"/>
      <c r="L2" s="76"/>
      <c r="M2" s="78"/>
      <c r="N2" s="78"/>
      <c r="O2" s="78"/>
      <c r="P2" s="78"/>
      <c r="Q2" s="75"/>
      <c r="R2" s="75"/>
      <c r="S2" s="75"/>
      <c r="T2" s="75"/>
      <c r="U2" s="75"/>
      <c r="V2" s="75"/>
      <c r="W2" s="75"/>
    </row>
    <row r="3" spans="1:24" s="79" customFormat="1" ht="38.25" hidden="1" customHeight="1" x14ac:dyDescent="0.2">
      <c r="A3" s="75"/>
      <c r="B3" s="87"/>
      <c r="C3" s="90" t="s">
        <v>14</v>
      </c>
      <c r="D3" s="91" t="s">
        <v>15</v>
      </c>
      <c r="E3" s="82"/>
      <c r="F3" s="94" t="s">
        <v>135</v>
      </c>
      <c r="G3" s="95" t="s">
        <v>11</v>
      </c>
      <c r="H3" s="95" t="s">
        <v>147</v>
      </c>
      <c r="I3" s="162" t="s">
        <v>150</v>
      </c>
      <c r="J3" s="80" t="s">
        <v>167</v>
      </c>
      <c r="K3" s="75"/>
      <c r="L3" s="76"/>
      <c r="M3" s="78"/>
      <c r="N3" s="78"/>
      <c r="O3" s="78"/>
      <c r="P3" s="78"/>
      <c r="Q3" s="75"/>
      <c r="R3" s="75"/>
      <c r="S3" s="75"/>
      <c r="T3" s="75"/>
      <c r="U3" s="75"/>
      <c r="V3" s="75"/>
      <c r="W3" s="75"/>
    </row>
    <row r="4" spans="1:24" s="79" customFormat="1" ht="23.25" hidden="1" customHeight="1" x14ac:dyDescent="0.2">
      <c r="A4" s="75"/>
      <c r="B4" s="87"/>
      <c r="C4" s="90" t="s">
        <v>126</v>
      </c>
      <c r="D4" s="91" t="s">
        <v>130</v>
      </c>
      <c r="E4" s="82"/>
      <c r="F4" s="94" t="s">
        <v>136</v>
      </c>
      <c r="G4" s="95" t="s">
        <v>145</v>
      </c>
      <c r="H4" s="83"/>
      <c r="I4" s="161" t="s">
        <v>30</v>
      </c>
      <c r="J4" s="80" t="s">
        <v>165</v>
      </c>
      <c r="K4" s="75"/>
      <c r="L4" s="76"/>
      <c r="M4" s="78"/>
      <c r="N4" s="78"/>
      <c r="O4" s="78"/>
      <c r="P4" s="78"/>
      <c r="Q4" s="75"/>
      <c r="R4" s="75"/>
      <c r="S4" s="75"/>
      <c r="T4" s="75"/>
      <c r="U4" s="75"/>
      <c r="V4" s="75"/>
      <c r="W4" s="75"/>
    </row>
    <row r="5" spans="1:24" s="79" customFormat="1" ht="30" hidden="1" customHeight="1" x14ac:dyDescent="0.2">
      <c r="A5" s="75"/>
      <c r="B5" s="87"/>
      <c r="C5" s="91" t="s">
        <v>124</v>
      </c>
      <c r="D5" s="91" t="s">
        <v>132</v>
      </c>
      <c r="E5" s="82"/>
      <c r="F5" s="95" t="s">
        <v>137</v>
      </c>
      <c r="G5" s="95" t="s">
        <v>17</v>
      </c>
      <c r="H5" s="81"/>
      <c r="I5" s="324" t="s">
        <v>576</v>
      </c>
      <c r="J5" s="80"/>
      <c r="K5" s="75"/>
      <c r="L5" s="76"/>
      <c r="M5" s="78"/>
      <c r="N5" s="78"/>
      <c r="O5" s="78"/>
      <c r="P5" s="78"/>
      <c r="Q5" s="75"/>
      <c r="R5" s="75"/>
      <c r="S5" s="75"/>
      <c r="T5" s="75"/>
      <c r="U5" s="75"/>
      <c r="V5" s="75"/>
      <c r="W5" s="75"/>
    </row>
    <row r="6" spans="1:24" s="79" customFormat="1" ht="32.25" hidden="1" customHeight="1" x14ac:dyDescent="0.2">
      <c r="A6" s="75"/>
      <c r="B6" s="87"/>
      <c r="C6" s="90" t="s">
        <v>38</v>
      </c>
      <c r="D6" s="91" t="s">
        <v>131</v>
      </c>
      <c r="F6" s="95" t="s">
        <v>138</v>
      </c>
      <c r="G6" s="81"/>
      <c r="H6" s="81"/>
      <c r="I6" s="80"/>
      <c r="J6" s="80"/>
      <c r="K6" s="75"/>
      <c r="L6" s="76"/>
      <c r="M6" s="78"/>
      <c r="N6" s="78"/>
      <c r="O6" s="78"/>
      <c r="P6" s="78"/>
      <c r="Q6" s="75"/>
      <c r="R6" s="75"/>
      <c r="S6" s="75"/>
      <c r="T6" s="75"/>
      <c r="U6" s="75"/>
      <c r="V6" s="75"/>
      <c r="W6" s="75"/>
    </row>
    <row r="7" spans="1:24" s="79" customFormat="1" ht="32.25" hidden="1" customHeight="1" x14ac:dyDescent="0.2">
      <c r="A7" s="75"/>
      <c r="B7" s="87"/>
      <c r="C7" s="90" t="s">
        <v>42</v>
      </c>
      <c r="D7" s="91" t="s">
        <v>133</v>
      </c>
      <c r="E7" s="82"/>
      <c r="F7" s="83"/>
      <c r="G7" s="81"/>
      <c r="H7" s="81"/>
      <c r="I7" s="84"/>
      <c r="J7" s="84"/>
      <c r="K7" s="75"/>
      <c r="L7" s="76"/>
      <c r="M7" s="78"/>
      <c r="N7" s="78"/>
      <c r="O7" s="78"/>
      <c r="P7" s="78"/>
      <c r="Q7" s="75"/>
      <c r="R7" s="75"/>
      <c r="S7" s="75"/>
      <c r="T7" s="75"/>
      <c r="U7" s="75"/>
      <c r="V7" s="75"/>
      <c r="W7" s="75"/>
    </row>
    <row r="8" spans="1:24" s="79" customFormat="1" ht="48" hidden="1" customHeight="1" x14ac:dyDescent="0.2">
      <c r="A8" s="75"/>
      <c r="B8" s="87"/>
      <c r="C8" s="90" t="s">
        <v>45</v>
      </c>
      <c r="D8" s="91" t="s">
        <v>35</v>
      </c>
      <c r="E8" s="82"/>
      <c r="F8" s="83"/>
      <c r="G8" s="81"/>
      <c r="H8" s="81"/>
      <c r="I8" s="80"/>
      <c r="J8" s="80"/>
      <c r="K8" s="75"/>
      <c r="L8" s="76"/>
      <c r="M8" s="78"/>
      <c r="N8" s="78"/>
      <c r="O8" s="78"/>
      <c r="P8" s="78"/>
      <c r="Q8" s="75"/>
      <c r="R8" s="75"/>
      <c r="S8" s="75"/>
      <c r="T8" s="75"/>
      <c r="U8" s="75"/>
      <c r="V8" s="75"/>
      <c r="W8" s="75"/>
    </row>
    <row r="9" spans="1:24" s="79" customFormat="1" ht="27.75" hidden="1" customHeight="1" x14ac:dyDescent="0.2">
      <c r="A9" s="75"/>
      <c r="B9" s="87"/>
      <c r="C9" s="90" t="s">
        <v>127</v>
      </c>
      <c r="D9" s="91" t="s">
        <v>39</v>
      </c>
      <c r="E9" s="82"/>
      <c r="F9" s="81"/>
      <c r="G9" s="81"/>
      <c r="H9" s="81"/>
      <c r="I9" s="80"/>
      <c r="J9" s="80"/>
      <c r="K9" s="75"/>
      <c r="L9" s="76"/>
      <c r="M9" s="78"/>
      <c r="N9" s="78"/>
      <c r="O9" s="78"/>
      <c r="P9" s="78"/>
      <c r="Q9" s="75"/>
      <c r="R9" s="75"/>
      <c r="S9" s="75"/>
      <c r="T9" s="75"/>
      <c r="U9" s="75"/>
      <c r="V9" s="75"/>
      <c r="W9" s="75"/>
    </row>
    <row r="10" spans="1:24" s="79" customFormat="1" ht="29.25" hidden="1" customHeight="1" x14ac:dyDescent="0.2">
      <c r="A10" s="75"/>
      <c r="B10" s="87"/>
      <c r="C10" s="90" t="s">
        <v>50</v>
      </c>
      <c r="D10" s="91" t="s">
        <v>43</v>
      </c>
      <c r="E10" s="82"/>
      <c r="F10" s="81"/>
      <c r="G10" s="81"/>
      <c r="H10" s="81"/>
      <c r="I10" s="80"/>
      <c r="J10" s="80"/>
      <c r="K10" s="75"/>
      <c r="L10" s="76"/>
      <c r="M10" s="78"/>
      <c r="N10" s="78"/>
      <c r="O10" s="78"/>
      <c r="P10" s="78"/>
      <c r="Q10" s="75"/>
      <c r="R10" s="75"/>
      <c r="S10" s="75"/>
      <c r="T10" s="75"/>
      <c r="U10" s="75"/>
      <c r="V10" s="75"/>
      <c r="W10" s="75"/>
    </row>
    <row r="11" spans="1:24" s="79" customFormat="1" ht="21.75" hidden="1" customHeight="1" x14ac:dyDescent="0.2">
      <c r="A11" s="75"/>
      <c r="B11" s="87"/>
      <c r="C11" s="90" t="s">
        <v>52</v>
      </c>
      <c r="D11" s="91" t="s">
        <v>139</v>
      </c>
      <c r="E11" s="82"/>
      <c r="F11" s="81"/>
      <c r="G11" s="81"/>
      <c r="H11" s="81"/>
      <c r="I11" s="80"/>
      <c r="J11" s="80"/>
      <c r="K11" s="75"/>
      <c r="L11" s="76"/>
      <c r="M11" s="78"/>
      <c r="N11" s="78"/>
      <c r="O11" s="78"/>
      <c r="P11" s="78"/>
      <c r="Q11" s="75"/>
      <c r="R11" s="75"/>
      <c r="S11" s="75"/>
      <c r="T11" s="75"/>
      <c r="U11" s="75"/>
      <c r="V11" s="75"/>
      <c r="W11" s="75"/>
    </row>
    <row r="12" spans="1:24" s="79" customFormat="1" ht="32.25" hidden="1" customHeight="1" x14ac:dyDescent="0.2">
      <c r="A12" s="75"/>
      <c r="B12" s="87"/>
      <c r="C12" s="90" t="s">
        <v>54</v>
      </c>
      <c r="D12" s="91" t="s">
        <v>134</v>
      </c>
      <c r="E12" s="82"/>
      <c r="F12" s="85"/>
      <c r="G12" s="85"/>
      <c r="H12" s="85"/>
      <c r="I12" s="86"/>
      <c r="J12" s="78"/>
      <c r="K12" s="78"/>
      <c r="L12" s="75"/>
      <c r="M12" s="76"/>
      <c r="N12" s="78"/>
      <c r="O12" s="78"/>
      <c r="P12" s="78"/>
      <c r="Q12" s="78"/>
      <c r="R12" s="75"/>
      <c r="S12" s="75"/>
      <c r="T12" s="75"/>
      <c r="U12" s="75"/>
      <c r="V12" s="75"/>
      <c r="W12" s="75"/>
      <c r="X12" s="75"/>
    </row>
    <row r="13" spans="1:24" s="79" customFormat="1" ht="22.5" hidden="1" customHeight="1" x14ac:dyDescent="0.2">
      <c r="A13" s="75"/>
      <c r="B13" s="87"/>
      <c r="C13" s="90" t="s">
        <v>55</v>
      </c>
      <c r="D13" s="91" t="s">
        <v>53</v>
      </c>
      <c r="E13" s="82"/>
      <c r="F13" s="85"/>
      <c r="G13" s="85"/>
      <c r="H13" s="85"/>
      <c r="I13" s="86"/>
      <c r="J13" s="78"/>
      <c r="K13" s="78"/>
      <c r="L13" s="75"/>
      <c r="M13" s="76"/>
      <c r="N13" s="78"/>
      <c r="O13" s="78"/>
      <c r="P13" s="78"/>
      <c r="Q13" s="78"/>
      <c r="R13" s="75"/>
      <c r="S13" s="75"/>
      <c r="T13" s="75"/>
      <c r="U13" s="75"/>
      <c r="V13" s="75"/>
      <c r="W13" s="75"/>
      <c r="X13" s="75"/>
    </row>
    <row r="14" spans="1:24" s="79" customFormat="1" ht="19.5" hidden="1" customHeight="1" x14ac:dyDescent="0.2">
      <c r="A14" s="75"/>
      <c r="B14" s="87"/>
      <c r="C14" s="91" t="s">
        <v>128</v>
      </c>
      <c r="D14" s="92"/>
      <c r="E14" s="82"/>
      <c r="F14" s="85"/>
      <c r="G14" s="85"/>
      <c r="H14" s="85"/>
      <c r="I14" s="86"/>
      <c r="J14" s="78"/>
      <c r="K14" s="78"/>
      <c r="L14" s="75"/>
      <c r="M14" s="76"/>
      <c r="N14" s="78"/>
      <c r="O14" s="78"/>
      <c r="P14" s="78"/>
      <c r="Q14" s="78"/>
      <c r="R14" s="75"/>
      <c r="S14" s="75"/>
      <c r="T14" s="75"/>
      <c r="U14" s="75"/>
      <c r="V14" s="75"/>
      <c r="W14" s="75"/>
      <c r="X14" s="75"/>
    </row>
    <row r="15" spans="1:24" s="79" customFormat="1" ht="15" hidden="1" customHeight="1" x14ac:dyDescent="0.2">
      <c r="A15" s="75"/>
      <c r="B15" s="87"/>
      <c r="C15" s="93" t="s">
        <v>21</v>
      </c>
      <c r="D15" s="91"/>
      <c r="E15" s="82"/>
      <c r="F15" s="85"/>
      <c r="G15" s="85"/>
      <c r="H15" s="85"/>
      <c r="I15" s="86"/>
      <c r="J15" s="78"/>
      <c r="K15" s="78"/>
      <c r="L15" s="75"/>
      <c r="M15" s="76"/>
      <c r="N15" s="78"/>
      <c r="O15" s="78"/>
      <c r="P15" s="78"/>
      <c r="Q15" s="78"/>
      <c r="R15" s="75"/>
      <c r="S15" s="75"/>
      <c r="T15" s="75"/>
      <c r="U15" s="75"/>
      <c r="V15" s="75"/>
      <c r="W15" s="75"/>
      <c r="X15" s="75"/>
    </row>
    <row r="16" spans="1:24" ht="14.25" hidden="1" customHeight="1" thickBot="1" x14ac:dyDescent="0.4">
      <c r="A16" s="2"/>
      <c r="B16" s="1"/>
      <c r="C16" s="1"/>
      <c r="D16" s="1"/>
      <c r="E16" s="14"/>
      <c r="F16" s="1"/>
      <c r="G16" s="14"/>
      <c r="H16" s="14"/>
      <c r="I16" s="7"/>
      <c r="J16" s="7"/>
      <c r="K16" s="7"/>
      <c r="L16" s="7"/>
      <c r="M16" s="8"/>
      <c r="N16" s="7"/>
      <c r="O16" s="7"/>
      <c r="P16" s="7"/>
      <c r="Q16" s="7"/>
      <c r="R16" s="15"/>
      <c r="S16" s="15"/>
      <c r="T16" s="15"/>
      <c r="U16" s="1"/>
      <c r="V16" s="16"/>
      <c r="W16" s="16"/>
      <c r="X16" s="1"/>
    </row>
    <row r="17" spans="1:25"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3"/>
      <c r="V17" s="121" t="s">
        <v>57</v>
      </c>
      <c r="X17" s="1"/>
    </row>
    <row r="18" spans="1:25"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6"/>
      <c r="V18" s="176" t="s">
        <v>168</v>
      </c>
      <c r="X18" s="1"/>
    </row>
    <row r="19" spans="1:25"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6"/>
      <c r="V19" s="177" t="s">
        <v>169</v>
      </c>
      <c r="X19" s="1"/>
    </row>
    <row r="20" spans="1:25"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9"/>
      <c r="V20" s="122" t="s">
        <v>58</v>
      </c>
      <c r="X20" s="1"/>
    </row>
    <row r="21" spans="1:25" ht="36.75" customHeight="1" thickBot="1" x14ac:dyDescent="0.3">
      <c r="A21" s="17"/>
      <c r="B21" s="18"/>
      <c r="C21" s="18"/>
      <c r="D21" s="18"/>
      <c r="E21" s="19"/>
      <c r="F21" s="20"/>
      <c r="G21" s="21"/>
      <c r="H21" s="21"/>
      <c r="I21" s="20"/>
      <c r="J21" s="20"/>
      <c r="K21" s="20"/>
      <c r="L21" s="20"/>
      <c r="M21" s="20"/>
      <c r="N21" s="20"/>
      <c r="O21" s="20"/>
      <c r="P21" s="20"/>
      <c r="Q21" s="20"/>
      <c r="R21" s="22"/>
      <c r="S21" s="22"/>
      <c r="T21" s="22"/>
      <c r="U21" s="20"/>
      <c r="V21" s="21"/>
    </row>
    <row r="22" spans="1:25" ht="63" customHeight="1" thickBot="1" x14ac:dyDescent="0.3">
      <c r="A22" s="560" t="s">
        <v>59</v>
      </c>
      <c r="B22" s="561"/>
      <c r="C22" s="562"/>
      <c r="D22" s="23"/>
      <c r="E22" s="546" t="str">
        <f>CONCATENATE("INFORME DE SEGUIMIENTO DEL PROCESO ",A23)</f>
        <v>INFORME DE SEGUIMIENTO DEL PROCESO GESTIÓN TECNOLÓGICA</v>
      </c>
      <c r="F22" s="547"/>
      <c r="G22" s="21"/>
      <c r="H22" s="579" t="s">
        <v>60</v>
      </c>
      <c r="I22" s="580"/>
      <c r="J22" s="581"/>
      <c r="K22" s="107"/>
      <c r="L22" s="107"/>
      <c r="M22" s="587" t="s">
        <v>61</v>
      </c>
      <c r="N22" s="588"/>
      <c r="O22" s="589"/>
      <c r="P22" s="111"/>
      <c r="Q22" s="111"/>
      <c r="R22" s="111"/>
      <c r="S22" s="111"/>
      <c r="T22" s="111"/>
      <c r="U22" s="111"/>
      <c r="V22" s="110"/>
    </row>
    <row r="23" spans="1:25" ht="53.25" customHeight="1" thickBot="1" x14ac:dyDescent="0.3">
      <c r="A23" s="600" t="s">
        <v>50</v>
      </c>
      <c r="B23" s="601"/>
      <c r="C23" s="602"/>
      <c r="D23" s="23"/>
      <c r="E23" s="127" t="s">
        <v>151</v>
      </c>
      <c r="F23" s="128">
        <f>COUNTA(E32:E44)</f>
        <v>3</v>
      </c>
      <c r="G23" s="21"/>
      <c r="H23" s="582" t="s">
        <v>69</v>
      </c>
      <c r="I23" s="583"/>
      <c r="J23" s="126">
        <f>COUNTIF(I32:I43,"Acción Correctiva")</f>
        <v>12</v>
      </c>
      <c r="K23" s="112"/>
      <c r="L23" s="108"/>
      <c r="M23" s="113" t="s">
        <v>65</v>
      </c>
      <c r="N23" s="124" t="s">
        <v>66</v>
      </c>
      <c r="O23" s="156" t="s">
        <v>67</v>
      </c>
      <c r="P23" s="111"/>
      <c r="Q23" s="111"/>
      <c r="R23" s="111"/>
      <c r="S23" s="110"/>
      <c r="T23" s="110"/>
      <c r="U23" s="23"/>
      <c r="V23" s="110"/>
    </row>
    <row r="24" spans="1:25" ht="48.75" customHeight="1" thickBot="1" x14ac:dyDescent="0.4">
      <c r="A24" s="27"/>
      <c r="B24" s="23"/>
      <c r="C24" s="23"/>
      <c r="D24" s="28"/>
      <c r="E24" s="127" t="s">
        <v>62</v>
      </c>
      <c r="F24" s="128">
        <f>COUNTA(H32:H44)</f>
        <v>12</v>
      </c>
      <c r="G24" s="24"/>
      <c r="H24" s="584" t="s">
        <v>156</v>
      </c>
      <c r="I24" s="585"/>
      <c r="J24" s="131">
        <f>COUNTIF(I32:I42,"Acción Preventiva y/o de mejora")</f>
        <v>0</v>
      </c>
      <c r="K24" s="112"/>
      <c r="L24" s="108"/>
      <c r="M24" s="114">
        <v>2016</v>
      </c>
      <c r="N24" s="37"/>
      <c r="O24" s="115"/>
      <c r="P24" s="111"/>
      <c r="Q24" s="112"/>
      <c r="R24" s="112"/>
      <c r="S24" s="110"/>
      <c r="T24" s="110"/>
      <c r="U24" s="23"/>
      <c r="V24" s="110"/>
    </row>
    <row r="25" spans="1:25" ht="53.25" customHeight="1" x14ac:dyDescent="0.35">
      <c r="A25" s="27"/>
      <c r="B25" s="23"/>
      <c r="C25" s="23"/>
      <c r="D25" s="33"/>
      <c r="E25" s="129" t="s">
        <v>152</v>
      </c>
      <c r="F25" s="326">
        <f>COUNTIF(U32:U43,"Vencida")</f>
        <v>0</v>
      </c>
      <c r="G25" s="24"/>
      <c r="H25" s="586"/>
      <c r="I25" s="586"/>
      <c r="J25" s="118"/>
      <c r="K25" s="112"/>
      <c r="L25" s="108"/>
      <c r="M25" s="116">
        <v>2017</v>
      </c>
      <c r="N25" s="46"/>
      <c r="O25" s="117">
        <v>19</v>
      </c>
      <c r="P25" s="111"/>
      <c r="Q25" s="112"/>
      <c r="R25" s="112"/>
      <c r="S25" s="110"/>
      <c r="T25" s="110"/>
      <c r="U25" s="23"/>
      <c r="V25" s="62"/>
    </row>
    <row r="26" spans="1:25" ht="48.75" customHeight="1" x14ac:dyDescent="0.35">
      <c r="A26" s="27"/>
      <c r="B26" s="23"/>
      <c r="C26" s="23"/>
      <c r="D26" s="28"/>
      <c r="E26" s="129" t="s">
        <v>153</v>
      </c>
      <c r="F26" s="326">
        <f>COUNTIF(U32:U44,"En ejecución")</f>
        <v>3</v>
      </c>
      <c r="G26" s="24"/>
      <c r="H26" s="586"/>
      <c r="I26" s="586"/>
      <c r="J26" s="301"/>
      <c r="K26" s="118"/>
      <c r="L26" s="108"/>
      <c r="M26" s="116">
        <v>2018</v>
      </c>
      <c r="N26" s="46"/>
      <c r="O26" s="117"/>
      <c r="P26" s="111"/>
      <c r="Q26" s="112"/>
      <c r="R26" s="112"/>
      <c r="S26" s="110"/>
      <c r="T26" s="110"/>
      <c r="U26" s="23"/>
      <c r="V26" s="62"/>
    </row>
    <row r="27" spans="1:25" ht="51" customHeight="1" thickBot="1" x14ac:dyDescent="0.4">
      <c r="A27" s="27"/>
      <c r="B27" s="23"/>
      <c r="C27" s="23"/>
      <c r="D27" s="33"/>
      <c r="E27" s="129" t="s">
        <v>155</v>
      </c>
      <c r="F27" s="128">
        <f>COUNTIF(U32:U44,"Cerrada")</f>
        <v>6</v>
      </c>
      <c r="G27" s="24"/>
      <c r="H27" s="25"/>
      <c r="I27" s="109"/>
      <c r="J27" s="108"/>
      <c r="K27" s="108"/>
      <c r="L27" s="108"/>
      <c r="M27" s="119" t="s">
        <v>75</v>
      </c>
      <c r="N27" s="120">
        <f>SUM(N24:N26)</f>
        <v>0</v>
      </c>
      <c r="O27" s="157">
        <f>SUM(O24:O26)</f>
        <v>19</v>
      </c>
      <c r="P27" s="111"/>
      <c r="Q27" s="112"/>
      <c r="R27" s="112"/>
      <c r="S27" s="110"/>
      <c r="T27" s="110"/>
      <c r="U27" s="23"/>
      <c r="V27" s="62"/>
    </row>
    <row r="28" spans="1:25" s="320" customFormat="1" ht="51" customHeight="1" thickBot="1" x14ac:dyDescent="0.4">
      <c r="A28" s="27"/>
      <c r="B28" s="23"/>
      <c r="C28" s="23"/>
      <c r="D28" s="33"/>
      <c r="E28" s="130" t="s">
        <v>575</v>
      </c>
      <c r="F28" s="131">
        <f>COUNTIF(U33:U44,"Eliminada")</f>
        <v>3</v>
      </c>
      <c r="G28" s="24"/>
      <c r="H28" s="25"/>
      <c r="I28" s="109"/>
      <c r="J28" s="108"/>
      <c r="K28" s="108"/>
      <c r="L28" s="108"/>
      <c r="M28" s="111"/>
      <c r="N28" s="112"/>
      <c r="O28" s="111"/>
      <c r="P28" s="111"/>
      <c r="Q28" s="112"/>
      <c r="R28" s="112"/>
      <c r="S28" s="110"/>
      <c r="T28" s="110"/>
      <c r="U28" s="23"/>
      <c r="V28" s="62"/>
    </row>
    <row r="29" spans="1:25" ht="41.25" customHeight="1" thickBot="1" x14ac:dyDescent="0.4">
      <c r="A29" s="27"/>
      <c r="B29" s="23"/>
      <c r="C29" s="23"/>
      <c r="D29" s="23"/>
      <c r="E29" s="103"/>
      <c r="F29" s="104"/>
      <c r="G29" s="24"/>
      <c r="H29" s="25"/>
      <c r="I29" s="105"/>
      <c r="J29" s="106"/>
      <c r="K29" s="105"/>
      <c r="L29" s="106"/>
      <c r="M29" s="123"/>
      <c r="N29" s="26"/>
      <c r="O29" s="26"/>
      <c r="P29" s="26"/>
      <c r="Q29" s="20"/>
      <c r="R29" s="20"/>
      <c r="S29" s="20"/>
      <c r="T29" s="20"/>
      <c r="U29" s="20"/>
      <c r="V29" s="20"/>
    </row>
    <row r="30" spans="1:25" s="97" customFormat="1" ht="45" customHeight="1" thickBot="1" x14ac:dyDescent="0.25">
      <c r="A30" s="570" t="s">
        <v>80</v>
      </c>
      <c r="B30" s="571"/>
      <c r="C30" s="571"/>
      <c r="D30" s="571"/>
      <c r="E30" s="571"/>
      <c r="F30" s="571"/>
      <c r="G30" s="572"/>
      <c r="H30" s="563" t="s">
        <v>81</v>
      </c>
      <c r="I30" s="564"/>
      <c r="J30" s="564"/>
      <c r="K30" s="564"/>
      <c r="L30" s="564"/>
      <c r="M30" s="564"/>
      <c r="N30" s="565"/>
      <c r="O30" s="576" t="s">
        <v>82</v>
      </c>
      <c r="P30" s="577"/>
      <c r="Q30" s="578"/>
      <c r="R30" s="543" t="s">
        <v>148</v>
      </c>
      <c r="S30" s="544"/>
      <c r="T30" s="544"/>
      <c r="U30" s="544"/>
      <c r="V30" s="545"/>
      <c r="W30" s="99"/>
      <c r="X30" s="100"/>
      <c r="Y30" s="101"/>
    </row>
    <row r="31" spans="1:25" ht="63" customHeight="1" thickBot="1" x14ac:dyDescent="0.3">
      <c r="A31" s="193" t="s">
        <v>154</v>
      </c>
      <c r="B31" s="194" t="s">
        <v>3</v>
      </c>
      <c r="C31" s="194" t="s">
        <v>84</v>
      </c>
      <c r="D31" s="194" t="s">
        <v>140</v>
      </c>
      <c r="E31" s="194" t="s">
        <v>141</v>
      </c>
      <c r="F31" s="194" t="s">
        <v>142</v>
      </c>
      <c r="G31" s="195" t="s">
        <v>143</v>
      </c>
      <c r="H31" s="196" t="s">
        <v>146</v>
      </c>
      <c r="I31" s="194" t="s">
        <v>5</v>
      </c>
      <c r="J31" s="194" t="s">
        <v>85</v>
      </c>
      <c r="K31" s="197" t="s">
        <v>86</v>
      </c>
      <c r="L31" s="197" t="s">
        <v>88</v>
      </c>
      <c r="M31" s="197" t="s">
        <v>89</v>
      </c>
      <c r="N31" s="198" t="s">
        <v>90</v>
      </c>
      <c r="O31" s="548" t="s">
        <v>91</v>
      </c>
      <c r="P31" s="549"/>
      <c r="Q31" s="198" t="s">
        <v>92</v>
      </c>
      <c r="R31" s="199" t="s">
        <v>91</v>
      </c>
      <c r="S31" s="197" t="s">
        <v>92</v>
      </c>
      <c r="T31" s="197" t="s">
        <v>166</v>
      </c>
      <c r="U31" s="197" t="s">
        <v>93</v>
      </c>
      <c r="V31" s="198" t="s">
        <v>163</v>
      </c>
      <c r="W31" s="98"/>
      <c r="X31" s="102"/>
      <c r="Y31" s="102"/>
    </row>
    <row r="32" spans="1:25" s="238" customFormat="1" ht="186" hidden="1" customHeight="1" x14ac:dyDescent="0.25">
      <c r="A32" s="612">
        <v>30</v>
      </c>
      <c r="B32" s="610" t="s">
        <v>136</v>
      </c>
      <c r="C32" s="610" t="s">
        <v>130</v>
      </c>
      <c r="D32" s="637">
        <v>43370</v>
      </c>
      <c r="E32" s="639" t="s">
        <v>374</v>
      </c>
      <c r="F32" s="649" t="s">
        <v>145</v>
      </c>
      <c r="G32" s="651" t="s">
        <v>375</v>
      </c>
      <c r="H32" s="356" t="s">
        <v>376</v>
      </c>
      <c r="I32" s="357" t="s">
        <v>24</v>
      </c>
      <c r="J32" s="357" t="s">
        <v>396</v>
      </c>
      <c r="K32" s="309" t="s">
        <v>377</v>
      </c>
      <c r="L32" s="235">
        <v>43367</v>
      </c>
      <c r="M32" s="235">
        <v>43367</v>
      </c>
      <c r="N32" s="235">
        <v>43370</v>
      </c>
      <c r="O32" s="643" t="s">
        <v>532</v>
      </c>
      <c r="P32" s="643"/>
      <c r="Q32" s="302" t="s">
        <v>378</v>
      </c>
      <c r="R32" s="209" t="s">
        <v>585</v>
      </c>
      <c r="S32" s="242" t="s">
        <v>405</v>
      </c>
      <c r="T32" s="325" t="s">
        <v>164</v>
      </c>
      <c r="U32" s="302" t="s">
        <v>30</v>
      </c>
      <c r="V32" s="264" t="s">
        <v>572</v>
      </c>
      <c r="W32" s="385"/>
      <c r="X32" s="237"/>
    </row>
    <row r="33" spans="1:24" s="238" customFormat="1" ht="287.25" hidden="1" customHeight="1" x14ac:dyDescent="0.25">
      <c r="A33" s="612"/>
      <c r="B33" s="610"/>
      <c r="C33" s="610"/>
      <c r="D33" s="637"/>
      <c r="E33" s="639"/>
      <c r="F33" s="650"/>
      <c r="G33" s="641"/>
      <c r="H33" s="356" t="s">
        <v>379</v>
      </c>
      <c r="I33" s="357" t="s">
        <v>24</v>
      </c>
      <c r="J33" s="357" t="s">
        <v>380</v>
      </c>
      <c r="K33" s="309" t="s">
        <v>377</v>
      </c>
      <c r="L33" s="235">
        <v>43370</v>
      </c>
      <c r="M33" s="235">
        <v>43370</v>
      </c>
      <c r="N33" s="235">
        <v>43370</v>
      </c>
      <c r="O33" s="645" t="s">
        <v>583</v>
      </c>
      <c r="P33" s="646"/>
      <c r="Q33" s="357" t="s">
        <v>401</v>
      </c>
      <c r="R33" s="209" t="s">
        <v>586</v>
      </c>
      <c r="S33" s="386" t="s">
        <v>587</v>
      </c>
      <c r="T33" s="325" t="s">
        <v>164</v>
      </c>
      <c r="U33" s="302" t="s">
        <v>30</v>
      </c>
      <c r="V33" s="264" t="s">
        <v>573</v>
      </c>
      <c r="W33" s="385"/>
      <c r="X33" s="237"/>
    </row>
    <row r="34" spans="1:24" s="238" customFormat="1" ht="222" customHeight="1" x14ac:dyDescent="0.25">
      <c r="A34" s="612"/>
      <c r="B34" s="610"/>
      <c r="C34" s="610"/>
      <c r="D34" s="637"/>
      <c r="E34" s="639"/>
      <c r="F34" s="650"/>
      <c r="G34" s="641"/>
      <c r="H34" s="356" t="s">
        <v>533</v>
      </c>
      <c r="I34" s="357" t="s">
        <v>24</v>
      </c>
      <c r="J34" s="357" t="s">
        <v>381</v>
      </c>
      <c r="K34" s="381" t="s">
        <v>377</v>
      </c>
      <c r="L34" s="358">
        <v>43370</v>
      </c>
      <c r="M34" s="235">
        <v>43374</v>
      </c>
      <c r="N34" s="235">
        <v>43462</v>
      </c>
      <c r="O34" s="647" t="s">
        <v>721</v>
      </c>
      <c r="P34" s="648"/>
      <c r="Q34" s="387" t="s">
        <v>638</v>
      </c>
      <c r="R34" s="366" t="s">
        <v>722</v>
      </c>
      <c r="S34" s="388" t="s">
        <v>732</v>
      </c>
      <c r="T34" s="345"/>
      <c r="U34" s="302" t="s">
        <v>150</v>
      </c>
      <c r="V34" s="264" t="s">
        <v>730</v>
      </c>
      <c r="W34" s="389"/>
      <c r="X34" s="237"/>
    </row>
    <row r="35" spans="1:24" s="238" customFormat="1" ht="183.75" hidden="1" customHeight="1" x14ac:dyDescent="0.25">
      <c r="A35" s="612"/>
      <c r="B35" s="610"/>
      <c r="C35" s="610"/>
      <c r="D35" s="637"/>
      <c r="E35" s="639"/>
      <c r="F35" s="650"/>
      <c r="G35" s="641"/>
      <c r="H35" s="209" t="s">
        <v>534</v>
      </c>
      <c r="I35" s="357" t="s">
        <v>24</v>
      </c>
      <c r="J35" s="357" t="s">
        <v>382</v>
      </c>
      <c r="K35" s="310" t="s">
        <v>377</v>
      </c>
      <c r="L35" s="358">
        <v>43370</v>
      </c>
      <c r="M35" s="235">
        <v>43374</v>
      </c>
      <c r="N35" s="235">
        <v>43462</v>
      </c>
      <c r="O35" s="634" t="s">
        <v>535</v>
      </c>
      <c r="P35" s="633"/>
      <c r="Q35" s="357" t="s">
        <v>536</v>
      </c>
      <c r="R35" s="265" t="s">
        <v>588</v>
      </c>
      <c r="S35" s="232" t="s">
        <v>579</v>
      </c>
      <c r="T35" s="325" t="s">
        <v>164</v>
      </c>
      <c r="U35" s="302" t="s">
        <v>30</v>
      </c>
      <c r="V35" s="366" t="s">
        <v>574</v>
      </c>
      <c r="W35" s="389"/>
      <c r="X35" s="237"/>
    </row>
    <row r="36" spans="1:24" s="238" customFormat="1" ht="180.75" customHeight="1" x14ac:dyDescent="0.25">
      <c r="A36" s="612"/>
      <c r="B36" s="610"/>
      <c r="C36" s="610"/>
      <c r="D36" s="637"/>
      <c r="E36" s="639"/>
      <c r="F36" s="650"/>
      <c r="G36" s="641"/>
      <c r="H36" s="356" t="s">
        <v>383</v>
      </c>
      <c r="I36" s="357" t="s">
        <v>24</v>
      </c>
      <c r="J36" s="357" t="s">
        <v>384</v>
      </c>
      <c r="K36" s="310" t="s">
        <v>377</v>
      </c>
      <c r="L36" s="358">
        <v>43370</v>
      </c>
      <c r="M36" s="235">
        <v>43374</v>
      </c>
      <c r="N36" s="235">
        <v>43612</v>
      </c>
      <c r="O36" s="632" t="s">
        <v>637</v>
      </c>
      <c r="P36" s="633"/>
      <c r="Q36" s="357" t="s">
        <v>537</v>
      </c>
      <c r="R36" s="265" t="s">
        <v>723</v>
      </c>
      <c r="S36" s="236" t="s">
        <v>530</v>
      </c>
      <c r="T36" s="236"/>
      <c r="U36" s="302" t="s">
        <v>150</v>
      </c>
      <c r="V36" s="366" t="s">
        <v>731</v>
      </c>
      <c r="W36" s="389"/>
      <c r="X36" s="237"/>
    </row>
    <row r="37" spans="1:24" s="238" customFormat="1" ht="157.5" customHeight="1" x14ac:dyDescent="0.25">
      <c r="A37" s="612"/>
      <c r="B37" s="610"/>
      <c r="C37" s="610"/>
      <c r="D37" s="637"/>
      <c r="E37" s="639"/>
      <c r="F37" s="650"/>
      <c r="G37" s="641"/>
      <c r="H37" s="356" t="s">
        <v>385</v>
      </c>
      <c r="I37" s="357" t="s">
        <v>24</v>
      </c>
      <c r="J37" s="357" t="s">
        <v>386</v>
      </c>
      <c r="K37" s="310" t="s">
        <v>377</v>
      </c>
      <c r="L37" s="358">
        <v>43370</v>
      </c>
      <c r="M37" s="235">
        <v>43374</v>
      </c>
      <c r="N37" s="235">
        <v>43403</v>
      </c>
      <c r="O37" s="634" t="s">
        <v>538</v>
      </c>
      <c r="P37" s="633"/>
      <c r="Q37" s="302"/>
      <c r="R37" s="265" t="s">
        <v>724</v>
      </c>
      <c r="S37" s="236"/>
      <c r="T37" s="236"/>
      <c r="U37" s="325" t="s">
        <v>576</v>
      </c>
      <c r="V37" s="366" t="s">
        <v>725</v>
      </c>
      <c r="W37" s="389"/>
      <c r="X37" s="237"/>
    </row>
    <row r="38" spans="1:24" s="238" customFormat="1" ht="126.75" customHeight="1" x14ac:dyDescent="0.25">
      <c r="A38" s="612"/>
      <c r="B38" s="610"/>
      <c r="C38" s="610"/>
      <c r="D38" s="637"/>
      <c r="E38" s="639"/>
      <c r="F38" s="650"/>
      <c r="G38" s="641"/>
      <c r="H38" s="356" t="s">
        <v>387</v>
      </c>
      <c r="I38" s="357" t="s">
        <v>24</v>
      </c>
      <c r="J38" s="357" t="s">
        <v>388</v>
      </c>
      <c r="K38" s="310" t="s">
        <v>377</v>
      </c>
      <c r="L38" s="358">
        <v>43370</v>
      </c>
      <c r="M38" s="235">
        <v>43374</v>
      </c>
      <c r="N38" s="235">
        <v>43434</v>
      </c>
      <c r="O38" s="632" t="s">
        <v>726</v>
      </c>
      <c r="P38" s="633"/>
      <c r="Q38" s="302"/>
      <c r="R38" s="265" t="s">
        <v>727</v>
      </c>
      <c r="S38" s="236"/>
      <c r="T38" s="236"/>
      <c r="U38" s="325" t="s">
        <v>576</v>
      </c>
      <c r="V38" s="366" t="s">
        <v>725</v>
      </c>
      <c r="W38" s="389"/>
      <c r="X38" s="237"/>
    </row>
    <row r="39" spans="1:24" s="238" customFormat="1" ht="118.5" customHeight="1" x14ac:dyDescent="0.25">
      <c r="A39" s="612"/>
      <c r="B39" s="610"/>
      <c r="C39" s="610"/>
      <c r="D39" s="637"/>
      <c r="E39" s="639"/>
      <c r="F39" s="613"/>
      <c r="G39" s="652"/>
      <c r="H39" s="274" t="s">
        <v>389</v>
      </c>
      <c r="I39" s="364" t="s">
        <v>24</v>
      </c>
      <c r="J39" s="364" t="s">
        <v>390</v>
      </c>
      <c r="K39" s="310" t="s">
        <v>377</v>
      </c>
      <c r="L39" s="358">
        <v>43370</v>
      </c>
      <c r="M39" s="235">
        <v>43371</v>
      </c>
      <c r="N39" s="235">
        <v>43434</v>
      </c>
      <c r="O39" s="634" t="s">
        <v>539</v>
      </c>
      <c r="P39" s="633"/>
      <c r="Q39" s="263"/>
      <c r="R39" s="265" t="s">
        <v>728</v>
      </c>
      <c r="S39" s="236"/>
      <c r="T39" s="236"/>
      <c r="U39" s="325" t="s">
        <v>576</v>
      </c>
      <c r="V39" s="366" t="s">
        <v>725</v>
      </c>
      <c r="W39" s="389"/>
      <c r="X39" s="237"/>
    </row>
    <row r="40" spans="1:24" s="238" customFormat="1" ht="233.25" hidden="1" customHeight="1" x14ac:dyDescent="0.25">
      <c r="A40" s="612">
        <v>31</v>
      </c>
      <c r="B40" s="610" t="s">
        <v>10</v>
      </c>
      <c r="C40" s="610" t="s">
        <v>130</v>
      </c>
      <c r="D40" s="637">
        <v>43368</v>
      </c>
      <c r="E40" s="639" t="s">
        <v>391</v>
      </c>
      <c r="F40" s="610" t="s">
        <v>145</v>
      </c>
      <c r="G40" s="640" t="s">
        <v>392</v>
      </c>
      <c r="H40" s="356" t="s">
        <v>395</v>
      </c>
      <c r="I40" s="357" t="s">
        <v>24</v>
      </c>
      <c r="J40" s="357" t="s">
        <v>380</v>
      </c>
      <c r="K40" s="310" t="s">
        <v>377</v>
      </c>
      <c r="L40" s="235">
        <v>43370</v>
      </c>
      <c r="M40" s="235">
        <v>43370</v>
      </c>
      <c r="N40" s="235">
        <v>43370</v>
      </c>
      <c r="O40" s="606" t="s">
        <v>580</v>
      </c>
      <c r="P40" s="642"/>
      <c r="Q40" s="357" t="s">
        <v>401</v>
      </c>
      <c r="R40" s="265" t="s">
        <v>589</v>
      </c>
      <c r="S40" s="386" t="s">
        <v>590</v>
      </c>
      <c r="T40" s="325" t="s">
        <v>164</v>
      </c>
      <c r="U40" s="302" t="s">
        <v>30</v>
      </c>
      <c r="V40" s="366" t="s">
        <v>725</v>
      </c>
      <c r="W40" s="389"/>
      <c r="X40" s="237"/>
    </row>
    <row r="41" spans="1:24" s="238" customFormat="1" ht="151.5" hidden="1" customHeight="1" x14ac:dyDescent="0.25">
      <c r="A41" s="612"/>
      <c r="B41" s="610"/>
      <c r="C41" s="610"/>
      <c r="D41" s="637"/>
      <c r="E41" s="639"/>
      <c r="F41" s="610"/>
      <c r="G41" s="641"/>
      <c r="H41" s="366" t="s">
        <v>397</v>
      </c>
      <c r="I41" s="357" t="s">
        <v>24</v>
      </c>
      <c r="J41" s="357" t="s">
        <v>380</v>
      </c>
      <c r="K41" s="310" t="s">
        <v>377</v>
      </c>
      <c r="L41" s="235">
        <v>43370</v>
      </c>
      <c r="M41" s="235">
        <v>43374</v>
      </c>
      <c r="N41" s="235">
        <v>43449</v>
      </c>
      <c r="O41" s="643" t="s">
        <v>540</v>
      </c>
      <c r="P41" s="643"/>
      <c r="Q41" s="230" t="s">
        <v>541</v>
      </c>
      <c r="R41" s="265" t="s">
        <v>591</v>
      </c>
      <c r="S41" s="388" t="s">
        <v>581</v>
      </c>
      <c r="T41" s="325" t="s">
        <v>164</v>
      </c>
      <c r="U41" s="302" t="s">
        <v>30</v>
      </c>
      <c r="V41" s="366" t="s">
        <v>568</v>
      </c>
      <c r="W41" s="389"/>
      <c r="X41" s="237"/>
    </row>
    <row r="42" spans="1:24" s="239" customFormat="1" ht="230.25" hidden="1" customHeight="1" x14ac:dyDescent="0.25">
      <c r="A42" s="635"/>
      <c r="B42" s="636"/>
      <c r="C42" s="636"/>
      <c r="D42" s="638"/>
      <c r="E42" s="640"/>
      <c r="F42" s="636"/>
      <c r="G42" s="641"/>
      <c r="H42" s="274" t="s">
        <v>393</v>
      </c>
      <c r="I42" s="364" t="s">
        <v>24</v>
      </c>
      <c r="J42" s="364" t="s">
        <v>394</v>
      </c>
      <c r="K42" s="311" t="s">
        <v>377</v>
      </c>
      <c r="L42" s="312">
        <v>43370</v>
      </c>
      <c r="M42" s="313">
        <v>43374</v>
      </c>
      <c r="N42" s="313">
        <v>43403</v>
      </c>
      <c r="O42" s="644" t="s">
        <v>542</v>
      </c>
      <c r="P42" s="644"/>
      <c r="Q42" s="314" t="s">
        <v>543</v>
      </c>
      <c r="R42" s="315" t="s">
        <v>592</v>
      </c>
      <c r="S42" s="318" t="s">
        <v>552</v>
      </c>
      <c r="T42" s="325" t="s">
        <v>164</v>
      </c>
      <c r="U42" s="303" t="s">
        <v>30</v>
      </c>
      <c r="V42" s="316" t="s">
        <v>568</v>
      </c>
      <c r="W42" s="390"/>
    </row>
    <row r="43" spans="1:24" s="238" customFormat="1" ht="381" customHeight="1" x14ac:dyDescent="0.25">
      <c r="A43" s="391">
        <v>32</v>
      </c>
      <c r="B43" s="230" t="s">
        <v>136</v>
      </c>
      <c r="C43" s="230" t="s">
        <v>130</v>
      </c>
      <c r="D43" s="392">
        <v>43437</v>
      </c>
      <c r="E43" s="393" t="s">
        <v>544</v>
      </c>
      <c r="F43" s="230" t="s">
        <v>145</v>
      </c>
      <c r="G43" s="394" t="s">
        <v>545</v>
      </c>
      <c r="H43" s="394" t="s">
        <v>546</v>
      </c>
      <c r="I43" s="230" t="s">
        <v>24</v>
      </c>
      <c r="J43" s="394" t="s">
        <v>401</v>
      </c>
      <c r="K43" s="310" t="s">
        <v>377</v>
      </c>
      <c r="L43" s="358">
        <v>43437</v>
      </c>
      <c r="M43" s="235">
        <v>43497</v>
      </c>
      <c r="N43" s="235">
        <v>43678</v>
      </c>
      <c r="O43" s="630" t="s">
        <v>733</v>
      </c>
      <c r="P43" s="631"/>
      <c r="Q43" s="395" t="s">
        <v>734</v>
      </c>
      <c r="R43" s="396" t="s">
        <v>735</v>
      </c>
      <c r="S43" s="397" t="s">
        <v>690</v>
      </c>
      <c r="T43" s="325"/>
      <c r="U43" s="302" t="s">
        <v>150</v>
      </c>
      <c r="V43" s="366" t="s">
        <v>725</v>
      </c>
      <c r="W43" s="389"/>
      <c r="X43" s="237"/>
    </row>
    <row r="44" spans="1:24" x14ac:dyDescent="0.25">
      <c r="A44" s="398"/>
      <c r="B44" s="398"/>
      <c r="C44" s="398"/>
      <c r="D44" s="398"/>
      <c r="E44" s="399"/>
      <c r="F44" s="398"/>
      <c r="G44" s="399"/>
      <c r="H44" s="399"/>
      <c r="I44" s="398"/>
      <c r="J44" s="398"/>
      <c r="K44" s="398"/>
      <c r="L44" s="398"/>
      <c r="M44" s="398"/>
      <c r="N44" s="398"/>
      <c r="O44" s="400"/>
      <c r="P44" s="398"/>
      <c r="Q44" s="398"/>
      <c r="R44" s="401"/>
      <c r="S44" s="401"/>
      <c r="T44" s="401"/>
      <c r="U44" s="402"/>
      <c r="V44" s="399"/>
      <c r="W44" s="398"/>
      <c r="X44" s="1"/>
    </row>
    <row r="45" spans="1:24" x14ac:dyDescent="0.25">
      <c r="A45" s="398"/>
      <c r="B45" s="398"/>
      <c r="C45" s="398"/>
      <c r="D45" s="398"/>
      <c r="E45" s="399"/>
      <c r="F45" s="398"/>
      <c r="G45" s="399"/>
      <c r="H45" s="399"/>
      <c r="I45" s="398"/>
      <c r="J45" s="398"/>
      <c r="K45" s="398"/>
      <c r="L45" s="398"/>
      <c r="M45" s="398"/>
      <c r="N45" s="398"/>
      <c r="O45" s="398"/>
      <c r="P45" s="398"/>
      <c r="Q45" s="398"/>
      <c r="R45" s="401"/>
      <c r="S45" s="401"/>
      <c r="T45" s="401"/>
      <c r="U45" s="402"/>
      <c r="V45" s="399"/>
      <c r="W45" s="398"/>
      <c r="X45" s="1"/>
    </row>
    <row r="46" spans="1:24" x14ac:dyDescent="0.25">
      <c r="A46" s="398"/>
      <c r="B46" s="398"/>
      <c r="C46" s="398"/>
      <c r="D46" s="398"/>
      <c r="E46" s="399"/>
      <c r="F46" s="398"/>
      <c r="G46" s="399"/>
      <c r="H46" s="399"/>
      <c r="I46" s="398"/>
      <c r="J46" s="398"/>
      <c r="K46" s="398"/>
      <c r="L46" s="398"/>
      <c r="M46" s="398"/>
      <c r="N46" s="398"/>
      <c r="O46" s="398"/>
      <c r="P46" s="398"/>
      <c r="Q46" s="398"/>
      <c r="R46" s="401"/>
      <c r="S46" s="401"/>
      <c r="T46" s="401"/>
      <c r="U46" s="402"/>
      <c r="V46" s="399"/>
      <c r="W46" s="398"/>
      <c r="X46" s="1"/>
    </row>
    <row r="47" spans="1:24" x14ac:dyDescent="0.25">
      <c r="A47" s="1"/>
      <c r="B47" s="1"/>
      <c r="C47" s="1"/>
      <c r="D47" s="1"/>
      <c r="E47" s="16"/>
      <c r="F47" s="1"/>
      <c r="G47" s="16"/>
      <c r="H47" s="16"/>
      <c r="I47" s="1"/>
      <c r="J47" s="1"/>
      <c r="K47" s="1"/>
      <c r="L47" s="1"/>
      <c r="M47" s="1"/>
      <c r="N47" s="1"/>
      <c r="O47" s="1"/>
      <c r="P47" s="1"/>
      <c r="Q47" s="1"/>
      <c r="R47" s="15"/>
      <c r="S47" s="15"/>
      <c r="T47" s="15"/>
      <c r="U47" s="13"/>
      <c r="V47" s="16"/>
      <c r="W47" s="1"/>
      <c r="X47" s="1"/>
    </row>
    <row r="48" spans="1:24" x14ac:dyDescent="0.25">
      <c r="A48" s="1"/>
      <c r="B48" s="1"/>
      <c r="C48" s="1"/>
      <c r="D48" s="1"/>
      <c r="E48" s="16"/>
      <c r="F48" s="1"/>
      <c r="G48" s="16"/>
      <c r="H48" s="16"/>
      <c r="I48" s="1"/>
      <c r="J48" s="1"/>
      <c r="K48" s="1"/>
      <c r="L48" s="1"/>
      <c r="M48" s="1"/>
      <c r="N48" s="1"/>
      <c r="O48" s="1"/>
      <c r="P48" s="1"/>
      <c r="Q48" s="1"/>
      <c r="R48" s="15"/>
      <c r="S48" s="15"/>
      <c r="T48" s="15"/>
      <c r="U48" s="13"/>
      <c r="V48" s="16"/>
      <c r="W48" s="1"/>
      <c r="X48" s="1"/>
    </row>
    <row r="49" spans="1:24" x14ac:dyDescent="0.25">
      <c r="A49" s="1"/>
      <c r="B49" s="1"/>
      <c r="C49" s="1"/>
      <c r="D49" s="1"/>
      <c r="E49" s="16"/>
      <c r="F49" s="1"/>
      <c r="G49" s="16"/>
      <c r="H49" s="16"/>
      <c r="I49" s="1"/>
      <c r="J49" s="1"/>
      <c r="K49" s="1"/>
      <c r="L49" s="1"/>
      <c r="M49" s="1"/>
      <c r="N49" s="1"/>
      <c r="O49" s="1"/>
      <c r="P49" s="1"/>
      <c r="Q49" s="1"/>
      <c r="R49" s="15"/>
      <c r="S49" s="15"/>
      <c r="T49" s="15"/>
      <c r="U49" s="13"/>
      <c r="V49" s="16"/>
      <c r="W49" s="1"/>
      <c r="X49" s="1"/>
    </row>
    <row r="50" spans="1:24" x14ac:dyDescent="0.25">
      <c r="A50" s="1"/>
      <c r="B50" s="1"/>
      <c r="C50" s="1"/>
      <c r="D50" s="1"/>
      <c r="E50" s="16"/>
      <c r="F50" s="1"/>
      <c r="G50" s="16"/>
      <c r="H50" s="16"/>
      <c r="I50" s="1"/>
      <c r="J50" s="1"/>
      <c r="K50" s="1"/>
      <c r="L50" s="1"/>
      <c r="M50" s="1"/>
      <c r="N50" s="1"/>
      <c r="O50" s="1"/>
      <c r="P50" s="1"/>
      <c r="Q50" s="1"/>
      <c r="R50" s="15"/>
      <c r="S50" s="15"/>
      <c r="T50" s="15"/>
      <c r="U50" s="13"/>
      <c r="V50" s="16"/>
      <c r="W50" s="1"/>
      <c r="X50" s="1"/>
    </row>
    <row r="51" spans="1:24" x14ac:dyDescent="0.25">
      <c r="A51" s="1"/>
      <c r="B51" s="1"/>
      <c r="C51" s="1"/>
      <c r="D51" s="1"/>
      <c r="E51" s="16"/>
      <c r="F51" s="1"/>
      <c r="G51" s="16"/>
      <c r="H51" s="16"/>
      <c r="I51" s="1"/>
      <c r="J51" s="1"/>
      <c r="K51" s="1"/>
      <c r="L51" s="1"/>
      <c r="M51" s="1"/>
      <c r="N51" s="1"/>
      <c r="O51" s="1"/>
      <c r="P51" s="1"/>
      <c r="Q51" s="1"/>
      <c r="R51" s="15"/>
      <c r="S51" s="15"/>
      <c r="T51" s="15"/>
      <c r="U51" s="13"/>
      <c r="V51" s="16"/>
      <c r="W51" s="1"/>
      <c r="X51" s="1"/>
    </row>
    <row r="52" spans="1:24" x14ac:dyDescent="0.25">
      <c r="A52" s="1"/>
      <c r="B52" s="1"/>
      <c r="C52" s="1"/>
      <c r="D52" s="1"/>
      <c r="E52" s="16"/>
      <c r="F52" s="1"/>
      <c r="G52" s="16"/>
      <c r="H52" s="16"/>
      <c r="I52" s="1"/>
      <c r="J52" s="1"/>
      <c r="K52" s="1"/>
      <c r="L52" s="1"/>
      <c r="M52" s="1"/>
      <c r="N52" s="1"/>
      <c r="O52" s="1"/>
      <c r="P52" s="1"/>
      <c r="Q52" s="1"/>
      <c r="R52" s="15"/>
      <c r="S52" s="15"/>
      <c r="T52" s="15"/>
      <c r="U52" s="13"/>
      <c r="V52" s="16"/>
      <c r="W52" s="1"/>
      <c r="X52" s="1"/>
    </row>
    <row r="53" spans="1:24" x14ac:dyDescent="0.25">
      <c r="A53" s="1"/>
      <c r="B53" s="1"/>
      <c r="C53" s="1"/>
      <c r="D53" s="1"/>
      <c r="E53" s="16"/>
      <c r="F53" s="1"/>
      <c r="G53" s="16"/>
      <c r="H53" s="16"/>
      <c r="I53" s="1"/>
      <c r="J53" s="1"/>
      <c r="K53" s="1"/>
      <c r="L53" s="1"/>
      <c r="M53" s="1"/>
      <c r="N53" s="1"/>
      <c r="O53" s="1"/>
      <c r="P53" s="1"/>
      <c r="Q53" s="1"/>
      <c r="R53" s="15"/>
      <c r="S53" s="15"/>
      <c r="T53" s="15"/>
      <c r="U53" s="13"/>
      <c r="V53" s="16"/>
      <c r="W53" s="1"/>
      <c r="X53" s="1"/>
    </row>
    <row r="54" spans="1:24" x14ac:dyDescent="0.25">
      <c r="A54" s="1"/>
      <c r="B54" s="1"/>
      <c r="C54" s="1"/>
      <c r="D54" s="1"/>
      <c r="E54" s="16"/>
      <c r="F54" s="1"/>
      <c r="G54" s="16"/>
      <c r="H54" s="16"/>
      <c r="I54" s="1"/>
      <c r="J54" s="1"/>
      <c r="K54" s="1"/>
      <c r="L54" s="1"/>
      <c r="M54" s="1"/>
      <c r="N54" s="1"/>
      <c r="O54" s="1"/>
      <c r="P54" s="1"/>
      <c r="Q54" s="1"/>
      <c r="R54" s="15"/>
      <c r="S54" s="15"/>
      <c r="T54" s="15"/>
      <c r="U54" s="13"/>
      <c r="V54" s="16"/>
      <c r="W54" s="1"/>
      <c r="X54" s="1"/>
    </row>
    <row r="55" spans="1:24" x14ac:dyDescent="0.25">
      <c r="A55" s="1"/>
      <c r="B55" s="1"/>
      <c r="C55" s="1"/>
      <c r="D55" s="1"/>
      <c r="E55" s="16"/>
      <c r="F55" s="1"/>
      <c r="G55" s="16"/>
      <c r="H55" s="16"/>
      <c r="I55" s="1"/>
      <c r="J55" s="1"/>
      <c r="K55" s="1"/>
      <c r="L55" s="1"/>
      <c r="M55" s="1"/>
      <c r="N55" s="1"/>
      <c r="O55" s="1"/>
      <c r="P55" s="1"/>
      <c r="Q55" s="1"/>
      <c r="R55" s="15"/>
      <c r="S55" s="15"/>
      <c r="T55" s="15"/>
      <c r="U55" s="13"/>
      <c r="V55" s="16"/>
      <c r="W55" s="1"/>
      <c r="X55" s="1"/>
    </row>
    <row r="56" spans="1:24" x14ac:dyDescent="0.25">
      <c r="A56" s="1"/>
      <c r="B56" s="1"/>
      <c r="C56" s="1"/>
      <c r="D56" s="1"/>
      <c r="E56" s="16"/>
      <c r="F56" s="1"/>
      <c r="G56" s="16"/>
      <c r="H56" s="16"/>
      <c r="I56" s="1"/>
      <c r="J56" s="1"/>
      <c r="K56" s="1"/>
      <c r="L56" s="1"/>
      <c r="M56" s="1"/>
      <c r="N56" s="1"/>
      <c r="O56" s="1"/>
      <c r="P56" s="1"/>
      <c r="Q56" s="1"/>
      <c r="R56" s="15"/>
      <c r="S56" s="15"/>
      <c r="T56" s="15"/>
      <c r="U56" s="13"/>
      <c r="V56" s="16"/>
      <c r="W56" s="1"/>
      <c r="X56" s="1"/>
    </row>
    <row r="57" spans="1:24" x14ac:dyDescent="0.25">
      <c r="A57" s="1"/>
      <c r="B57" s="1"/>
      <c r="C57" s="1"/>
      <c r="D57" s="1"/>
      <c r="E57" s="16"/>
      <c r="F57" s="1"/>
      <c r="G57" s="16"/>
      <c r="H57" s="16"/>
      <c r="I57" s="1"/>
      <c r="J57" s="1"/>
      <c r="K57" s="1"/>
      <c r="L57" s="1"/>
      <c r="M57" s="1"/>
      <c r="N57" s="1"/>
      <c r="O57" s="1"/>
      <c r="P57" s="1"/>
      <c r="Q57" s="1"/>
      <c r="R57" s="15"/>
      <c r="S57" s="15"/>
      <c r="T57" s="15"/>
      <c r="U57" s="13"/>
      <c r="V57" s="16"/>
      <c r="W57" s="1"/>
      <c r="X57" s="1"/>
    </row>
    <row r="58" spans="1:24" x14ac:dyDescent="0.25">
      <c r="A58" s="1"/>
      <c r="B58" s="1"/>
      <c r="C58" s="1"/>
      <c r="D58" s="1"/>
      <c r="E58" s="16"/>
      <c r="F58" s="1"/>
      <c r="G58" s="16"/>
      <c r="H58" s="16"/>
      <c r="I58" s="1"/>
      <c r="J58" s="1"/>
      <c r="K58" s="1"/>
      <c r="L58" s="1"/>
      <c r="M58" s="1"/>
      <c r="N58" s="1"/>
      <c r="O58" s="1"/>
      <c r="P58" s="1"/>
      <c r="Q58" s="1"/>
      <c r="R58" s="15"/>
      <c r="S58" s="15"/>
      <c r="T58" s="15"/>
      <c r="U58" s="13"/>
      <c r="V58" s="16"/>
      <c r="W58" s="1"/>
      <c r="X58" s="1"/>
    </row>
    <row r="59" spans="1:24" x14ac:dyDescent="0.25">
      <c r="A59" s="1"/>
      <c r="B59" s="1"/>
      <c r="C59" s="1"/>
      <c r="D59" s="1"/>
      <c r="E59" s="16"/>
      <c r="F59" s="1"/>
      <c r="G59" s="16"/>
      <c r="H59" s="16"/>
      <c r="I59" s="1"/>
      <c r="J59" s="1"/>
      <c r="K59" s="1"/>
      <c r="L59" s="1"/>
      <c r="M59" s="1"/>
      <c r="N59" s="1"/>
      <c r="O59" s="1"/>
      <c r="P59" s="1"/>
      <c r="Q59" s="1"/>
      <c r="R59" s="15"/>
      <c r="S59" s="15"/>
      <c r="T59" s="15"/>
      <c r="U59" s="13"/>
      <c r="V59" s="16"/>
      <c r="W59" s="1"/>
      <c r="X59" s="1"/>
    </row>
    <row r="60" spans="1:24" x14ac:dyDescent="0.25">
      <c r="A60" s="1"/>
      <c r="B60" s="1"/>
      <c r="C60" s="1"/>
      <c r="D60" s="1"/>
      <c r="E60" s="16"/>
      <c r="F60" s="1"/>
      <c r="G60" s="16"/>
      <c r="H60" s="16"/>
      <c r="I60" s="1"/>
      <c r="J60" s="1"/>
      <c r="K60" s="1"/>
      <c r="L60" s="1"/>
      <c r="M60" s="1"/>
      <c r="N60" s="1"/>
      <c r="O60" s="1"/>
      <c r="P60" s="1"/>
      <c r="Q60" s="1"/>
      <c r="R60" s="15"/>
      <c r="S60" s="15"/>
      <c r="T60" s="15"/>
      <c r="U60" s="13"/>
      <c r="V60" s="16"/>
      <c r="W60" s="1"/>
      <c r="X60" s="1"/>
    </row>
    <row r="61" spans="1:24" x14ac:dyDescent="0.25">
      <c r="A61" s="1"/>
      <c r="B61" s="1"/>
      <c r="C61" s="1"/>
      <c r="D61" s="1"/>
      <c r="E61" s="16"/>
      <c r="F61" s="1"/>
      <c r="G61" s="16"/>
      <c r="H61" s="16"/>
      <c r="I61" s="1"/>
      <c r="J61" s="1"/>
      <c r="K61" s="1"/>
      <c r="L61" s="1"/>
      <c r="M61" s="1"/>
      <c r="N61" s="1"/>
      <c r="O61" s="1"/>
      <c r="P61" s="1"/>
      <c r="Q61" s="1"/>
      <c r="R61" s="15"/>
      <c r="S61" s="15"/>
      <c r="T61" s="15"/>
      <c r="U61" s="13"/>
      <c r="V61" s="16"/>
      <c r="W61" s="1"/>
      <c r="X61" s="1"/>
    </row>
    <row r="62" spans="1:24" x14ac:dyDescent="0.25">
      <c r="A62" s="1"/>
      <c r="B62" s="1"/>
      <c r="C62" s="1"/>
      <c r="D62" s="1"/>
      <c r="E62" s="16"/>
      <c r="F62" s="1"/>
      <c r="G62" s="16"/>
      <c r="H62" s="16"/>
      <c r="I62" s="1"/>
      <c r="J62" s="1"/>
      <c r="K62" s="1"/>
      <c r="L62" s="1"/>
      <c r="M62" s="1"/>
      <c r="N62" s="1"/>
      <c r="O62" s="1"/>
      <c r="P62" s="1"/>
      <c r="Q62" s="1"/>
      <c r="R62" s="15"/>
      <c r="S62" s="15"/>
      <c r="T62" s="15"/>
      <c r="U62" s="13"/>
      <c r="V62" s="16"/>
      <c r="W62" s="1"/>
      <c r="X62" s="1"/>
    </row>
    <row r="63" spans="1:24" x14ac:dyDescent="0.25">
      <c r="A63" s="1"/>
      <c r="B63" s="1"/>
      <c r="C63" s="1"/>
      <c r="D63" s="1"/>
      <c r="E63" s="16"/>
      <c r="F63" s="1"/>
      <c r="G63" s="16"/>
      <c r="H63" s="16"/>
      <c r="I63" s="1"/>
      <c r="J63" s="1"/>
      <c r="K63" s="1"/>
      <c r="L63" s="1"/>
      <c r="M63" s="1"/>
      <c r="N63" s="1"/>
      <c r="O63" s="1"/>
      <c r="P63" s="1"/>
      <c r="Q63" s="1"/>
      <c r="R63" s="15"/>
      <c r="S63" s="15"/>
      <c r="T63" s="15"/>
      <c r="U63" s="13"/>
      <c r="V63" s="16"/>
      <c r="W63" s="1"/>
      <c r="X63" s="1"/>
    </row>
    <row r="64" spans="1:24" x14ac:dyDescent="0.25">
      <c r="A64" s="1"/>
      <c r="B64" s="1"/>
      <c r="C64" s="1"/>
      <c r="D64" s="1"/>
      <c r="E64" s="16"/>
      <c r="F64" s="1"/>
      <c r="G64" s="16"/>
      <c r="H64" s="16"/>
      <c r="I64" s="1"/>
      <c r="J64" s="1"/>
      <c r="K64" s="1"/>
      <c r="L64" s="1"/>
      <c r="M64" s="1"/>
      <c r="N64" s="1"/>
      <c r="O64" s="1"/>
      <c r="P64" s="1"/>
      <c r="Q64" s="1"/>
      <c r="R64" s="15"/>
      <c r="S64" s="15"/>
      <c r="T64" s="15"/>
      <c r="U64" s="13"/>
      <c r="V64" s="16"/>
      <c r="W64" s="1"/>
      <c r="X64" s="1"/>
    </row>
    <row r="65" spans="1:24" x14ac:dyDescent="0.25">
      <c r="A65" s="1"/>
      <c r="B65" s="1"/>
      <c r="C65" s="1"/>
      <c r="D65" s="1"/>
      <c r="E65" s="16"/>
      <c r="F65" s="1"/>
      <c r="G65" s="16"/>
      <c r="H65" s="16"/>
      <c r="I65" s="1"/>
      <c r="J65" s="1"/>
      <c r="K65" s="1"/>
      <c r="L65" s="1"/>
      <c r="M65" s="1"/>
      <c r="N65" s="1"/>
      <c r="O65" s="1"/>
      <c r="P65" s="1"/>
      <c r="Q65" s="1"/>
      <c r="R65" s="15"/>
      <c r="S65" s="15"/>
      <c r="T65" s="15"/>
      <c r="U65" s="13"/>
      <c r="V65" s="16"/>
      <c r="W65" s="1"/>
      <c r="X65" s="1"/>
    </row>
    <row r="66" spans="1:24" x14ac:dyDescent="0.25">
      <c r="A66" s="1"/>
      <c r="B66" s="1"/>
      <c r="C66" s="1"/>
      <c r="D66" s="1"/>
      <c r="E66" s="16"/>
      <c r="F66" s="1"/>
      <c r="G66" s="16"/>
      <c r="H66" s="16"/>
      <c r="I66" s="1"/>
      <c r="J66" s="1"/>
      <c r="K66" s="1"/>
      <c r="L66" s="1"/>
      <c r="M66" s="1"/>
      <c r="N66" s="1"/>
      <c r="O66" s="1"/>
      <c r="P66" s="1"/>
      <c r="Q66" s="1"/>
      <c r="R66" s="15"/>
      <c r="S66" s="15"/>
      <c r="T66" s="15"/>
      <c r="U66" s="13"/>
      <c r="V66" s="16"/>
      <c r="W66" s="1"/>
      <c r="X66" s="1"/>
    </row>
    <row r="67" spans="1:24" x14ac:dyDescent="0.25">
      <c r="A67" s="1"/>
      <c r="B67" s="1"/>
      <c r="C67" s="1"/>
      <c r="D67" s="1"/>
      <c r="E67" s="16"/>
      <c r="F67" s="1"/>
      <c r="G67" s="16"/>
      <c r="H67" s="16"/>
      <c r="I67" s="1"/>
      <c r="J67" s="1"/>
      <c r="K67" s="1"/>
      <c r="L67" s="1"/>
      <c r="M67" s="1"/>
      <c r="N67" s="1"/>
      <c r="O67" s="1"/>
      <c r="P67" s="1"/>
      <c r="Q67" s="1"/>
      <c r="R67" s="15"/>
      <c r="S67" s="15"/>
      <c r="T67" s="15"/>
      <c r="U67" s="13"/>
      <c r="V67" s="16"/>
      <c r="W67" s="1"/>
      <c r="X67" s="1"/>
    </row>
    <row r="68" spans="1:24" x14ac:dyDescent="0.25">
      <c r="A68" s="1"/>
      <c r="B68" s="1"/>
      <c r="C68" s="1"/>
      <c r="D68" s="1"/>
      <c r="E68" s="16"/>
      <c r="F68" s="1"/>
      <c r="G68" s="16"/>
      <c r="H68" s="16"/>
      <c r="I68" s="1"/>
      <c r="J68" s="1"/>
      <c r="K68" s="1"/>
      <c r="L68" s="1"/>
      <c r="M68" s="1"/>
      <c r="N68" s="1"/>
      <c r="O68" s="1"/>
      <c r="P68" s="1"/>
      <c r="Q68" s="1"/>
      <c r="R68" s="15"/>
      <c r="S68" s="15"/>
      <c r="T68" s="15"/>
      <c r="U68" s="13"/>
      <c r="V68" s="16"/>
      <c r="W68" s="1"/>
      <c r="X68" s="1"/>
    </row>
    <row r="69" spans="1:24" x14ac:dyDescent="0.25">
      <c r="A69" s="1"/>
      <c r="B69" s="1"/>
      <c r="C69" s="1"/>
      <c r="D69" s="1"/>
      <c r="E69" s="16"/>
      <c r="F69" s="1"/>
      <c r="G69" s="16"/>
      <c r="H69" s="16"/>
      <c r="I69" s="1"/>
      <c r="J69" s="1"/>
      <c r="K69" s="1"/>
      <c r="L69" s="1"/>
      <c r="M69" s="1"/>
      <c r="N69" s="1"/>
      <c r="O69" s="1"/>
      <c r="P69" s="1"/>
      <c r="Q69" s="1"/>
      <c r="R69" s="15"/>
      <c r="S69" s="15"/>
      <c r="T69" s="15"/>
      <c r="U69" s="13"/>
      <c r="V69" s="16"/>
      <c r="W69" s="1"/>
      <c r="X69" s="1"/>
    </row>
    <row r="70" spans="1:24" x14ac:dyDescent="0.25">
      <c r="A70" s="1"/>
      <c r="B70" s="1"/>
      <c r="C70" s="1"/>
      <c r="D70" s="1"/>
      <c r="E70" s="16"/>
      <c r="F70" s="1"/>
      <c r="G70" s="16"/>
      <c r="H70" s="16"/>
      <c r="I70" s="1"/>
      <c r="J70" s="1"/>
      <c r="K70" s="1"/>
      <c r="L70" s="1"/>
      <c r="M70" s="1"/>
      <c r="N70" s="1"/>
      <c r="O70" s="1"/>
      <c r="P70" s="1"/>
      <c r="Q70" s="1"/>
      <c r="R70" s="15"/>
      <c r="S70" s="15"/>
      <c r="T70" s="15"/>
      <c r="U70" s="13"/>
      <c r="V70" s="16"/>
      <c r="W70" s="1"/>
      <c r="X70" s="1"/>
    </row>
    <row r="71" spans="1:24" x14ac:dyDescent="0.25">
      <c r="A71" s="1"/>
      <c r="B71" s="1"/>
      <c r="C71" s="1"/>
      <c r="D71" s="1"/>
      <c r="E71" s="16"/>
      <c r="F71" s="1"/>
      <c r="G71" s="16"/>
      <c r="H71" s="16"/>
      <c r="I71" s="1"/>
      <c r="J71" s="1"/>
      <c r="K71" s="1"/>
      <c r="L71" s="1"/>
      <c r="M71" s="1"/>
      <c r="N71" s="1"/>
      <c r="O71" s="1"/>
      <c r="P71" s="1"/>
      <c r="Q71" s="1"/>
      <c r="R71" s="15"/>
      <c r="S71" s="15"/>
      <c r="T71" s="15"/>
      <c r="U71" s="13"/>
      <c r="V71" s="16"/>
      <c r="W71" s="1"/>
      <c r="X71" s="1"/>
    </row>
    <row r="72" spans="1:24" x14ac:dyDescent="0.25">
      <c r="A72" s="1"/>
      <c r="B72" s="1"/>
      <c r="C72" s="1"/>
      <c r="D72" s="1"/>
      <c r="E72" s="1"/>
      <c r="F72" s="1"/>
      <c r="G72" s="1"/>
      <c r="H72" s="1"/>
      <c r="I72" s="1"/>
      <c r="J72" s="1"/>
      <c r="K72" s="1"/>
      <c r="L72" s="1"/>
      <c r="M72" s="1"/>
      <c r="N72" s="1"/>
      <c r="O72" s="1"/>
      <c r="P72" s="1"/>
      <c r="Q72" s="1"/>
      <c r="R72" s="1"/>
      <c r="S72" s="1"/>
      <c r="T72" s="1"/>
      <c r="U72" s="13"/>
      <c r="V72" s="1"/>
      <c r="W72" s="1"/>
      <c r="X72" s="1"/>
    </row>
    <row r="73" spans="1:24" x14ac:dyDescent="0.25">
      <c r="U73" s="13"/>
    </row>
    <row r="74" spans="1:24" x14ac:dyDescent="0.25">
      <c r="U74" s="13"/>
    </row>
    <row r="75" spans="1:24" x14ac:dyDescent="0.25">
      <c r="U75" s="13"/>
    </row>
    <row r="76" spans="1:24" x14ac:dyDescent="0.25">
      <c r="U76" s="13"/>
    </row>
    <row r="77" spans="1:24" x14ac:dyDescent="0.25">
      <c r="U77" s="13"/>
    </row>
    <row r="78" spans="1:24" x14ac:dyDescent="0.25">
      <c r="U78" s="13"/>
    </row>
    <row r="79" spans="1:24" x14ac:dyDescent="0.25">
      <c r="U79" s="13"/>
    </row>
    <row r="80" spans="1:24"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row r="844" spans="21:21" x14ac:dyDescent="0.25">
      <c r="U844" s="13"/>
    </row>
    <row r="845" spans="21:21" x14ac:dyDescent="0.25">
      <c r="U845" s="13"/>
    </row>
    <row r="846" spans="21:21" x14ac:dyDescent="0.25">
      <c r="U846" s="13"/>
    </row>
    <row r="847" spans="21:21" x14ac:dyDescent="0.25">
      <c r="U847" s="13"/>
    </row>
    <row r="848" spans="21:21" x14ac:dyDescent="0.25">
      <c r="U848" s="13"/>
    </row>
    <row r="849" spans="21:21" x14ac:dyDescent="0.25">
      <c r="U849" s="13"/>
    </row>
    <row r="850" spans="21:21" x14ac:dyDescent="0.25">
      <c r="U850" s="13"/>
    </row>
    <row r="851" spans="21:21" x14ac:dyDescent="0.25">
      <c r="U851" s="13"/>
    </row>
    <row r="852" spans="21:21" x14ac:dyDescent="0.25">
      <c r="U852" s="13"/>
    </row>
    <row r="853" spans="21:21" x14ac:dyDescent="0.25">
      <c r="U853" s="13"/>
    </row>
    <row r="854" spans="21:21" x14ac:dyDescent="0.25">
      <c r="U854" s="13"/>
    </row>
    <row r="855" spans="21:21" x14ac:dyDescent="0.25">
      <c r="U855" s="13"/>
    </row>
    <row r="856" spans="21:21" x14ac:dyDescent="0.25">
      <c r="U856" s="13"/>
    </row>
    <row r="857" spans="21:21" x14ac:dyDescent="0.25">
      <c r="U857" s="13"/>
    </row>
    <row r="858" spans="21:21" x14ac:dyDescent="0.25">
      <c r="U858" s="13"/>
    </row>
    <row r="859" spans="21:21" x14ac:dyDescent="0.25">
      <c r="U859" s="13"/>
    </row>
    <row r="860" spans="21:21" x14ac:dyDescent="0.25">
      <c r="U860" s="13"/>
    </row>
    <row r="861" spans="21:21" x14ac:dyDescent="0.25">
      <c r="U861" s="13"/>
    </row>
    <row r="862" spans="21:21" x14ac:dyDescent="0.25">
      <c r="U862" s="13"/>
    </row>
    <row r="863" spans="21:21" x14ac:dyDescent="0.25">
      <c r="U863" s="13"/>
    </row>
    <row r="864" spans="21:21" x14ac:dyDescent="0.25">
      <c r="U864" s="13"/>
    </row>
    <row r="865" spans="21:21" x14ac:dyDescent="0.25">
      <c r="U865" s="13"/>
    </row>
    <row r="866" spans="21:21" x14ac:dyDescent="0.25">
      <c r="U866" s="13"/>
    </row>
    <row r="867" spans="21:21" x14ac:dyDescent="0.25">
      <c r="U867" s="13"/>
    </row>
    <row r="868" spans="21:21" x14ac:dyDescent="0.25">
      <c r="U868" s="13"/>
    </row>
    <row r="869" spans="21:21" x14ac:dyDescent="0.25">
      <c r="U869" s="13"/>
    </row>
    <row r="870" spans="21:21" x14ac:dyDescent="0.25">
      <c r="U870" s="13"/>
    </row>
    <row r="871" spans="21:21" x14ac:dyDescent="0.25">
      <c r="U871" s="13"/>
    </row>
    <row r="872" spans="21:21" x14ac:dyDescent="0.25">
      <c r="U872" s="13"/>
    </row>
    <row r="873" spans="21:21" x14ac:dyDescent="0.25">
      <c r="U873" s="13"/>
    </row>
    <row r="874" spans="21:21" x14ac:dyDescent="0.25">
      <c r="U874" s="13"/>
    </row>
    <row r="875" spans="21:21" x14ac:dyDescent="0.25">
      <c r="U875" s="13"/>
    </row>
    <row r="876" spans="21:21" x14ac:dyDescent="0.25">
      <c r="U876" s="13"/>
    </row>
    <row r="877" spans="21:21" x14ac:dyDescent="0.25">
      <c r="U877" s="13"/>
    </row>
    <row r="878" spans="21:21" x14ac:dyDescent="0.25">
      <c r="U878" s="13"/>
    </row>
    <row r="879" spans="21:21" x14ac:dyDescent="0.25">
      <c r="U879" s="13"/>
    </row>
    <row r="880" spans="21:21" x14ac:dyDescent="0.25">
      <c r="U880" s="13"/>
    </row>
    <row r="881" spans="21:21" x14ac:dyDescent="0.25">
      <c r="U881" s="13"/>
    </row>
    <row r="882" spans="21:21" x14ac:dyDescent="0.25">
      <c r="U882" s="13"/>
    </row>
    <row r="883" spans="21:21" x14ac:dyDescent="0.25">
      <c r="U883" s="13"/>
    </row>
    <row r="884" spans="21:21" x14ac:dyDescent="0.25">
      <c r="U884" s="13"/>
    </row>
    <row r="885" spans="21:21" x14ac:dyDescent="0.25">
      <c r="U885" s="13"/>
    </row>
    <row r="886" spans="21:21" x14ac:dyDescent="0.25">
      <c r="U886" s="13"/>
    </row>
    <row r="887" spans="21:21" x14ac:dyDescent="0.25">
      <c r="U887" s="13"/>
    </row>
    <row r="888" spans="21:21" x14ac:dyDescent="0.25">
      <c r="U888" s="13"/>
    </row>
    <row r="889" spans="21:21" x14ac:dyDescent="0.25">
      <c r="U889" s="13"/>
    </row>
    <row r="890" spans="21:21" x14ac:dyDescent="0.25">
      <c r="U890" s="13"/>
    </row>
    <row r="891" spans="21:21" x14ac:dyDescent="0.25">
      <c r="U891" s="13"/>
    </row>
    <row r="892" spans="21:21" x14ac:dyDescent="0.25">
      <c r="U892" s="13"/>
    </row>
    <row r="893" spans="21:21" x14ac:dyDescent="0.25">
      <c r="U893" s="13"/>
    </row>
    <row r="894" spans="21:21" x14ac:dyDescent="0.25">
      <c r="U894" s="13"/>
    </row>
    <row r="895" spans="21:21" x14ac:dyDescent="0.25">
      <c r="U895" s="13"/>
    </row>
    <row r="896" spans="21:21" x14ac:dyDescent="0.25">
      <c r="U896" s="13"/>
    </row>
    <row r="897" spans="21:21" x14ac:dyDescent="0.25">
      <c r="U897" s="13"/>
    </row>
    <row r="898" spans="21:21" x14ac:dyDescent="0.25">
      <c r="U898" s="13"/>
    </row>
  </sheetData>
  <mergeCells count="42">
    <mergeCell ref="A17:C20"/>
    <mergeCell ref="D17:U20"/>
    <mergeCell ref="A22:C22"/>
    <mergeCell ref="E22:F22"/>
    <mergeCell ref="H22:J22"/>
    <mergeCell ref="M22:O22"/>
    <mergeCell ref="F32:F39"/>
    <mergeCell ref="G32:G39"/>
    <mergeCell ref="A30:G30"/>
    <mergeCell ref="H30:N30"/>
    <mergeCell ref="A23:C23"/>
    <mergeCell ref="H23:I23"/>
    <mergeCell ref="H24:I24"/>
    <mergeCell ref="H25:I25"/>
    <mergeCell ref="H26:I26"/>
    <mergeCell ref="O37:P37"/>
    <mergeCell ref="O41:P41"/>
    <mergeCell ref="O42:P42"/>
    <mergeCell ref="O30:Q30"/>
    <mergeCell ref="R30:V30"/>
    <mergeCell ref="O31:P31"/>
    <mergeCell ref="O32:P32"/>
    <mergeCell ref="O33:P33"/>
    <mergeCell ref="O34:P34"/>
    <mergeCell ref="O35:P35"/>
    <mergeCell ref="O36:P36"/>
    <mergeCell ref="O43:P43"/>
    <mergeCell ref="O38:P38"/>
    <mergeCell ref="O39:P39"/>
    <mergeCell ref="A40:A42"/>
    <mergeCell ref="B40:B42"/>
    <mergeCell ref="C40:C42"/>
    <mergeCell ref="D40:D42"/>
    <mergeCell ref="E40:E42"/>
    <mergeCell ref="F40:F42"/>
    <mergeCell ref="G40:G42"/>
    <mergeCell ref="O40:P40"/>
    <mergeCell ref="A32:A39"/>
    <mergeCell ref="B32:B39"/>
    <mergeCell ref="C32:C39"/>
    <mergeCell ref="D32:D39"/>
    <mergeCell ref="E32:E39"/>
  </mergeCells>
  <conditionalFormatting sqref="U40:U43 U32:U36">
    <cfRule type="containsText" dxfId="20" priority="4" stopIfTrue="1" operator="containsText" text="Cerrada">
      <formula>NOT(ISERROR(SEARCH("Cerrada",U32)))</formula>
    </cfRule>
    <cfRule type="containsText" dxfId="19" priority="5" stopIfTrue="1" operator="containsText" text="En ejecución">
      <formula>NOT(ISERROR(SEARCH("En ejecución",U32)))</formula>
    </cfRule>
    <cfRule type="containsText" dxfId="18" priority="6" stopIfTrue="1" operator="containsText" text="Vencida">
      <formula>NOT(ISERROR(SEARCH("Vencida",U32)))</formula>
    </cfRule>
  </conditionalFormatting>
  <dataValidations count="8">
    <dataValidation type="list" allowBlank="1" showInputMessage="1" showErrorMessage="1" sqref="T32:T43">
      <formula1>$J$2:$J$4</formula1>
    </dataValidation>
    <dataValidation type="list" allowBlank="1" showInputMessage="1" showErrorMessage="1" sqref="U40:U43 U32:U36">
      <formula1>$I$2:$I$4</formula1>
    </dataValidation>
    <dataValidation type="list" allowBlank="1" showErrorMessage="1" sqref="A23">
      <formula1>PROCESOS</formula1>
    </dataValidation>
    <dataValidation type="list" allowBlank="1" showInputMessage="1" showErrorMessage="1" sqref="I32:I43">
      <formula1>$H$2:$H$3</formula1>
    </dataValidation>
    <dataValidation type="list" allowBlank="1" showInputMessage="1" showErrorMessage="1" sqref="F32 F40 F43">
      <formula1>$G$2:$G$5</formula1>
    </dataValidation>
    <dataValidation type="list" allowBlank="1" showInputMessage="1" showErrorMessage="1" sqref="C32 C40 C43">
      <formula1>$D$2:$D$13</formula1>
    </dataValidation>
    <dataValidation type="list" allowBlank="1" showInputMessage="1" showErrorMessage="1" sqref="B32 B40 B43">
      <formula1>$F$2:$F$6</formula1>
    </dataValidation>
    <dataValidation type="list" allowBlank="1" showInputMessage="1" showErrorMessage="1" sqref="U37:U39">
      <formula1>$I$2:$I$5</formula1>
    </dataValidation>
  </dataValidations>
  <hyperlinks>
    <hyperlink ref="S33" r:id="rId1"/>
    <hyperlink ref="S40" r:id="rId2"/>
    <hyperlink ref="S41" r:id="rId3"/>
    <hyperlink ref="S34" r:id="rId4" display="http://www.idep.edu.co/sites/default/files/PRO-GT-12-05%20Mantenimiento%20de%20Infraestructura%20tecnolo%CC%81gica_V7.pdf"/>
    <hyperlink ref="Q34" r:id="rId5"/>
  </hyperlinks>
  <pageMargins left="0.7" right="0.7" top="0.75" bottom="0.75" header="0.3" footer="0.3"/>
  <pageSetup orientation="portrait" r:id="rId6"/>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4"/>
  <sheetViews>
    <sheetView showGridLines="0" topLeftCell="S35" zoomScale="115" zoomScaleNormal="115" workbookViewId="0">
      <selection activeCell="W31" sqref="W31:W36"/>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60" t="s">
        <v>59</v>
      </c>
      <c r="B22" s="561"/>
      <c r="C22" s="562"/>
      <c r="D22" s="23"/>
      <c r="E22" s="546" t="str">
        <f>CONCATENATE("INFORME DE SEGUIMIENTO DEL PROCESO ",A23)</f>
        <v>INFORME DE SEGUIMIENTO DEL PROCESO GESTIÓN DEL TALENTO HUMANO</v>
      </c>
      <c r="F22" s="547"/>
      <c r="G22" s="21"/>
      <c r="H22" s="579" t="s">
        <v>60</v>
      </c>
      <c r="I22" s="580"/>
      <c r="J22" s="581"/>
      <c r="K22" s="107"/>
      <c r="L22" s="107"/>
      <c r="M22" s="587" t="s">
        <v>61</v>
      </c>
      <c r="N22" s="588"/>
      <c r="O22" s="589"/>
      <c r="P22" s="111"/>
      <c r="Q22" s="111"/>
      <c r="R22" s="111"/>
      <c r="S22" s="111"/>
      <c r="T22" s="111"/>
      <c r="U22" s="111"/>
      <c r="V22" s="111"/>
      <c r="W22" s="111"/>
      <c r="X22" s="110"/>
    </row>
    <row r="23" spans="1:27" ht="53.25" customHeight="1" thickBot="1" x14ac:dyDescent="0.3">
      <c r="A23" s="600" t="s">
        <v>52</v>
      </c>
      <c r="B23" s="601"/>
      <c r="C23" s="602"/>
      <c r="D23" s="23"/>
      <c r="E23" s="125" t="s">
        <v>151</v>
      </c>
      <c r="F23" s="126">
        <f>COUNTA(E31:E36)</f>
        <v>6</v>
      </c>
      <c r="G23" s="21"/>
      <c r="H23" s="582" t="s">
        <v>69</v>
      </c>
      <c r="I23" s="583"/>
      <c r="J23" s="126">
        <f>COUNTIF(I31:I35,"Acción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COUNTA(H31:H36)</f>
        <v>6</v>
      </c>
      <c r="G24" s="24"/>
      <c r="H24" s="584" t="s">
        <v>156</v>
      </c>
      <c r="I24" s="585"/>
      <c r="J24" s="131">
        <f>COUNTIF(I31:I36,"Acción Preventiva y/o de mejora")</f>
        <v>6</v>
      </c>
      <c r="K24" s="112"/>
      <c r="L24" s="108"/>
      <c r="M24" s="114">
        <v>2016</v>
      </c>
      <c r="N24" s="37">
        <v>2</v>
      </c>
      <c r="O24" s="115">
        <v>18</v>
      </c>
      <c r="P24" s="111"/>
      <c r="Q24" s="111"/>
      <c r="R24" s="112"/>
      <c r="S24" s="112"/>
      <c r="T24" s="112"/>
      <c r="U24" s="110"/>
      <c r="V24" s="110"/>
      <c r="W24" s="23"/>
      <c r="X24" s="110"/>
    </row>
    <row r="25" spans="1:27" ht="53.25" customHeight="1" x14ac:dyDescent="0.35">
      <c r="A25" s="27"/>
      <c r="B25" s="23"/>
      <c r="C25" s="23"/>
      <c r="D25" s="33"/>
      <c r="E25" s="129" t="s">
        <v>152</v>
      </c>
      <c r="F25" s="128">
        <f>COUNTIF(W31:W35, "Vencida")</f>
        <v>0</v>
      </c>
      <c r="G25" s="24"/>
      <c r="H25" s="586"/>
      <c r="I25" s="586"/>
      <c r="J25" s="118"/>
      <c r="K25" s="112"/>
      <c r="L25" s="108"/>
      <c r="M25" s="116">
        <v>2017</v>
      </c>
      <c r="N25" s="46">
        <v>2</v>
      </c>
      <c r="O25" s="117">
        <v>8</v>
      </c>
      <c r="P25" s="111"/>
      <c r="Q25" s="111"/>
      <c r="R25" s="112"/>
      <c r="S25" s="112"/>
      <c r="T25" s="112"/>
      <c r="U25" s="110"/>
      <c r="V25" s="110"/>
      <c r="W25" s="23"/>
      <c r="X25" s="62"/>
    </row>
    <row r="26" spans="1:27" ht="48.75" customHeight="1" x14ac:dyDescent="0.35">
      <c r="A26" s="27"/>
      <c r="B26" s="23"/>
      <c r="C26" s="23"/>
      <c r="D26" s="28"/>
      <c r="E26" s="129" t="s">
        <v>153</v>
      </c>
      <c r="F26" s="326">
        <f>COUNTIF(W31:W36, "En ejecución")</f>
        <v>4</v>
      </c>
      <c r="G26" s="24"/>
      <c r="H26" s="586"/>
      <c r="I26" s="586"/>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COUNTIF(W32:W36, "Cerrada")</f>
        <v>2</v>
      </c>
      <c r="G27" s="24"/>
      <c r="H27" s="25"/>
      <c r="I27" s="109"/>
      <c r="J27" s="108"/>
      <c r="K27" s="108"/>
      <c r="L27" s="108"/>
      <c r="M27" s="119" t="s">
        <v>75</v>
      </c>
      <c r="N27" s="120">
        <f>SUM(N24:N26)</f>
        <v>4</v>
      </c>
      <c r="O27" s="157">
        <f>SUM(O24:O26)</f>
        <v>26</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s="175" customFormat="1" ht="76.5" x14ac:dyDescent="0.25">
      <c r="A31" s="271">
        <v>1</v>
      </c>
      <c r="B31" s="289" t="s">
        <v>10</v>
      </c>
      <c r="C31" s="289" t="s">
        <v>139</v>
      </c>
      <c r="D31" s="272">
        <v>43392</v>
      </c>
      <c r="E31" s="273" t="s">
        <v>488</v>
      </c>
      <c r="F31" s="271" t="s">
        <v>145</v>
      </c>
      <c r="G31" s="273" t="s">
        <v>489</v>
      </c>
      <c r="H31" s="273" t="s">
        <v>490</v>
      </c>
      <c r="I31" s="271" t="s">
        <v>147</v>
      </c>
      <c r="J31" s="273" t="s">
        <v>491</v>
      </c>
      <c r="K31" s="273" t="s">
        <v>492</v>
      </c>
      <c r="L31" s="272">
        <v>43439</v>
      </c>
      <c r="M31" s="272">
        <v>43480</v>
      </c>
      <c r="N31" s="272">
        <v>43539</v>
      </c>
      <c r="O31" s="645" t="s">
        <v>641</v>
      </c>
      <c r="P31" s="656"/>
      <c r="Q31" s="656"/>
      <c r="R31" s="657"/>
      <c r="S31" s="273" t="s">
        <v>642</v>
      </c>
      <c r="T31" s="93" t="s">
        <v>680</v>
      </c>
      <c r="U31" s="322"/>
      <c r="V31" s="322"/>
      <c r="W31" s="287" t="s">
        <v>150</v>
      </c>
      <c r="X31" s="93" t="s">
        <v>679</v>
      </c>
      <c r="Y31" s="16"/>
      <c r="Z31" s="1"/>
    </row>
    <row r="32" spans="1:27" ht="147" customHeight="1" x14ac:dyDescent="0.25">
      <c r="A32" s="169">
        <v>2</v>
      </c>
      <c r="B32" s="289" t="s">
        <v>10</v>
      </c>
      <c r="C32" s="289" t="s">
        <v>139</v>
      </c>
      <c r="D32" s="272">
        <v>43392</v>
      </c>
      <c r="E32" s="329" t="s">
        <v>493</v>
      </c>
      <c r="F32" s="271" t="s">
        <v>145</v>
      </c>
      <c r="G32" s="329" t="s">
        <v>494</v>
      </c>
      <c r="H32" s="329" t="s">
        <v>495</v>
      </c>
      <c r="I32" s="271" t="s">
        <v>147</v>
      </c>
      <c r="J32" s="273" t="s">
        <v>496</v>
      </c>
      <c r="K32" s="273" t="s">
        <v>492</v>
      </c>
      <c r="L32" s="272">
        <v>43439</v>
      </c>
      <c r="M32" s="272">
        <v>43480</v>
      </c>
      <c r="N32" s="272">
        <v>43511</v>
      </c>
      <c r="O32" s="645" t="s">
        <v>643</v>
      </c>
      <c r="P32" s="656"/>
      <c r="Q32" s="656"/>
      <c r="R32" s="657"/>
      <c r="S32" s="289" t="s">
        <v>644</v>
      </c>
      <c r="T32" s="330" t="s">
        <v>681</v>
      </c>
      <c r="U32" s="355" t="s">
        <v>682</v>
      </c>
      <c r="V32" s="322" t="s">
        <v>164</v>
      </c>
      <c r="W32" s="287" t="s">
        <v>30</v>
      </c>
      <c r="X32" s="93" t="s">
        <v>683</v>
      </c>
      <c r="Y32" s="1"/>
      <c r="Z32" s="1"/>
    </row>
    <row r="33" spans="1:26" ht="153" x14ac:dyDescent="0.25">
      <c r="A33" s="169">
        <v>3</v>
      </c>
      <c r="B33" s="289" t="s">
        <v>136</v>
      </c>
      <c r="C33" s="289" t="s">
        <v>139</v>
      </c>
      <c r="D33" s="272">
        <v>43403</v>
      </c>
      <c r="E33" s="329" t="s">
        <v>497</v>
      </c>
      <c r="F33" s="271" t="s">
        <v>145</v>
      </c>
      <c r="G33" s="329" t="s">
        <v>498</v>
      </c>
      <c r="H33" s="329" t="s">
        <v>499</v>
      </c>
      <c r="I33" s="271" t="s">
        <v>147</v>
      </c>
      <c r="J33" s="273" t="s">
        <v>500</v>
      </c>
      <c r="K33" s="273" t="s">
        <v>492</v>
      </c>
      <c r="L33" s="272">
        <v>43439</v>
      </c>
      <c r="M33" s="272">
        <v>43511</v>
      </c>
      <c r="N33" s="272">
        <v>43661</v>
      </c>
      <c r="O33" s="653" t="s">
        <v>645</v>
      </c>
      <c r="P33" s="654"/>
      <c r="Q33" s="654"/>
      <c r="R33" s="655"/>
      <c r="S33" s="289" t="s">
        <v>646</v>
      </c>
      <c r="T33" s="330" t="s">
        <v>684</v>
      </c>
      <c r="U33" s="331"/>
      <c r="V33" s="322"/>
      <c r="W33" s="287" t="s">
        <v>150</v>
      </c>
      <c r="X33" s="93" t="s">
        <v>683</v>
      </c>
      <c r="Y33" s="1"/>
      <c r="Z33" s="1"/>
    </row>
    <row r="34" spans="1:26" s="238" customFormat="1" ht="115.5" x14ac:dyDescent="0.25">
      <c r="A34" s="382">
        <v>4</v>
      </c>
      <c r="B34" s="230" t="s">
        <v>136</v>
      </c>
      <c r="C34" s="230" t="s">
        <v>139</v>
      </c>
      <c r="D34" s="358">
        <v>43403</v>
      </c>
      <c r="E34" s="383" t="s">
        <v>501</v>
      </c>
      <c r="F34" s="357" t="s">
        <v>145</v>
      </c>
      <c r="G34" s="383" t="s">
        <v>502</v>
      </c>
      <c r="H34" s="383" t="s">
        <v>503</v>
      </c>
      <c r="I34" s="357" t="s">
        <v>147</v>
      </c>
      <c r="J34" s="356" t="s">
        <v>504</v>
      </c>
      <c r="K34" s="356" t="s">
        <v>492</v>
      </c>
      <c r="L34" s="358">
        <v>43439</v>
      </c>
      <c r="M34" s="358">
        <v>43511</v>
      </c>
      <c r="N34" s="358">
        <v>43539</v>
      </c>
      <c r="O34" s="632" t="s">
        <v>647</v>
      </c>
      <c r="P34" s="658"/>
      <c r="Q34" s="658"/>
      <c r="R34" s="659"/>
      <c r="S34" s="230" t="s">
        <v>648</v>
      </c>
      <c r="T34" s="370" t="s">
        <v>738</v>
      </c>
      <c r="U34" s="384" t="s">
        <v>729</v>
      </c>
      <c r="V34" s="362"/>
      <c r="W34" s="357" t="s">
        <v>30</v>
      </c>
      <c r="X34" s="365" t="s">
        <v>683</v>
      </c>
      <c r="Y34" s="237"/>
      <c r="Z34" s="237"/>
    </row>
    <row r="35" spans="1:26" ht="114" x14ac:dyDescent="0.25">
      <c r="A35" s="169">
        <v>5</v>
      </c>
      <c r="B35" s="289" t="s">
        <v>136</v>
      </c>
      <c r="C35" s="289" t="s">
        <v>139</v>
      </c>
      <c r="D35" s="272">
        <v>43403</v>
      </c>
      <c r="E35" s="329" t="s">
        <v>505</v>
      </c>
      <c r="F35" s="271" t="s">
        <v>145</v>
      </c>
      <c r="G35" s="329" t="s">
        <v>506</v>
      </c>
      <c r="H35" s="329" t="s">
        <v>507</v>
      </c>
      <c r="I35" s="271" t="s">
        <v>147</v>
      </c>
      <c r="J35" s="273" t="s">
        <v>508</v>
      </c>
      <c r="K35" s="273" t="s">
        <v>492</v>
      </c>
      <c r="L35" s="272">
        <v>43439</v>
      </c>
      <c r="M35" s="272">
        <v>43525</v>
      </c>
      <c r="N35" s="272">
        <v>43677</v>
      </c>
      <c r="O35" s="653" t="s">
        <v>649</v>
      </c>
      <c r="P35" s="654"/>
      <c r="Q35" s="654"/>
      <c r="R35" s="655"/>
      <c r="S35" s="289" t="s">
        <v>650</v>
      </c>
      <c r="T35" s="93" t="s">
        <v>680</v>
      </c>
      <c r="U35" s="331"/>
      <c r="V35" s="322"/>
      <c r="W35" s="287" t="s">
        <v>150</v>
      </c>
      <c r="X35" s="93" t="s">
        <v>683</v>
      </c>
      <c r="Y35" s="1"/>
      <c r="Z35" s="1"/>
    </row>
    <row r="36" spans="1:26" ht="85.5" x14ac:dyDescent="0.25">
      <c r="A36" s="169">
        <v>6</v>
      </c>
      <c r="B36" s="289" t="s">
        <v>136</v>
      </c>
      <c r="C36" s="289" t="s">
        <v>139</v>
      </c>
      <c r="D36" s="272">
        <v>43403</v>
      </c>
      <c r="E36" s="329" t="s">
        <v>509</v>
      </c>
      <c r="F36" s="271" t="s">
        <v>145</v>
      </c>
      <c r="G36" s="329" t="s">
        <v>510</v>
      </c>
      <c r="H36" s="329" t="s">
        <v>511</v>
      </c>
      <c r="I36" s="271" t="s">
        <v>147</v>
      </c>
      <c r="J36" s="273" t="s">
        <v>512</v>
      </c>
      <c r="K36" s="273" t="s">
        <v>492</v>
      </c>
      <c r="L36" s="272">
        <v>43439</v>
      </c>
      <c r="M36" s="272">
        <v>43525</v>
      </c>
      <c r="N36" s="272">
        <v>43677</v>
      </c>
      <c r="O36" s="653" t="s">
        <v>649</v>
      </c>
      <c r="P36" s="654"/>
      <c r="Q36" s="654"/>
      <c r="R36" s="655"/>
      <c r="S36" s="289" t="s">
        <v>650</v>
      </c>
      <c r="T36" s="93" t="s">
        <v>680</v>
      </c>
      <c r="U36" s="331"/>
      <c r="V36" s="322"/>
      <c r="W36" s="287" t="s">
        <v>150</v>
      </c>
      <c r="X36" s="93" t="s">
        <v>683</v>
      </c>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3"/>
      <c r="X88" s="1"/>
      <c r="Y88" s="1"/>
      <c r="Z88" s="1"/>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sheetData>
  <mergeCells count="22">
    <mergeCell ref="T29:X29"/>
    <mergeCell ref="O30:R30"/>
    <mergeCell ref="A23:C23"/>
    <mergeCell ref="H23:I23"/>
    <mergeCell ref="H24:I24"/>
    <mergeCell ref="H25:I25"/>
    <mergeCell ref="H26:I26"/>
    <mergeCell ref="A17:C20"/>
    <mergeCell ref="D17:W20"/>
    <mergeCell ref="A22:C22"/>
    <mergeCell ref="E22:F22"/>
    <mergeCell ref="H22:J22"/>
    <mergeCell ref="M22:O22"/>
    <mergeCell ref="O36:R36"/>
    <mergeCell ref="A29:G29"/>
    <mergeCell ref="O32:R32"/>
    <mergeCell ref="O33:R33"/>
    <mergeCell ref="O34:R34"/>
    <mergeCell ref="O35:R35"/>
    <mergeCell ref="H29:N29"/>
    <mergeCell ref="O29:S29"/>
    <mergeCell ref="O31:R31"/>
  </mergeCells>
  <conditionalFormatting sqref="W31:W32">
    <cfRule type="containsText" dxfId="17" priority="13" stopIfTrue="1" operator="containsText" text="Cerrada">
      <formula>NOT(ISERROR(SEARCH("Cerrada",W31)))</formula>
    </cfRule>
    <cfRule type="containsText" dxfId="16" priority="14" stopIfTrue="1" operator="containsText" text="En ejecución">
      <formula>NOT(ISERROR(SEARCH("En ejecución",W31)))</formula>
    </cfRule>
    <cfRule type="containsText" dxfId="15" priority="15" stopIfTrue="1" operator="containsText" text="Vencida">
      <formula>NOT(ISERROR(SEARCH("Vencida",W31)))</formula>
    </cfRule>
  </conditionalFormatting>
  <conditionalFormatting sqref="W33:W36">
    <cfRule type="containsText" dxfId="14" priority="1" stopIfTrue="1" operator="containsText" text="Cerrada">
      <formula>NOT(ISERROR(SEARCH("Cerrada",W33)))</formula>
    </cfRule>
    <cfRule type="containsText" dxfId="13" priority="2" stopIfTrue="1" operator="containsText" text="En ejecución">
      <formula>NOT(ISERROR(SEARCH("En ejecución",W33)))</formula>
    </cfRule>
    <cfRule type="containsText" dxfId="12" priority="3" stopIfTrue="1" operator="containsText" text="Vencida">
      <formula>NOT(ISERROR(SEARCH("Vencida",W33)))</formula>
    </cfRule>
  </conditionalFormatting>
  <dataValidations count="7">
    <dataValidation type="list" allowBlank="1" showInputMessage="1" showErrorMessage="1" sqref="I31:I36">
      <formula1>$H$2:$H$3</formula1>
    </dataValidation>
    <dataValidation type="list" allowBlank="1" showInputMessage="1" showErrorMessage="1" sqref="F31:F36">
      <formula1>$G$2:$G$5</formula1>
    </dataValidation>
    <dataValidation type="list" allowBlank="1" showInputMessage="1" showErrorMessage="1" sqref="C31:C36">
      <formula1>$D$2:$D$13</formula1>
    </dataValidation>
    <dataValidation type="list" allowBlank="1" showInputMessage="1" showErrorMessage="1" sqref="B31:B36">
      <formula1>$F$2:$F$6</formula1>
    </dataValidation>
    <dataValidation type="list" allowBlank="1" showErrorMessage="1" sqref="A23">
      <formula1>PROCESOS</formula1>
    </dataValidation>
    <dataValidation type="list" allowBlank="1" showInputMessage="1" showErrorMessage="1" sqref="W31:W36">
      <formula1>$I$2:$I$4</formula1>
    </dataValidation>
    <dataValidation type="list" allowBlank="1" showInputMessage="1" showErrorMessage="1" sqref="V31:V33">
      <formula1>$J$2:$J$4</formula1>
    </dataValidation>
  </dataValidations>
  <hyperlinks>
    <hyperlink ref="U32" r:id="rId1"/>
  </hyperlinks>
  <pageMargins left="0.7" right="0.7" top="0.75" bottom="0.7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08"/>
  <sheetViews>
    <sheetView showGridLines="0" topLeftCell="S30" zoomScaleNormal="100" workbookViewId="0">
      <selection activeCell="T37" sqref="T37"/>
    </sheetView>
  </sheetViews>
  <sheetFormatPr baseColWidth="10" defaultColWidth="14.42578125" defaultRowHeight="15" x14ac:dyDescent="0.25"/>
  <cols>
    <col min="1" max="1" width="6.5703125" style="300" customWidth="1"/>
    <col min="2" max="2" width="10.7109375" style="300" customWidth="1"/>
    <col min="3" max="3" width="17.5703125" style="300" customWidth="1"/>
    <col min="4" max="4" width="21.5703125" style="300" customWidth="1"/>
    <col min="5" max="5" width="75.42578125" style="300" customWidth="1"/>
    <col min="6" max="6" width="20" style="300" customWidth="1"/>
    <col min="7" max="7" width="26.5703125" style="300" customWidth="1"/>
    <col min="8" max="8" width="25.85546875" style="300" customWidth="1"/>
    <col min="9" max="9" width="14" style="300" customWidth="1"/>
    <col min="10" max="10" width="18" style="300" customWidth="1"/>
    <col min="11" max="11" width="18.5703125" style="300" customWidth="1"/>
    <col min="12" max="12" width="20" style="300" customWidth="1"/>
    <col min="13" max="13" width="18.28515625" style="300" customWidth="1"/>
    <col min="14" max="15" width="18" style="300" customWidth="1"/>
    <col min="16" max="16" width="26.28515625" style="300" customWidth="1"/>
    <col min="17" max="17" width="24.85546875" style="300" customWidth="1"/>
    <col min="18" max="18" width="66" style="300" customWidth="1"/>
    <col min="19" max="19" width="28.140625" style="300" customWidth="1"/>
    <col min="20" max="20" width="142.140625" style="300" customWidth="1"/>
    <col min="21" max="21" width="31.7109375" style="300" customWidth="1"/>
    <col min="22" max="22" width="18.42578125" style="212" customWidth="1"/>
    <col min="23" max="23" width="19.42578125" style="300" customWidth="1"/>
    <col min="24" max="24" width="80.28515625" style="300" customWidth="1"/>
    <col min="25" max="25" width="31.140625" style="300" customWidth="1"/>
    <col min="26" max="26" width="14.42578125" style="300" customWidth="1"/>
    <col min="27" max="28" width="11" style="300" customWidth="1"/>
    <col min="29" max="256" width="14.42578125" style="300"/>
    <col min="257" max="257" width="6.5703125" style="300" customWidth="1"/>
    <col min="258" max="258" width="10.7109375" style="300" customWidth="1"/>
    <col min="259" max="259" width="17.5703125" style="300" customWidth="1"/>
    <col min="260" max="260" width="21.5703125" style="300" customWidth="1"/>
    <col min="261" max="261" width="52.28515625" style="300" customWidth="1"/>
    <col min="262" max="262" width="24.140625" style="300" customWidth="1"/>
    <col min="263" max="263" width="26.5703125" style="300" customWidth="1"/>
    <col min="264" max="264" width="25.85546875" style="300" customWidth="1"/>
    <col min="265" max="265" width="14" style="300" customWidth="1"/>
    <col min="266" max="266" width="18" style="300" customWidth="1"/>
    <col min="267" max="267" width="18.5703125" style="300" customWidth="1"/>
    <col min="268" max="268" width="20" style="300" customWidth="1"/>
    <col min="269" max="269" width="18.28515625" style="300" customWidth="1"/>
    <col min="270" max="271" width="18" style="300" customWidth="1"/>
    <col min="272" max="272" width="26.28515625" style="300" customWidth="1"/>
    <col min="273" max="273" width="24.85546875" style="300" customWidth="1"/>
    <col min="274" max="274" width="19.42578125" style="300" customWidth="1"/>
    <col min="275" max="275" width="28.140625" style="300" customWidth="1"/>
    <col min="276" max="276" width="97.7109375" style="300" customWidth="1"/>
    <col min="277" max="277" width="40.140625" style="300" customWidth="1"/>
    <col min="278" max="278" width="18.42578125" style="300" customWidth="1"/>
    <col min="279" max="279" width="19.42578125" style="300" customWidth="1"/>
    <col min="280" max="280" width="80.28515625" style="300" customWidth="1"/>
    <col min="281" max="281" width="31.140625" style="300" customWidth="1"/>
    <col min="282" max="282" width="14.42578125" style="300" customWidth="1"/>
    <col min="283" max="284" width="11" style="300" customWidth="1"/>
    <col min="285" max="512" width="14.42578125" style="300"/>
    <col min="513" max="513" width="6.5703125" style="300" customWidth="1"/>
    <col min="514" max="514" width="10.7109375" style="300" customWidth="1"/>
    <col min="515" max="515" width="17.5703125" style="300" customWidth="1"/>
    <col min="516" max="516" width="21.5703125" style="300" customWidth="1"/>
    <col min="517" max="517" width="52.28515625" style="300" customWidth="1"/>
    <col min="518" max="518" width="24.140625" style="300" customWidth="1"/>
    <col min="519" max="519" width="26.5703125" style="300" customWidth="1"/>
    <col min="520" max="520" width="25.85546875" style="300" customWidth="1"/>
    <col min="521" max="521" width="14" style="300" customWidth="1"/>
    <col min="522" max="522" width="18" style="300" customWidth="1"/>
    <col min="523" max="523" width="18.5703125" style="300" customWidth="1"/>
    <col min="524" max="524" width="20" style="300" customWidth="1"/>
    <col min="525" max="525" width="18.28515625" style="300" customWidth="1"/>
    <col min="526" max="527" width="18" style="300" customWidth="1"/>
    <col min="528" max="528" width="26.28515625" style="300" customWidth="1"/>
    <col min="529" max="529" width="24.85546875" style="300" customWidth="1"/>
    <col min="530" max="530" width="19.42578125" style="300" customWidth="1"/>
    <col min="531" max="531" width="28.140625" style="300" customWidth="1"/>
    <col min="532" max="532" width="97.7109375" style="300" customWidth="1"/>
    <col min="533" max="533" width="40.140625" style="300" customWidth="1"/>
    <col min="534" max="534" width="18.42578125" style="300" customWidth="1"/>
    <col min="535" max="535" width="19.42578125" style="300" customWidth="1"/>
    <col min="536" max="536" width="80.28515625" style="300" customWidth="1"/>
    <col min="537" max="537" width="31.140625" style="300" customWidth="1"/>
    <col min="538" max="538" width="14.42578125" style="300" customWidth="1"/>
    <col min="539" max="540" width="11" style="300" customWidth="1"/>
    <col min="541" max="768" width="14.42578125" style="300"/>
    <col min="769" max="769" width="6.5703125" style="300" customWidth="1"/>
    <col min="770" max="770" width="10.7109375" style="300" customWidth="1"/>
    <col min="771" max="771" width="17.5703125" style="300" customWidth="1"/>
    <col min="772" max="772" width="21.5703125" style="300" customWidth="1"/>
    <col min="773" max="773" width="52.28515625" style="300" customWidth="1"/>
    <col min="774" max="774" width="24.140625" style="300" customWidth="1"/>
    <col min="775" max="775" width="26.5703125" style="300" customWidth="1"/>
    <col min="776" max="776" width="25.85546875" style="300" customWidth="1"/>
    <col min="777" max="777" width="14" style="300" customWidth="1"/>
    <col min="778" max="778" width="18" style="300" customWidth="1"/>
    <col min="779" max="779" width="18.5703125" style="300" customWidth="1"/>
    <col min="780" max="780" width="20" style="300" customWidth="1"/>
    <col min="781" max="781" width="18.28515625" style="300" customWidth="1"/>
    <col min="782" max="783" width="18" style="300" customWidth="1"/>
    <col min="784" max="784" width="26.28515625" style="300" customWidth="1"/>
    <col min="785" max="785" width="24.85546875" style="300" customWidth="1"/>
    <col min="786" max="786" width="19.42578125" style="300" customWidth="1"/>
    <col min="787" max="787" width="28.140625" style="300" customWidth="1"/>
    <col min="788" max="788" width="97.7109375" style="300" customWidth="1"/>
    <col min="789" max="789" width="40.140625" style="300" customWidth="1"/>
    <col min="790" max="790" width="18.42578125" style="300" customWidth="1"/>
    <col min="791" max="791" width="19.42578125" style="300" customWidth="1"/>
    <col min="792" max="792" width="80.28515625" style="300" customWidth="1"/>
    <col min="793" max="793" width="31.140625" style="300" customWidth="1"/>
    <col min="794" max="794" width="14.42578125" style="300" customWidth="1"/>
    <col min="795" max="796" width="11" style="300" customWidth="1"/>
    <col min="797" max="1024" width="14.42578125" style="300"/>
    <col min="1025" max="1025" width="6.5703125" style="300" customWidth="1"/>
    <col min="1026" max="1026" width="10.7109375" style="300" customWidth="1"/>
    <col min="1027" max="1027" width="17.5703125" style="300" customWidth="1"/>
    <col min="1028" max="1028" width="21.5703125" style="300" customWidth="1"/>
    <col min="1029" max="1029" width="52.28515625" style="300" customWidth="1"/>
    <col min="1030" max="1030" width="24.140625" style="300" customWidth="1"/>
    <col min="1031" max="1031" width="26.5703125" style="300" customWidth="1"/>
    <col min="1032" max="1032" width="25.85546875" style="300" customWidth="1"/>
    <col min="1033" max="1033" width="14" style="300" customWidth="1"/>
    <col min="1034" max="1034" width="18" style="300" customWidth="1"/>
    <col min="1035" max="1035" width="18.5703125" style="300" customWidth="1"/>
    <col min="1036" max="1036" width="20" style="300" customWidth="1"/>
    <col min="1037" max="1037" width="18.28515625" style="300" customWidth="1"/>
    <col min="1038" max="1039" width="18" style="300" customWidth="1"/>
    <col min="1040" max="1040" width="26.28515625" style="300" customWidth="1"/>
    <col min="1041" max="1041" width="24.85546875" style="300" customWidth="1"/>
    <col min="1042" max="1042" width="19.42578125" style="300" customWidth="1"/>
    <col min="1043" max="1043" width="28.140625" style="300" customWidth="1"/>
    <col min="1044" max="1044" width="97.7109375" style="300" customWidth="1"/>
    <col min="1045" max="1045" width="40.140625" style="300" customWidth="1"/>
    <col min="1046" max="1046" width="18.42578125" style="300" customWidth="1"/>
    <col min="1047" max="1047" width="19.42578125" style="300" customWidth="1"/>
    <col min="1048" max="1048" width="80.28515625" style="300" customWidth="1"/>
    <col min="1049" max="1049" width="31.140625" style="300" customWidth="1"/>
    <col min="1050" max="1050" width="14.42578125" style="300" customWidth="1"/>
    <col min="1051" max="1052" width="11" style="300" customWidth="1"/>
    <col min="1053" max="1280" width="14.42578125" style="300"/>
    <col min="1281" max="1281" width="6.5703125" style="300" customWidth="1"/>
    <col min="1282" max="1282" width="10.7109375" style="300" customWidth="1"/>
    <col min="1283" max="1283" width="17.5703125" style="300" customWidth="1"/>
    <col min="1284" max="1284" width="21.5703125" style="300" customWidth="1"/>
    <col min="1285" max="1285" width="52.28515625" style="300" customWidth="1"/>
    <col min="1286" max="1286" width="24.140625" style="300" customWidth="1"/>
    <col min="1287" max="1287" width="26.5703125" style="300" customWidth="1"/>
    <col min="1288" max="1288" width="25.85546875" style="300" customWidth="1"/>
    <col min="1289" max="1289" width="14" style="300" customWidth="1"/>
    <col min="1290" max="1290" width="18" style="300" customWidth="1"/>
    <col min="1291" max="1291" width="18.5703125" style="300" customWidth="1"/>
    <col min="1292" max="1292" width="20" style="300" customWidth="1"/>
    <col min="1293" max="1293" width="18.28515625" style="300" customWidth="1"/>
    <col min="1294" max="1295" width="18" style="300" customWidth="1"/>
    <col min="1296" max="1296" width="26.28515625" style="300" customWidth="1"/>
    <col min="1297" max="1297" width="24.85546875" style="300" customWidth="1"/>
    <col min="1298" max="1298" width="19.42578125" style="300" customWidth="1"/>
    <col min="1299" max="1299" width="28.140625" style="300" customWidth="1"/>
    <col min="1300" max="1300" width="97.7109375" style="300" customWidth="1"/>
    <col min="1301" max="1301" width="40.140625" style="300" customWidth="1"/>
    <col min="1302" max="1302" width="18.42578125" style="300" customWidth="1"/>
    <col min="1303" max="1303" width="19.42578125" style="300" customWidth="1"/>
    <col min="1304" max="1304" width="80.28515625" style="300" customWidth="1"/>
    <col min="1305" max="1305" width="31.140625" style="300" customWidth="1"/>
    <col min="1306" max="1306" width="14.42578125" style="300" customWidth="1"/>
    <col min="1307" max="1308" width="11" style="300" customWidth="1"/>
    <col min="1309" max="1536" width="14.42578125" style="300"/>
    <col min="1537" max="1537" width="6.5703125" style="300" customWidth="1"/>
    <col min="1538" max="1538" width="10.7109375" style="300" customWidth="1"/>
    <col min="1539" max="1539" width="17.5703125" style="300" customWidth="1"/>
    <col min="1540" max="1540" width="21.5703125" style="300" customWidth="1"/>
    <col min="1541" max="1541" width="52.28515625" style="300" customWidth="1"/>
    <col min="1542" max="1542" width="24.140625" style="300" customWidth="1"/>
    <col min="1543" max="1543" width="26.5703125" style="300" customWidth="1"/>
    <col min="1544" max="1544" width="25.85546875" style="300" customWidth="1"/>
    <col min="1545" max="1545" width="14" style="300" customWidth="1"/>
    <col min="1546" max="1546" width="18" style="300" customWidth="1"/>
    <col min="1547" max="1547" width="18.5703125" style="300" customWidth="1"/>
    <col min="1548" max="1548" width="20" style="300" customWidth="1"/>
    <col min="1549" max="1549" width="18.28515625" style="300" customWidth="1"/>
    <col min="1550" max="1551" width="18" style="300" customWidth="1"/>
    <col min="1552" max="1552" width="26.28515625" style="300" customWidth="1"/>
    <col min="1553" max="1553" width="24.85546875" style="300" customWidth="1"/>
    <col min="1554" max="1554" width="19.42578125" style="300" customWidth="1"/>
    <col min="1555" max="1555" width="28.140625" style="300" customWidth="1"/>
    <col min="1556" max="1556" width="97.7109375" style="300" customWidth="1"/>
    <col min="1557" max="1557" width="40.140625" style="300" customWidth="1"/>
    <col min="1558" max="1558" width="18.42578125" style="300" customWidth="1"/>
    <col min="1559" max="1559" width="19.42578125" style="300" customWidth="1"/>
    <col min="1560" max="1560" width="80.28515625" style="300" customWidth="1"/>
    <col min="1561" max="1561" width="31.140625" style="300" customWidth="1"/>
    <col min="1562" max="1562" width="14.42578125" style="300" customWidth="1"/>
    <col min="1563" max="1564" width="11" style="300" customWidth="1"/>
    <col min="1565" max="1792" width="14.42578125" style="300"/>
    <col min="1793" max="1793" width="6.5703125" style="300" customWidth="1"/>
    <col min="1794" max="1794" width="10.7109375" style="300" customWidth="1"/>
    <col min="1795" max="1795" width="17.5703125" style="300" customWidth="1"/>
    <col min="1796" max="1796" width="21.5703125" style="300" customWidth="1"/>
    <col min="1797" max="1797" width="52.28515625" style="300" customWidth="1"/>
    <col min="1798" max="1798" width="24.140625" style="300" customWidth="1"/>
    <col min="1799" max="1799" width="26.5703125" style="300" customWidth="1"/>
    <col min="1800" max="1800" width="25.85546875" style="300" customWidth="1"/>
    <col min="1801" max="1801" width="14" style="300" customWidth="1"/>
    <col min="1802" max="1802" width="18" style="300" customWidth="1"/>
    <col min="1803" max="1803" width="18.5703125" style="300" customWidth="1"/>
    <col min="1804" max="1804" width="20" style="300" customWidth="1"/>
    <col min="1805" max="1805" width="18.28515625" style="300" customWidth="1"/>
    <col min="1806" max="1807" width="18" style="300" customWidth="1"/>
    <col min="1808" max="1808" width="26.28515625" style="300" customWidth="1"/>
    <col min="1809" max="1809" width="24.85546875" style="300" customWidth="1"/>
    <col min="1810" max="1810" width="19.42578125" style="300" customWidth="1"/>
    <col min="1811" max="1811" width="28.140625" style="300" customWidth="1"/>
    <col min="1812" max="1812" width="97.7109375" style="300" customWidth="1"/>
    <col min="1813" max="1813" width="40.140625" style="300" customWidth="1"/>
    <col min="1814" max="1814" width="18.42578125" style="300" customWidth="1"/>
    <col min="1815" max="1815" width="19.42578125" style="300" customWidth="1"/>
    <col min="1816" max="1816" width="80.28515625" style="300" customWidth="1"/>
    <col min="1817" max="1817" width="31.140625" style="300" customWidth="1"/>
    <col min="1818" max="1818" width="14.42578125" style="300" customWidth="1"/>
    <col min="1819" max="1820" width="11" style="300" customWidth="1"/>
    <col min="1821" max="2048" width="14.42578125" style="300"/>
    <col min="2049" max="2049" width="6.5703125" style="300" customWidth="1"/>
    <col min="2050" max="2050" width="10.7109375" style="300" customWidth="1"/>
    <col min="2051" max="2051" width="17.5703125" style="300" customWidth="1"/>
    <col min="2052" max="2052" width="21.5703125" style="300" customWidth="1"/>
    <col min="2053" max="2053" width="52.28515625" style="300" customWidth="1"/>
    <col min="2054" max="2054" width="24.140625" style="300" customWidth="1"/>
    <col min="2055" max="2055" width="26.5703125" style="300" customWidth="1"/>
    <col min="2056" max="2056" width="25.85546875" style="300" customWidth="1"/>
    <col min="2057" max="2057" width="14" style="300" customWidth="1"/>
    <col min="2058" max="2058" width="18" style="300" customWidth="1"/>
    <col min="2059" max="2059" width="18.5703125" style="300" customWidth="1"/>
    <col min="2060" max="2060" width="20" style="300" customWidth="1"/>
    <col min="2061" max="2061" width="18.28515625" style="300" customWidth="1"/>
    <col min="2062" max="2063" width="18" style="300" customWidth="1"/>
    <col min="2064" max="2064" width="26.28515625" style="300" customWidth="1"/>
    <col min="2065" max="2065" width="24.85546875" style="300" customWidth="1"/>
    <col min="2066" max="2066" width="19.42578125" style="300" customWidth="1"/>
    <col min="2067" max="2067" width="28.140625" style="300" customWidth="1"/>
    <col min="2068" max="2068" width="97.7109375" style="300" customWidth="1"/>
    <col min="2069" max="2069" width="40.140625" style="300" customWidth="1"/>
    <col min="2070" max="2070" width="18.42578125" style="300" customWidth="1"/>
    <col min="2071" max="2071" width="19.42578125" style="300" customWidth="1"/>
    <col min="2072" max="2072" width="80.28515625" style="300" customWidth="1"/>
    <col min="2073" max="2073" width="31.140625" style="300" customWidth="1"/>
    <col min="2074" max="2074" width="14.42578125" style="300" customWidth="1"/>
    <col min="2075" max="2076" width="11" style="300" customWidth="1"/>
    <col min="2077" max="2304" width="14.42578125" style="300"/>
    <col min="2305" max="2305" width="6.5703125" style="300" customWidth="1"/>
    <col min="2306" max="2306" width="10.7109375" style="300" customWidth="1"/>
    <col min="2307" max="2307" width="17.5703125" style="300" customWidth="1"/>
    <col min="2308" max="2308" width="21.5703125" style="300" customWidth="1"/>
    <col min="2309" max="2309" width="52.28515625" style="300" customWidth="1"/>
    <col min="2310" max="2310" width="24.140625" style="300" customWidth="1"/>
    <col min="2311" max="2311" width="26.5703125" style="300" customWidth="1"/>
    <col min="2312" max="2312" width="25.85546875" style="300" customWidth="1"/>
    <col min="2313" max="2313" width="14" style="300" customWidth="1"/>
    <col min="2314" max="2314" width="18" style="300" customWidth="1"/>
    <col min="2315" max="2315" width="18.5703125" style="300" customWidth="1"/>
    <col min="2316" max="2316" width="20" style="300" customWidth="1"/>
    <col min="2317" max="2317" width="18.28515625" style="300" customWidth="1"/>
    <col min="2318" max="2319" width="18" style="300" customWidth="1"/>
    <col min="2320" max="2320" width="26.28515625" style="300" customWidth="1"/>
    <col min="2321" max="2321" width="24.85546875" style="300" customWidth="1"/>
    <col min="2322" max="2322" width="19.42578125" style="300" customWidth="1"/>
    <col min="2323" max="2323" width="28.140625" style="300" customWidth="1"/>
    <col min="2324" max="2324" width="97.7109375" style="300" customWidth="1"/>
    <col min="2325" max="2325" width="40.140625" style="300" customWidth="1"/>
    <col min="2326" max="2326" width="18.42578125" style="300" customWidth="1"/>
    <col min="2327" max="2327" width="19.42578125" style="300" customWidth="1"/>
    <col min="2328" max="2328" width="80.28515625" style="300" customWidth="1"/>
    <col min="2329" max="2329" width="31.140625" style="300" customWidth="1"/>
    <col min="2330" max="2330" width="14.42578125" style="300" customWidth="1"/>
    <col min="2331" max="2332" width="11" style="300" customWidth="1"/>
    <col min="2333" max="2560" width="14.42578125" style="300"/>
    <col min="2561" max="2561" width="6.5703125" style="300" customWidth="1"/>
    <col min="2562" max="2562" width="10.7109375" style="300" customWidth="1"/>
    <col min="2563" max="2563" width="17.5703125" style="300" customWidth="1"/>
    <col min="2564" max="2564" width="21.5703125" style="300" customWidth="1"/>
    <col min="2565" max="2565" width="52.28515625" style="300" customWidth="1"/>
    <col min="2566" max="2566" width="24.140625" style="300" customWidth="1"/>
    <col min="2567" max="2567" width="26.5703125" style="300" customWidth="1"/>
    <col min="2568" max="2568" width="25.85546875" style="300" customWidth="1"/>
    <col min="2569" max="2569" width="14" style="300" customWidth="1"/>
    <col min="2570" max="2570" width="18" style="300" customWidth="1"/>
    <col min="2571" max="2571" width="18.5703125" style="300" customWidth="1"/>
    <col min="2572" max="2572" width="20" style="300" customWidth="1"/>
    <col min="2573" max="2573" width="18.28515625" style="300" customWidth="1"/>
    <col min="2574" max="2575" width="18" style="300" customWidth="1"/>
    <col min="2576" max="2576" width="26.28515625" style="300" customWidth="1"/>
    <col min="2577" max="2577" width="24.85546875" style="300" customWidth="1"/>
    <col min="2578" max="2578" width="19.42578125" style="300" customWidth="1"/>
    <col min="2579" max="2579" width="28.140625" style="300" customWidth="1"/>
    <col min="2580" max="2580" width="97.7109375" style="300" customWidth="1"/>
    <col min="2581" max="2581" width="40.140625" style="300" customWidth="1"/>
    <col min="2582" max="2582" width="18.42578125" style="300" customWidth="1"/>
    <col min="2583" max="2583" width="19.42578125" style="300" customWidth="1"/>
    <col min="2584" max="2584" width="80.28515625" style="300" customWidth="1"/>
    <col min="2585" max="2585" width="31.140625" style="300" customWidth="1"/>
    <col min="2586" max="2586" width="14.42578125" style="300" customWidth="1"/>
    <col min="2587" max="2588" width="11" style="300" customWidth="1"/>
    <col min="2589" max="2816" width="14.42578125" style="300"/>
    <col min="2817" max="2817" width="6.5703125" style="300" customWidth="1"/>
    <col min="2818" max="2818" width="10.7109375" style="300" customWidth="1"/>
    <col min="2819" max="2819" width="17.5703125" style="300" customWidth="1"/>
    <col min="2820" max="2820" width="21.5703125" style="300" customWidth="1"/>
    <col min="2821" max="2821" width="52.28515625" style="300" customWidth="1"/>
    <col min="2822" max="2822" width="24.140625" style="300" customWidth="1"/>
    <col min="2823" max="2823" width="26.5703125" style="300" customWidth="1"/>
    <col min="2824" max="2824" width="25.85546875" style="300" customWidth="1"/>
    <col min="2825" max="2825" width="14" style="300" customWidth="1"/>
    <col min="2826" max="2826" width="18" style="300" customWidth="1"/>
    <col min="2827" max="2827" width="18.5703125" style="300" customWidth="1"/>
    <col min="2828" max="2828" width="20" style="300" customWidth="1"/>
    <col min="2829" max="2829" width="18.28515625" style="300" customWidth="1"/>
    <col min="2830" max="2831" width="18" style="300" customWidth="1"/>
    <col min="2832" max="2832" width="26.28515625" style="300" customWidth="1"/>
    <col min="2833" max="2833" width="24.85546875" style="300" customWidth="1"/>
    <col min="2834" max="2834" width="19.42578125" style="300" customWidth="1"/>
    <col min="2835" max="2835" width="28.140625" style="300" customWidth="1"/>
    <col min="2836" max="2836" width="97.7109375" style="300" customWidth="1"/>
    <col min="2837" max="2837" width="40.140625" style="300" customWidth="1"/>
    <col min="2838" max="2838" width="18.42578125" style="300" customWidth="1"/>
    <col min="2839" max="2839" width="19.42578125" style="300" customWidth="1"/>
    <col min="2840" max="2840" width="80.28515625" style="300" customWidth="1"/>
    <col min="2841" max="2841" width="31.140625" style="300" customWidth="1"/>
    <col min="2842" max="2842" width="14.42578125" style="300" customWidth="1"/>
    <col min="2843" max="2844" width="11" style="300" customWidth="1"/>
    <col min="2845" max="3072" width="14.42578125" style="300"/>
    <col min="3073" max="3073" width="6.5703125" style="300" customWidth="1"/>
    <col min="3074" max="3074" width="10.7109375" style="300" customWidth="1"/>
    <col min="3075" max="3075" width="17.5703125" style="300" customWidth="1"/>
    <col min="3076" max="3076" width="21.5703125" style="300" customWidth="1"/>
    <col min="3077" max="3077" width="52.28515625" style="300" customWidth="1"/>
    <col min="3078" max="3078" width="24.140625" style="300" customWidth="1"/>
    <col min="3079" max="3079" width="26.5703125" style="300" customWidth="1"/>
    <col min="3080" max="3080" width="25.85546875" style="300" customWidth="1"/>
    <col min="3081" max="3081" width="14" style="300" customWidth="1"/>
    <col min="3082" max="3082" width="18" style="300" customWidth="1"/>
    <col min="3083" max="3083" width="18.5703125" style="300" customWidth="1"/>
    <col min="3084" max="3084" width="20" style="300" customWidth="1"/>
    <col min="3085" max="3085" width="18.28515625" style="300" customWidth="1"/>
    <col min="3086" max="3087" width="18" style="300" customWidth="1"/>
    <col min="3088" max="3088" width="26.28515625" style="300" customWidth="1"/>
    <col min="3089" max="3089" width="24.85546875" style="300" customWidth="1"/>
    <col min="3090" max="3090" width="19.42578125" style="300" customWidth="1"/>
    <col min="3091" max="3091" width="28.140625" style="300" customWidth="1"/>
    <col min="3092" max="3092" width="97.7109375" style="300" customWidth="1"/>
    <col min="3093" max="3093" width="40.140625" style="300" customWidth="1"/>
    <col min="3094" max="3094" width="18.42578125" style="300" customWidth="1"/>
    <col min="3095" max="3095" width="19.42578125" style="300" customWidth="1"/>
    <col min="3096" max="3096" width="80.28515625" style="300" customWidth="1"/>
    <col min="3097" max="3097" width="31.140625" style="300" customWidth="1"/>
    <col min="3098" max="3098" width="14.42578125" style="300" customWidth="1"/>
    <col min="3099" max="3100" width="11" style="300" customWidth="1"/>
    <col min="3101" max="3328" width="14.42578125" style="300"/>
    <col min="3329" max="3329" width="6.5703125" style="300" customWidth="1"/>
    <col min="3330" max="3330" width="10.7109375" style="300" customWidth="1"/>
    <col min="3331" max="3331" width="17.5703125" style="300" customWidth="1"/>
    <col min="3332" max="3332" width="21.5703125" style="300" customWidth="1"/>
    <col min="3333" max="3333" width="52.28515625" style="300" customWidth="1"/>
    <col min="3334" max="3334" width="24.140625" style="300" customWidth="1"/>
    <col min="3335" max="3335" width="26.5703125" style="300" customWidth="1"/>
    <col min="3336" max="3336" width="25.85546875" style="300" customWidth="1"/>
    <col min="3337" max="3337" width="14" style="300" customWidth="1"/>
    <col min="3338" max="3338" width="18" style="300" customWidth="1"/>
    <col min="3339" max="3339" width="18.5703125" style="300" customWidth="1"/>
    <col min="3340" max="3340" width="20" style="300" customWidth="1"/>
    <col min="3341" max="3341" width="18.28515625" style="300" customWidth="1"/>
    <col min="3342" max="3343" width="18" style="300" customWidth="1"/>
    <col min="3344" max="3344" width="26.28515625" style="300" customWidth="1"/>
    <col min="3345" max="3345" width="24.85546875" style="300" customWidth="1"/>
    <col min="3346" max="3346" width="19.42578125" style="300" customWidth="1"/>
    <col min="3347" max="3347" width="28.140625" style="300" customWidth="1"/>
    <col min="3348" max="3348" width="97.7109375" style="300" customWidth="1"/>
    <col min="3349" max="3349" width="40.140625" style="300" customWidth="1"/>
    <col min="3350" max="3350" width="18.42578125" style="300" customWidth="1"/>
    <col min="3351" max="3351" width="19.42578125" style="300" customWidth="1"/>
    <col min="3352" max="3352" width="80.28515625" style="300" customWidth="1"/>
    <col min="3353" max="3353" width="31.140625" style="300" customWidth="1"/>
    <col min="3354" max="3354" width="14.42578125" style="300" customWidth="1"/>
    <col min="3355" max="3356" width="11" style="300" customWidth="1"/>
    <col min="3357" max="3584" width="14.42578125" style="300"/>
    <col min="3585" max="3585" width="6.5703125" style="300" customWidth="1"/>
    <col min="3586" max="3586" width="10.7109375" style="300" customWidth="1"/>
    <col min="3587" max="3587" width="17.5703125" style="300" customWidth="1"/>
    <col min="3588" max="3588" width="21.5703125" style="300" customWidth="1"/>
    <col min="3589" max="3589" width="52.28515625" style="300" customWidth="1"/>
    <col min="3590" max="3590" width="24.140625" style="300" customWidth="1"/>
    <col min="3591" max="3591" width="26.5703125" style="300" customWidth="1"/>
    <col min="3592" max="3592" width="25.85546875" style="300" customWidth="1"/>
    <col min="3593" max="3593" width="14" style="300" customWidth="1"/>
    <col min="3594" max="3594" width="18" style="300" customWidth="1"/>
    <col min="3595" max="3595" width="18.5703125" style="300" customWidth="1"/>
    <col min="3596" max="3596" width="20" style="300" customWidth="1"/>
    <col min="3597" max="3597" width="18.28515625" style="300" customWidth="1"/>
    <col min="3598" max="3599" width="18" style="300" customWidth="1"/>
    <col min="3600" max="3600" width="26.28515625" style="300" customWidth="1"/>
    <col min="3601" max="3601" width="24.85546875" style="300" customWidth="1"/>
    <col min="3602" max="3602" width="19.42578125" style="300" customWidth="1"/>
    <col min="3603" max="3603" width="28.140625" style="300" customWidth="1"/>
    <col min="3604" max="3604" width="97.7109375" style="300" customWidth="1"/>
    <col min="3605" max="3605" width="40.140625" style="300" customWidth="1"/>
    <col min="3606" max="3606" width="18.42578125" style="300" customWidth="1"/>
    <col min="3607" max="3607" width="19.42578125" style="300" customWidth="1"/>
    <col min="3608" max="3608" width="80.28515625" style="300" customWidth="1"/>
    <col min="3609" max="3609" width="31.140625" style="300" customWidth="1"/>
    <col min="3610" max="3610" width="14.42578125" style="300" customWidth="1"/>
    <col min="3611" max="3612" width="11" style="300" customWidth="1"/>
    <col min="3613" max="3840" width="14.42578125" style="300"/>
    <col min="3841" max="3841" width="6.5703125" style="300" customWidth="1"/>
    <col min="3842" max="3842" width="10.7109375" style="300" customWidth="1"/>
    <col min="3843" max="3843" width="17.5703125" style="300" customWidth="1"/>
    <col min="3844" max="3844" width="21.5703125" style="300" customWidth="1"/>
    <col min="3845" max="3845" width="52.28515625" style="300" customWidth="1"/>
    <col min="3846" max="3846" width="24.140625" style="300" customWidth="1"/>
    <col min="3847" max="3847" width="26.5703125" style="300" customWidth="1"/>
    <col min="3848" max="3848" width="25.85546875" style="300" customWidth="1"/>
    <col min="3849" max="3849" width="14" style="300" customWidth="1"/>
    <col min="3850" max="3850" width="18" style="300" customWidth="1"/>
    <col min="3851" max="3851" width="18.5703125" style="300" customWidth="1"/>
    <col min="3852" max="3852" width="20" style="300" customWidth="1"/>
    <col min="3853" max="3853" width="18.28515625" style="300" customWidth="1"/>
    <col min="3854" max="3855" width="18" style="300" customWidth="1"/>
    <col min="3856" max="3856" width="26.28515625" style="300" customWidth="1"/>
    <col min="3857" max="3857" width="24.85546875" style="300" customWidth="1"/>
    <col min="3858" max="3858" width="19.42578125" style="300" customWidth="1"/>
    <col min="3859" max="3859" width="28.140625" style="300" customWidth="1"/>
    <col min="3860" max="3860" width="97.7109375" style="300" customWidth="1"/>
    <col min="3861" max="3861" width="40.140625" style="300" customWidth="1"/>
    <col min="3862" max="3862" width="18.42578125" style="300" customWidth="1"/>
    <col min="3863" max="3863" width="19.42578125" style="300" customWidth="1"/>
    <col min="3864" max="3864" width="80.28515625" style="300" customWidth="1"/>
    <col min="3865" max="3865" width="31.140625" style="300" customWidth="1"/>
    <col min="3866" max="3866" width="14.42578125" style="300" customWidth="1"/>
    <col min="3867" max="3868" width="11" style="300" customWidth="1"/>
    <col min="3869" max="4096" width="14.42578125" style="300"/>
    <col min="4097" max="4097" width="6.5703125" style="300" customWidth="1"/>
    <col min="4098" max="4098" width="10.7109375" style="300" customWidth="1"/>
    <col min="4099" max="4099" width="17.5703125" style="300" customWidth="1"/>
    <col min="4100" max="4100" width="21.5703125" style="300" customWidth="1"/>
    <col min="4101" max="4101" width="52.28515625" style="300" customWidth="1"/>
    <col min="4102" max="4102" width="24.140625" style="300" customWidth="1"/>
    <col min="4103" max="4103" width="26.5703125" style="300" customWidth="1"/>
    <col min="4104" max="4104" width="25.85546875" style="300" customWidth="1"/>
    <col min="4105" max="4105" width="14" style="300" customWidth="1"/>
    <col min="4106" max="4106" width="18" style="300" customWidth="1"/>
    <col min="4107" max="4107" width="18.5703125" style="300" customWidth="1"/>
    <col min="4108" max="4108" width="20" style="300" customWidth="1"/>
    <col min="4109" max="4109" width="18.28515625" style="300" customWidth="1"/>
    <col min="4110" max="4111" width="18" style="300" customWidth="1"/>
    <col min="4112" max="4112" width="26.28515625" style="300" customWidth="1"/>
    <col min="4113" max="4113" width="24.85546875" style="300" customWidth="1"/>
    <col min="4114" max="4114" width="19.42578125" style="300" customWidth="1"/>
    <col min="4115" max="4115" width="28.140625" style="300" customWidth="1"/>
    <col min="4116" max="4116" width="97.7109375" style="300" customWidth="1"/>
    <col min="4117" max="4117" width="40.140625" style="300" customWidth="1"/>
    <col min="4118" max="4118" width="18.42578125" style="300" customWidth="1"/>
    <col min="4119" max="4119" width="19.42578125" style="300" customWidth="1"/>
    <col min="4120" max="4120" width="80.28515625" style="300" customWidth="1"/>
    <col min="4121" max="4121" width="31.140625" style="300" customWidth="1"/>
    <col min="4122" max="4122" width="14.42578125" style="300" customWidth="1"/>
    <col min="4123" max="4124" width="11" style="300" customWidth="1"/>
    <col min="4125" max="4352" width="14.42578125" style="300"/>
    <col min="4353" max="4353" width="6.5703125" style="300" customWidth="1"/>
    <col min="4354" max="4354" width="10.7109375" style="300" customWidth="1"/>
    <col min="4355" max="4355" width="17.5703125" style="300" customWidth="1"/>
    <col min="4356" max="4356" width="21.5703125" style="300" customWidth="1"/>
    <col min="4357" max="4357" width="52.28515625" style="300" customWidth="1"/>
    <col min="4358" max="4358" width="24.140625" style="300" customWidth="1"/>
    <col min="4359" max="4359" width="26.5703125" style="300" customWidth="1"/>
    <col min="4360" max="4360" width="25.85546875" style="300" customWidth="1"/>
    <col min="4361" max="4361" width="14" style="300" customWidth="1"/>
    <col min="4362" max="4362" width="18" style="300" customWidth="1"/>
    <col min="4363" max="4363" width="18.5703125" style="300" customWidth="1"/>
    <col min="4364" max="4364" width="20" style="300" customWidth="1"/>
    <col min="4365" max="4365" width="18.28515625" style="300" customWidth="1"/>
    <col min="4366" max="4367" width="18" style="300" customWidth="1"/>
    <col min="4368" max="4368" width="26.28515625" style="300" customWidth="1"/>
    <col min="4369" max="4369" width="24.85546875" style="300" customWidth="1"/>
    <col min="4370" max="4370" width="19.42578125" style="300" customWidth="1"/>
    <col min="4371" max="4371" width="28.140625" style="300" customWidth="1"/>
    <col min="4372" max="4372" width="97.7109375" style="300" customWidth="1"/>
    <col min="4373" max="4373" width="40.140625" style="300" customWidth="1"/>
    <col min="4374" max="4374" width="18.42578125" style="300" customWidth="1"/>
    <col min="4375" max="4375" width="19.42578125" style="300" customWidth="1"/>
    <col min="4376" max="4376" width="80.28515625" style="300" customWidth="1"/>
    <col min="4377" max="4377" width="31.140625" style="300" customWidth="1"/>
    <col min="4378" max="4378" width="14.42578125" style="300" customWidth="1"/>
    <col min="4379" max="4380" width="11" style="300" customWidth="1"/>
    <col min="4381" max="4608" width="14.42578125" style="300"/>
    <col min="4609" max="4609" width="6.5703125" style="300" customWidth="1"/>
    <col min="4610" max="4610" width="10.7109375" style="300" customWidth="1"/>
    <col min="4611" max="4611" width="17.5703125" style="300" customWidth="1"/>
    <col min="4612" max="4612" width="21.5703125" style="300" customWidth="1"/>
    <col min="4613" max="4613" width="52.28515625" style="300" customWidth="1"/>
    <col min="4614" max="4614" width="24.140625" style="300" customWidth="1"/>
    <col min="4615" max="4615" width="26.5703125" style="300" customWidth="1"/>
    <col min="4616" max="4616" width="25.85546875" style="300" customWidth="1"/>
    <col min="4617" max="4617" width="14" style="300" customWidth="1"/>
    <col min="4618" max="4618" width="18" style="300" customWidth="1"/>
    <col min="4619" max="4619" width="18.5703125" style="300" customWidth="1"/>
    <col min="4620" max="4620" width="20" style="300" customWidth="1"/>
    <col min="4621" max="4621" width="18.28515625" style="300" customWidth="1"/>
    <col min="4622" max="4623" width="18" style="300" customWidth="1"/>
    <col min="4624" max="4624" width="26.28515625" style="300" customWidth="1"/>
    <col min="4625" max="4625" width="24.85546875" style="300" customWidth="1"/>
    <col min="4626" max="4626" width="19.42578125" style="300" customWidth="1"/>
    <col min="4627" max="4627" width="28.140625" style="300" customWidth="1"/>
    <col min="4628" max="4628" width="97.7109375" style="300" customWidth="1"/>
    <col min="4629" max="4629" width="40.140625" style="300" customWidth="1"/>
    <col min="4630" max="4630" width="18.42578125" style="300" customWidth="1"/>
    <col min="4631" max="4631" width="19.42578125" style="300" customWidth="1"/>
    <col min="4632" max="4632" width="80.28515625" style="300" customWidth="1"/>
    <col min="4633" max="4633" width="31.140625" style="300" customWidth="1"/>
    <col min="4634" max="4634" width="14.42578125" style="300" customWidth="1"/>
    <col min="4635" max="4636" width="11" style="300" customWidth="1"/>
    <col min="4637" max="4864" width="14.42578125" style="300"/>
    <col min="4865" max="4865" width="6.5703125" style="300" customWidth="1"/>
    <col min="4866" max="4866" width="10.7109375" style="300" customWidth="1"/>
    <col min="4867" max="4867" width="17.5703125" style="300" customWidth="1"/>
    <col min="4868" max="4868" width="21.5703125" style="300" customWidth="1"/>
    <col min="4869" max="4869" width="52.28515625" style="300" customWidth="1"/>
    <col min="4870" max="4870" width="24.140625" style="300" customWidth="1"/>
    <col min="4871" max="4871" width="26.5703125" style="300" customWidth="1"/>
    <col min="4872" max="4872" width="25.85546875" style="300" customWidth="1"/>
    <col min="4873" max="4873" width="14" style="300" customWidth="1"/>
    <col min="4874" max="4874" width="18" style="300" customWidth="1"/>
    <col min="4875" max="4875" width="18.5703125" style="300" customWidth="1"/>
    <col min="4876" max="4876" width="20" style="300" customWidth="1"/>
    <col min="4877" max="4877" width="18.28515625" style="300" customWidth="1"/>
    <col min="4878" max="4879" width="18" style="300" customWidth="1"/>
    <col min="4880" max="4880" width="26.28515625" style="300" customWidth="1"/>
    <col min="4881" max="4881" width="24.85546875" style="300" customWidth="1"/>
    <col min="4882" max="4882" width="19.42578125" style="300" customWidth="1"/>
    <col min="4883" max="4883" width="28.140625" style="300" customWidth="1"/>
    <col min="4884" max="4884" width="97.7109375" style="300" customWidth="1"/>
    <col min="4885" max="4885" width="40.140625" style="300" customWidth="1"/>
    <col min="4886" max="4886" width="18.42578125" style="300" customWidth="1"/>
    <col min="4887" max="4887" width="19.42578125" style="300" customWidth="1"/>
    <col min="4888" max="4888" width="80.28515625" style="300" customWidth="1"/>
    <col min="4889" max="4889" width="31.140625" style="300" customWidth="1"/>
    <col min="4890" max="4890" width="14.42578125" style="300" customWidth="1"/>
    <col min="4891" max="4892" width="11" style="300" customWidth="1"/>
    <col min="4893" max="5120" width="14.42578125" style="300"/>
    <col min="5121" max="5121" width="6.5703125" style="300" customWidth="1"/>
    <col min="5122" max="5122" width="10.7109375" style="300" customWidth="1"/>
    <col min="5123" max="5123" width="17.5703125" style="300" customWidth="1"/>
    <col min="5124" max="5124" width="21.5703125" style="300" customWidth="1"/>
    <col min="5125" max="5125" width="52.28515625" style="300" customWidth="1"/>
    <col min="5126" max="5126" width="24.140625" style="300" customWidth="1"/>
    <col min="5127" max="5127" width="26.5703125" style="300" customWidth="1"/>
    <col min="5128" max="5128" width="25.85546875" style="300" customWidth="1"/>
    <col min="5129" max="5129" width="14" style="300" customWidth="1"/>
    <col min="5130" max="5130" width="18" style="300" customWidth="1"/>
    <col min="5131" max="5131" width="18.5703125" style="300" customWidth="1"/>
    <col min="5132" max="5132" width="20" style="300" customWidth="1"/>
    <col min="5133" max="5133" width="18.28515625" style="300" customWidth="1"/>
    <col min="5134" max="5135" width="18" style="300" customWidth="1"/>
    <col min="5136" max="5136" width="26.28515625" style="300" customWidth="1"/>
    <col min="5137" max="5137" width="24.85546875" style="300" customWidth="1"/>
    <col min="5138" max="5138" width="19.42578125" style="300" customWidth="1"/>
    <col min="5139" max="5139" width="28.140625" style="300" customWidth="1"/>
    <col min="5140" max="5140" width="97.7109375" style="300" customWidth="1"/>
    <col min="5141" max="5141" width="40.140625" style="300" customWidth="1"/>
    <col min="5142" max="5142" width="18.42578125" style="300" customWidth="1"/>
    <col min="5143" max="5143" width="19.42578125" style="300" customWidth="1"/>
    <col min="5144" max="5144" width="80.28515625" style="300" customWidth="1"/>
    <col min="5145" max="5145" width="31.140625" style="300" customWidth="1"/>
    <col min="5146" max="5146" width="14.42578125" style="300" customWidth="1"/>
    <col min="5147" max="5148" width="11" style="300" customWidth="1"/>
    <col min="5149" max="5376" width="14.42578125" style="300"/>
    <col min="5377" max="5377" width="6.5703125" style="300" customWidth="1"/>
    <col min="5378" max="5378" width="10.7109375" style="300" customWidth="1"/>
    <col min="5379" max="5379" width="17.5703125" style="300" customWidth="1"/>
    <col min="5380" max="5380" width="21.5703125" style="300" customWidth="1"/>
    <col min="5381" max="5381" width="52.28515625" style="300" customWidth="1"/>
    <col min="5382" max="5382" width="24.140625" style="300" customWidth="1"/>
    <col min="5383" max="5383" width="26.5703125" style="300" customWidth="1"/>
    <col min="5384" max="5384" width="25.85546875" style="300" customWidth="1"/>
    <col min="5385" max="5385" width="14" style="300" customWidth="1"/>
    <col min="5386" max="5386" width="18" style="300" customWidth="1"/>
    <col min="5387" max="5387" width="18.5703125" style="300" customWidth="1"/>
    <col min="5388" max="5388" width="20" style="300" customWidth="1"/>
    <col min="5389" max="5389" width="18.28515625" style="300" customWidth="1"/>
    <col min="5390" max="5391" width="18" style="300" customWidth="1"/>
    <col min="5392" max="5392" width="26.28515625" style="300" customWidth="1"/>
    <col min="5393" max="5393" width="24.85546875" style="300" customWidth="1"/>
    <col min="5394" max="5394" width="19.42578125" style="300" customWidth="1"/>
    <col min="5395" max="5395" width="28.140625" style="300" customWidth="1"/>
    <col min="5396" max="5396" width="97.7109375" style="300" customWidth="1"/>
    <col min="5397" max="5397" width="40.140625" style="300" customWidth="1"/>
    <col min="5398" max="5398" width="18.42578125" style="300" customWidth="1"/>
    <col min="5399" max="5399" width="19.42578125" style="300" customWidth="1"/>
    <col min="5400" max="5400" width="80.28515625" style="300" customWidth="1"/>
    <col min="5401" max="5401" width="31.140625" style="300" customWidth="1"/>
    <col min="5402" max="5402" width="14.42578125" style="300" customWidth="1"/>
    <col min="5403" max="5404" width="11" style="300" customWidth="1"/>
    <col min="5405" max="5632" width="14.42578125" style="300"/>
    <col min="5633" max="5633" width="6.5703125" style="300" customWidth="1"/>
    <col min="5634" max="5634" width="10.7109375" style="300" customWidth="1"/>
    <col min="5635" max="5635" width="17.5703125" style="300" customWidth="1"/>
    <col min="5636" max="5636" width="21.5703125" style="300" customWidth="1"/>
    <col min="5637" max="5637" width="52.28515625" style="300" customWidth="1"/>
    <col min="5638" max="5638" width="24.140625" style="300" customWidth="1"/>
    <col min="5639" max="5639" width="26.5703125" style="300" customWidth="1"/>
    <col min="5640" max="5640" width="25.85546875" style="300" customWidth="1"/>
    <col min="5641" max="5641" width="14" style="300" customWidth="1"/>
    <col min="5642" max="5642" width="18" style="300" customWidth="1"/>
    <col min="5643" max="5643" width="18.5703125" style="300" customWidth="1"/>
    <col min="5644" max="5644" width="20" style="300" customWidth="1"/>
    <col min="5645" max="5645" width="18.28515625" style="300" customWidth="1"/>
    <col min="5646" max="5647" width="18" style="300" customWidth="1"/>
    <col min="5648" max="5648" width="26.28515625" style="300" customWidth="1"/>
    <col min="5649" max="5649" width="24.85546875" style="300" customWidth="1"/>
    <col min="5650" max="5650" width="19.42578125" style="300" customWidth="1"/>
    <col min="5651" max="5651" width="28.140625" style="300" customWidth="1"/>
    <col min="5652" max="5652" width="97.7109375" style="300" customWidth="1"/>
    <col min="5653" max="5653" width="40.140625" style="300" customWidth="1"/>
    <col min="5654" max="5654" width="18.42578125" style="300" customWidth="1"/>
    <col min="5655" max="5655" width="19.42578125" style="300" customWidth="1"/>
    <col min="5656" max="5656" width="80.28515625" style="300" customWidth="1"/>
    <col min="5657" max="5657" width="31.140625" style="300" customWidth="1"/>
    <col min="5658" max="5658" width="14.42578125" style="300" customWidth="1"/>
    <col min="5659" max="5660" width="11" style="300" customWidth="1"/>
    <col min="5661" max="5888" width="14.42578125" style="300"/>
    <col min="5889" max="5889" width="6.5703125" style="300" customWidth="1"/>
    <col min="5890" max="5890" width="10.7109375" style="300" customWidth="1"/>
    <col min="5891" max="5891" width="17.5703125" style="300" customWidth="1"/>
    <col min="5892" max="5892" width="21.5703125" style="300" customWidth="1"/>
    <col min="5893" max="5893" width="52.28515625" style="300" customWidth="1"/>
    <col min="5894" max="5894" width="24.140625" style="300" customWidth="1"/>
    <col min="5895" max="5895" width="26.5703125" style="300" customWidth="1"/>
    <col min="5896" max="5896" width="25.85546875" style="300" customWidth="1"/>
    <col min="5897" max="5897" width="14" style="300" customWidth="1"/>
    <col min="5898" max="5898" width="18" style="300" customWidth="1"/>
    <col min="5899" max="5899" width="18.5703125" style="300" customWidth="1"/>
    <col min="5900" max="5900" width="20" style="300" customWidth="1"/>
    <col min="5901" max="5901" width="18.28515625" style="300" customWidth="1"/>
    <col min="5902" max="5903" width="18" style="300" customWidth="1"/>
    <col min="5904" max="5904" width="26.28515625" style="300" customWidth="1"/>
    <col min="5905" max="5905" width="24.85546875" style="300" customWidth="1"/>
    <col min="5906" max="5906" width="19.42578125" style="300" customWidth="1"/>
    <col min="5907" max="5907" width="28.140625" style="300" customWidth="1"/>
    <col min="5908" max="5908" width="97.7109375" style="300" customWidth="1"/>
    <col min="5909" max="5909" width="40.140625" style="300" customWidth="1"/>
    <col min="5910" max="5910" width="18.42578125" style="300" customWidth="1"/>
    <col min="5911" max="5911" width="19.42578125" style="300" customWidth="1"/>
    <col min="5912" max="5912" width="80.28515625" style="300" customWidth="1"/>
    <col min="5913" max="5913" width="31.140625" style="300" customWidth="1"/>
    <col min="5914" max="5914" width="14.42578125" style="300" customWidth="1"/>
    <col min="5915" max="5916" width="11" style="300" customWidth="1"/>
    <col min="5917" max="6144" width="14.42578125" style="300"/>
    <col min="6145" max="6145" width="6.5703125" style="300" customWidth="1"/>
    <col min="6146" max="6146" width="10.7109375" style="300" customWidth="1"/>
    <col min="6147" max="6147" width="17.5703125" style="300" customWidth="1"/>
    <col min="6148" max="6148" width="21.5703125" style="300" customWidth="1"/>
    <col min="6149" max="6149" width="52.28515625" style="300" customWidth="1"/>
    <col min="6150" max="6150" width="24.140625" style="300" customWidth="1"/>
    <col min="6151" max="6151" width="26.5703125" style="300" customWidth="1"/>
    <col min="6152" max="6152" width="25.85546875" style="300" customWidth="1"/>
    <col min="6153" max="6153" width="14" style="300" customWidth="1"/>
    <col min="6154" max="6154" width="18" style="300" customWidth="1"/>
    <col min="6155" max="6155" width="18.5703125" style="300" customWidth="1"/>
    <col min="6156" max="6156" width="20" style="300" customWidth="1"/>
    <col min="6157" max="6157" width="18.28515625" style="300" customWidth="1"/>
    <col min="6158" max="6159" width="18" style="300" customWidth="1"/>
    <col min="6160" max="6160" width="26.28515625" style="300" customWidth="1"/>
    <col min="6161" max="6161" width="24.85546875" style="300" customWidth="1"/>
    <col min="6162" max="6162" width="19.42578125" style="300" customWidth="1"/>
    <col min="6163" max="6163" width="28.140625" style="300" customWidth="1"/>
    <col min="6164" max="6164" width="97.7109375" style="300" customWidth="1"/>
    <col min="6165" max="6165" width="40.140625" style="300" customWidth="1"/>
    <col min="6166" max="6166" width="18.42578125" style="300" customWidth="1"/>
    <col min="6167" max="6167" width="19.42578125" style="300" customWidth="1"/>
    <col min="6168" max="6168" width="80.28515625" style="300" customWidth="1"/>
    <col min="6169" max="6169" width="31.140625" style="300" customWidth="1"/>
    <col min="6170" max="6170" width="14.42578125" style="300" customWidth="1"/>
    <col min="6171" max="6172" width="11" style="300" customWidth="1"/>
    <col min="6173" max="6400" width="14.42578125" style="300"/>
    <col min="6401" max="6401" width="6.5703125" style="300" customWidth="1"/>
    <col min="6402" max="6402" width="10.7109375" style="300" customWidth="1"/>
    <col min="6403" max="6403" width="17.5703125" style="300" customWidth="1"/>
    <col min="6404" max="6404" width="21.5703125" style="300" customWidth="1"/>
    <col min="6405" max="6405" width="52.28515625" style="300" customWidth="1"/>
    <col min="6406" max="6406" width="24.140625" style="300" customWidth="1"/>
    <col min="6407" max="6407" width="26.5703125" style="300" customWidth="1"/>
    <col min="6408" max="6408" width="25.85546875" style="300" customWidth="1"/>
    <col min="6409" max="6409" width="14" style="300" customWidth="1"/>
    <col min="6410" max="6410" width="18" style="300" customWidth="1"/>
    <col min="6411" max="6411" width="18.5703125" style="300" customWidth="1"/>
    <col min="6412" max="6412" width="20" style="300" customWidth="1"/>
    <col min="6413" max="6413" width="18.28515625" style="300" customWidth="1"/>
    <col min="6414" max="6415" width="18" style="300" customWidth="1"/>
    <col min="6416" max="6416" width="26.28515625" style="300" customWidth="1"/>
    <col min="6417" max="6417" width="24.85546875" style="300" customWidth="1"/>
    <col min="6418" max="6418" width="19.42578125" style="300" customWidth="1"/>
    <col min="6419" max="6419" width="28.140625" style="300" customWidth="1"/>
    <col min="6420" max="6420" width="97.7109375" style="300" customWidth="1"/>
    <col min="6421" max="6421" width="40.140625" style="300" customWidth="1"/>
    <col min="6422" max="6422" width="18.42578125" style="300" customWidth="1"/>
    <col min="6423" max="6423" width="19.42578125" style="300" customWidth="1"/>
    <col min="6424" max="6424" width="80.28515625" style="300" customWidth="1"/>
    <col min="6425" max="6425" width="31.140625" style="300" customWidth="1"/>
    <col min="6426" max="6426" width="14.42578125" style="300" customWidth="1"/>
    <col min="6427" max="6428" width="11" style="300" customWidth="1"/>
    <col min="6429" max="6656" width="14.42578125" style="300"/>
    <col min="6657" max="6657" width="6.5703125" style="300" customWidth="1"/>
    <col min="6658" max="6658" width="10.7109375" style="300" customWidth="1"/>
    <col min="6659" max="6659" width="17.5703125" style="300" customWidth="1"/>
    <col min="6660" max="6660" width="21.5703125" style="300" customWidth="1"/>
    <col min="6661" max="6661" width="52.28515625" style="300" customWidth="1"/>
    <col min="6662" max="6662" width="24.140625" style="300" customWidth="1"/>
    <col min="6663" max="6663" width="26.5703125" style="300" customWidth="1"/>
    <col min="6664" max="6664" width="25.85546875" style="300" customWidth="1"/>
    <col min="6665" max="6665" width="14" style="300" customWidth="1"/>
    <col min="6666" max="6666" width="18" style="300" customWidth="1"/>
    <col min="6667" max="6667" width="18.5703125" style="300" customWidth="1"/>
    <col min="6668" max="6668" width="20" style="300" customWidth="1"/>
    <col min="6669" max="6669" width="18.28515625" style="300" customWidth="1"/>
    <col min="6670" max="6671" width="18" style="300" customWidth="1"/>
    <col min="6672" max="6672" width="26.28515625" style="300" customWidth="1"/>
    <col min="6673" max="6673" width="24.85546875" style="300" customWidth="1"/>
    <col min="6674" max="6674" width="19.42578125" style="300" customWidth="1"/>
    <col min="6675" max="6675" width="28.140625" style="300" customWidth="1"/>
    <col min="6676" max="6676" width="97.7109375" style="300" customWidth="1"/>
    <col min="6677" max="6677" width="40.140625" style="300" customWidth="1"/>
    <col min="6678" max="6678" width="18.42578125" style="300" customWidth="1"/>
    <col min="6679" max="6679" width="19.42578125" style="300" customWidth="1"/>
    <col min="6680" max="6680" width="80.28515625" style="300" customWidth="1"/>
    <col min="6681" max="6681" width="31.140625" style="300" customWidth="1"/>
    <col min="6682" max="6682" width="14.42578125" style="300" customWidth="1"/>
    <col min="6683" max="6684" width="11" style="300" customWidth="1"/>
    <col min="6685" max="6912" width="14.42578125" style="300"/>
    <col min="6913" max="6913" width="6.5703125" style="300" customWidth="1"/>
    <col min="6914" max="6914" width="10.7109375" style="300" customWidth="1"/>
    <col min="6915" max="6915" width="17.5703125" style="300" customWidth="1"/>
    <col min="6916" max="6916" width="21.5703125" style="300" customWidth="1"/>
    <col min="6917" max="6917" width="52.28515625" style="300" customWidth="1"/>
    <col min="6918" max="6918" width="24.140625" style="300" customWidth="1"/>
    <col min="6919" max="6919" width="26.5703125" style="300" customWidth="1"/>
    <col min="6920" max="6920" width="25.85546875" style="300" customWidth="1"/>
    <col min="6921" max="6921" width="14" style="300" customWidth="1"/>
    <col min="6922" max="6922" width="18" style="300" customWidth="1"/>
    <col min="6923" max="6923" width="18.5703125" style="300" customWidth="1"/>
    <col min="6924" max="6924" width="20" style="300" customWidth="1"/>
    <col min="6925" max="6925" width="18.28515625" style="300" customWidth="1"/>
    <col min="6926" max="6927" width="18" style="300" customWidth="1"/>
    <col min="6928" max="6928" width="26.28515625" style="300" customWidth="1"/>
    <col min="6929" max="6929" width="24.85546875" style="300" customWidth="1"/>
    <col min="6930" max="6930" width="19.42578125" style="300" customWidth="1"/>
    <col min="6931" max="6931" width="28.140625" style="300" customWidth="1"/>
    <col min="6932" max="6932" width="97.7109375" style="300" customWidth="1"/>
    <col min="6933" max="6933" width="40.140625" style="300" customWidth="1"/>
    <col min="6934" max="6934" width="18.42578125" style="300" customWidth="1"/>
    <col min="6935" max="6935" width="19.42578125" style="300" customWidth="1"/>
    <col min="6936" max="6936" width="80.28515625" style="300" customWidth="1"/>
    <col min="6937" max="6937" width="31.140625" style="300" customWidth="1"/>
    <col min="6938" max="6938" width="14.42578125" style="300" customWidth="1"/>
    <col min="6939" max="6940" width="11" style="300" customWidth="1"/>
    <col min="6941" max="7168" width="14.42578125" style="300"/>
    <col min="7169" max="7169" width="6.5703125" style="300" customWidth="1"/>
    <col min="7170" max="7170" width="10.7109375" style="300" customWidth="1"/>
    <col min="7171" max="7171" width="17.5703125" style="300" customWidth="1"/>
    <col min="7172" max="7172" width="21.5703125" style="300" customWidth="1"/>
    <col min="7173" max="7173" width="52.28515625" style="300" customWidth="1"/>
    <col min="7174" max="7174" width="24.140625" style="300" customWidth="1"/>
    <col min="7175" max="7175" width="26.5703125" style="300" customWidth="1"/>
    <col min="7176" max="7176" width="25.85546875" style="300" customWidth="1"/>
    <col min="7177" max="7177" width="14" style="300" customWidth="1"/>
    <col min="7178" max="7178" width="18" style="300" customWidth="1"/>
    <col min="7179" max="7179" width="18.5703125" style="300" customWidth="1"/>
    <col min="7180" max="7180" width="20" style="300" customWidth="1"/>
    <col min="7181" max="7181" width="18.28515625" style="300" customWidth="1"/>
    <col min="7182" max="7183" width="18" style="300" customWidth="1"/>
    <col min="7184" max="7184" width="26.28515625" style="300" customWidth="1"/>
    <col min="7185" max="7185" width="24.85546875" style="300" customWidth="1"/>
    <col min="7186" max="7186" width="19.42578125" style="300" customWidth="1"/>
    <col min="7187" max="7187" width="28.140625" style="300" customWidth="1"/>
    <col min="7188" max="7188" width="97.7109375" style="300" customWidth="1"/>
    <col min="7189" max="7189" width="40.140625" style="300" customWidth="1"/>
    <col min="7190" max="7190" width="18.42578125" style="300" customWidth="1"/>
    <col min="7191" max="7191" width="19.42578125" style="300" customWidth="1"/>
    <col min="7192" max="7192" width="80.28515625" style="300" customWidth="1"/>
    <col min="7193" max="7193" width="31.140625" style="300" customWidth="1"/>
    <col min="7194" max="7194" width="14.42578125" style="300" customWidth="1"/>
    <col min="7195" max="7196" width="11" style="300" customWidth="1"/>
    <col min="7197" max="7424" width="14.42578125" style="300"/>
    <col min="7425" max="7425" width="6.5703125" style="300" customWidth="1"/>
    <col min="7426" max="7426" width="10.7109375" style="300" customWidth="1"/>
    <col min="7427" max="7427" width="17.5703125" style="300" customWidth="1"/>
    <col min="7428" max="7428" width="21.5703125" style="300" customWidth="1"/>
    <col min="7429" max="7429" width="52.28515625" style="300" customWidth="1"/>
    <col min="7430" max="7430" width="24.140625" style="300" customWidth="1"/>
    <col min="7431" max="7431" width="26.5703125" style="300" customWidth="1"/>
    <col min="7432" max="7432" width="25.85546875" style="300" customWidth="1"/>
    <col min="7433" max="7433" width="14" style="300" customWidth="1"/>
    <col min="7434" max="7434" width="18" style="300" customWidth="1"/>
    <col min="7435" max="7435" width="18.5703125" style="300" customWidth="1"/>
    <col min="7436" max="7436" width="20" style="300" customWidth="1"/>
    <col min="7437" max="7437" width="18.28515625" style="300" customWidth="1"/>
    <col min="7438" max="7439" width="18" style="300" customWidth="1"/>
    <col min="7440" max="7440" width="26.28515625" style="300" customWidth="1"/>
    <col min="7441" max="7441" width="24.85546875" style="300" customWidth="1"/>
    <col min="7442" max="7442" width="19.42578125" style="300" customWidth="1"/>
    <col min="7443" max="7443" width="28.140625" style="300" customWidth="1"/>
    <col min="7444" max="7444" width="97.7109375" style="300" customWidth="1"/>
    <col min="7445" max="7445" width="40.140625" style="300" customWidth="1"/>
    <col min="7446" max="7446" width="18.42578125" style="300" customWidth="1"/>
    <col min="7447" max="7447" width="19.42578125" style="300" customWidth="1"/>
    <col min="7448" max="7448" width="80.28515625" style="300" customWidth="1"/>
    <col min="7449" max="7449" width="31.140625" style="300" customWidth="1"/>
    <col min="7450" max="7450" width="14.42578125" style="300" customWidth="1"/>
    <col min="7451" max="7452" width="11" style="300" customWidth="1"/>
    <col min="7453" max="7680" width="14.42578125" style="300"/>
    <col min="7681" max="7681" width="6.5703125" style="300" customWidth="1"/>
    <col min="7682" max="7682" width="10.7109375" style="300" customWidth="1"/>
    <col min="7683" max="7683" width="17.5703125" style="300" customWidth="1"/>
    <col min="7684" max="7684" width="21.5703125" style="300" customWidth="1"/>
    <col min="7685" max="7685" width="52.28515625" style="300" customWidth="1"/>
    <col min="7686" max="7686" width="24.140625" style="300" customWidth="1"/>
    <col min="7687" max="7687" width="26.5703125" style="300" customWidth="1"/>
    <col min="7688" max="7688" width="25.85546875" style="300" customWidth="1"/>
    <col min="7689" max="7689" width="14" style="300" customWidth="1"/>
    <col min="7690" max="7690" width="18" style="300" customWidth="1"/>
    <col min="7691" max="7691" width="18.5703125" style="300" customWidth="1"/>
    <col min="7692" max="7692" width="20" style="300" customWidth="1"/>
    <col min="7693" max="7693" width="18.28515625" style="300" customWidth="1"/>
    <col min="7694" max="7695" width="18" style="300" customWidth="1"/>
    <col min="7696" max="7696" width="26.28515625" style="300" customWidth="1"/>
    <col min="7697" max="7697" width="24.85546875" style="300" customWidth="1"/>
    <col min="7698" max="7698" width="19.42578125" style="300" customWidth="1"/>
    <col min="7699" max="7699" width="28.140625" style="300" customWidth="1"/>
    <col min="7700" max="7700" width="97.7109375" style="300" customWidth="1"/>
    <col min="7701" max="7701" width="40.140625" style="300" customWidth="1"/>
    <col min="7702" max="7702" width="18.42578125" style="300" customWidth="1"/>
    <col min="7703" max="7703" width="19.42578125" style="300" customWidth="1"/>
    <col min="7704" max="7704" width="80.28515625" style="300" customWidth="1"/>
    <col min="7705" max="7705" width="31.140625" style="300" customWidth="1"/>
    <col min="7706" max="7706" width="14.42578125" style="300" customWidth="1"/>
    <col min="7707" max="7708" width="11" style="300" customWidth="1"/>
    <col min="7709" max="7936" width="14.42578125" style="300"/>
    <col min="7937" max="7937" width="6.5703125" style="300" customWidth="1"/>
    <col min="7938" max="7938" width="10.7109375" style="300" customWidth="1"/>
    <col min="7939" max="7939" width="17.5703125" style="300" customWidth="1"/>
    <col min="7940" max="7940" width="21.5703125" style="300" customWidth="1"/>
    <col min="7941" max="7941" width="52.28515625" style="300" customWidth="1"/>
    <col min="7942" max="7942" width="24.140625" style="300" customWidth="1"/>
    <col min="7943" max="7943" width="26.5703125" style="300" customWidth="1"/>
    <col min="7944" max="7944" width="25.85546875" style="300" customWidth="1"/>
    <col min="7945" max="7945" width="14" style="300" customWidth="1"/>
    <col min="7946" max="7946" width="18" style="300" customWidth="1"/>
    <col min="7947" max="7947" width="18.5703125" style="300" customWidth="1"/>
    <col min="7948" max="7948" width="20" style="300" customWidth="1"/>
    <col min="7949" max="7949" width="18.28515625" style="300" customWidth="1"/>
    <col min="7950" max="7951" width="18" style="300" customWidth="1"/>
    <col min="7952" max="7952" width="26.28515625" style="300" customWidth="1"/>
    <col min="7953" max="7953" width="24.85546875" style="300" customWidth="1"/>
    <col min="7954" max="7954" width="19.42578125" style="300" customWidth="1"/>
    <col min="7955" max="7955" width="28.140625" style="300" customWidth="1"/>
    <col min="7956" max="7956" width="97.7109375" style="300" customWidth="1"/>
    <col min="7957" max="7957" width="40.140625" style="300" customWidth="1"/>
    <col min="7958" max="7958" width="18.42578125" style="300" customWidth="1"/>
    <col min="7959" max="7959" width="19.42578125" style="300" customWidth="1"/>
    <col min="7960" max="7960" width="80.28515625" style="300" customWidth="1"/>
    <col min="7961" max="7961" width="31.140625" style="300" customWidth="1"/>
    <col min="7962" max="7962" width="14.42578125" style="300" customWidth="1"/>
    <col min="7963" max="7964" width="11" style="300" customWidth="1"/>
    <col min="7965" max="8192" width="14.42578125" style="300"/>
    <col min="8193" max="8193" width="6.5703125" style="300" customWidth="1"/>
    <col min="8194" max="8194" width="10.7109375" style="300" customWidth="1"/>
    <col min="8195" max="8195" width="17.5703125" style="300" customWidth="1"/>
    <col min="8196" max="8196" width="21.5703125" style="300" customWidth="1"/>
    <col min="8197" max="8197" width="52.28515625" style="300" customWidth="1"/>
    <col min="8198" max="8198" width="24.140625" style="300" customWidth="1"/>
    <col min="8199" max="8199" width="26.5703125" style="300" customWidth="1"/>
    <col min="8200" max="8200" width="25.85546875" style="300" customWidth="1"/>
    <col min="8201" max="8201" width="14" style="300" customWidth="1"/>
    <col min="8202" max="8202" width="18" style="300" customWidth="1"/>
    <col min="8203" max="8203" width="18.5703125" style="300" customWidth="1"/>
    <col min="8204" max="8204" width="20" style="300" customWidth="1"/>
    <col min="8205" max="8205" width="18.28515625" style="300" customWidth="1"/>
    <col min="8206" max="8207" width="18" style="300" customWidth="1"/>
    <col min="8208" max="8208" width="26.28515625" style="300" customWidth="1"/>
    <col min="8209" max="8209" width="24.85546875" style="300" customWidth="1"/>
    <col min="8210" max="8210" width="19.42578125" style="300" customWidth="1"/>
    <col min="8211" max="8211" width="28.140625" style="300" customWidth="1"/>
    <col min="8212" max="8212" width="97.7109375" style="300" customWidth="1"/>
    <col min="8213" max="8213" width="40.140625" style="300" customWidth="1"/>
    <col min="8214" max="8214" width="18.42578125" style="300" customWidth="1"/>
    <col min="8215" max="8215" width="19.42578125" style="300" customWidth="1"/>
    <col min="8216" max="8216" width="80.28515625" style="300" customWidth="1"/>
    <col min="8217" max="8217" width="31.140625" style="300" customWidth="1"/>
    <col min="8218" max="8218" width="14.42578125" style="300" customWidth="1"/>
    <col min="8219" max="8220" width="11" style="300" customWidth="1"/>
    <col min="8221" max="8448" width="14.42578125" style="300"/>
    <col min="8449" max="8449" width="6.5703125" style="300" customWidth="1"/>
    <col min="8450" max="8450" width="10.7109375" style="300" customWidth="1"/>
    <col min="8451" max="8451" width="17.5703125" style="300" customWidth="1"/>
    <col min="8452" max="8452" width="21.5703125" style="300" customWidth="1"/>
    <col min="8453" max="8453" width="52.28515625" style="300" customWidth="1"/>
    <col min="8454" max="8454" width="24.140625" style="300" customWidth="1"/>
    <col min="8455" max="8455" width="26.5703125" style="300" customWidth="1"/>
    <col min="8456" max="8456" width="25.85546875" style="300" customWidth="1"/>
    <col min="8457" max="8457" width="14" style="300" customWidth="1"/>
    <col min="8458" max="8458" width="18" style="300" customWidth="1"/>
    <col min="8459" max="8459" width="18.5703125" style="300" customWidth="1"/>
    <col min="8460" max="8460" width="20" style="300" customWidth="1"/>
    <col min="8461" max="8461" width="18.28515625" style="300" customWidth="1"/>
    <col min="8462" max="8463" width="18" style="300" customWidth="1"/>
    <col min="8464" max="8464" width="26.28515625" style="300" customWidth="1"/>
    <col min="8465" max="8465" width="24.85546875" style="300" customWidth="1"/>
    <col min="8466" max="8466" width="19.42578125" style="300" customWidth="1"/>
    <col min="8467" max="8467" width="28.140625" style="300" customWidth="1"/>
    <col min="8468" max="8468" width="97.7109375" style="300" customWidth="1"/>
    <col min="8469" max="8469" width="40.140625" style="300" customWidth="1"/>
    <col min="8470" max="8470" width="18.42578125" style="300" customWidth="1"/>
    <col min="8471" max="8471" width="19.42578125" style="300" customWidth="1"/>
    <col min="8472" max="8472" width="80.28515625" style="300" customWidth="1"/>
    <col min="8473" max="8473" width="31.140625" style="300" customWidth="1"/>
    <col min="8474" max="8474" width="14.42578125" style="300" customWidth="1"/>
    <col min="8475" max="8476" width="11" style="300" customWidth="1"/>
    <col min="8477" max="8704" width="14.42578125" style="300"/>
    <col min="8705" max="8705" width="6.5703125" style="300" customWidth="1"/>
    <col min="8706" max="8706" width="10.7109375" style="300" customWidth="1"/>
    <col min="8707" max="8707" width="17.5703125" style="300" customWidth="1"/>
    <col min="8708" max="8708" width="21.5703125" style="300" customWidth="1"/>
    <col min="8709" max="8709" width="52.28515625" style="300" customWidth="1"/>
    <col min="8710" max="8710" width="24.140625" style="300" customWidth="1"/>
    <col min="8711" max="8711" width="26.5703125" style="300" customWidth="1"/>
    <col min="8712" max="8712" width="25.85546875" style="300" customWidth="1"/>
    <col min="8713" max="8713" width="14" style="300" customWidth="1"/>
    <col min="8714" max="8714" width="18" style="300" customWidth="1"/>
    <col min="8715" max="8715" width="18.5703125" style="300" customWidth="1"/>
    <col min="8716" max="8716" width="20" style="300" customWidth="1"/>
    <col min="8717" max="8717" width="18.28515625" style="300" customWidth="1"/>
    <col min="8718" max="8719" width="18" style="300" customWidth="1"/>
    <col min="8720" max="8720" width="26.28515625" style="300" customWidth="1"/>
    <col min="8721" max="8721" width="24.85546875" style="300" customWidth="1"/>
    <col min="8722" max="8722" width="19.42578125" style="300" customWidth="1"/>
    <col min="8723" max="8723" width="28.140625" style="300" customWidth="1"/>
    <col min="8724" max="8724" width="97.7109375" style="300" customWidth="1"/>
    <col min="8725" max="8725" width="40.140625" style="300" customWidth="1"/>
    <col min="8726" max="8726" width="18.42578125" style="300" customWidth="1"/>
    <col min="8727" max="8727" width="19.42578125" style="300" customWidth="1"/>
    <col min="8728" max="8728" width="80.28515625" style="300" customWidth="1"/>
    <col min="8729" max="8729" width="31.140625" style="300" customWidth="1"/>
    <col min="8730" max="8730" width="14.42578125" style="300" customWidth="1"/>
    <col min="8731" max="8732" width="11" style="300" customWidth="1"/>
    <col min="8733" max="8960" width="14.42578125" style="300"/>
    <col min="8961" max="8961" width="6.5703125" style="300" customWidth="1"/>
    <col min="8962" max="8962" width="10.7109375" style="300" customWidth="1"/>
    <col min="8963" max="8963" width="17.5703125" style="300" customWidth="1"/>
    <col min="8964" max="8964" width="21.5703125" style="300" customWidth="1"/>
    <col min="8965" max="8965" width="52.28515625" style="300" customWidth="1"/>
    <col min="8966" max="8966" width="24.140625" style="300" customWidth="1"/>
    <col min="8967" max="8967" width="26.5703125" style="300" customWidth="1"/>
    <col min="8968" max="8968" width="25.85546875" style="300" customWidth="1"/>
    <col min="8969" max="8969" width="14" style="300" customWidth="1"/>
    <col min="8970" max="8970" width="18" style="300" customWidth="1"/>
    <col min="8971" max="8971" width="18.5703125" style="300" customWidth="1"/>
    <col min="8972" max="8972" width="20" style="300" customWidth="1"/>
    <col min="8973" max="8973" width="18.28515625" style="300" customWidth="1"/>
    <col min="8974" max="8975" width="18" style="300" customWidth="1"/>
    <col min="8976" max="8976" width="26.28515625" style="300" customWidth="1"/>
    <col min="8977" max="8977" width="24.85546875" style="300" customWidth="1"/>
    <col min="8978" max="8978" width="19.42578125" style="300" customWidth="1"/>
    <col min="8979" max="8979" width="28.140625" style="300" customWidth="1"/>
    <col min="8980" max="8980" width="97.7109375" style="300" customWidth="1"/>
    <col min="8981" max="8981" width="40.140625" style="300" customWidth="1"/>
    <col min="8982" max="8982" width="18.42578125" style="300" customWidth="1"/>
    <col min="8983" max="8983" width="19.42578125" style="300" customWidth="1"/>
    <col min="8984" max="8984" width="80.28515625" style="300" customWidth="1"/>
    <col min="8985" max="8985" width="31.140625" style="300" customWidth="1"/>
    <col min="8986" max="8986" width="14.42578125" style="300" customWidth="1"/>
    <col min="8987" max="8988" width="11" style="300" customWidth="1"/>
    <col min="8989" max="9216" width="14.42578125" style="300"/>
    <col min="9217" max="9217" width="6.5703125" style="300" customWidth="1"/>
    <col min="9218" max="9218" width="10.7109375" style="300" customWidth="1"/>
    <col min="9219" max="9219" width="17.5703125" style="300" customWidth="1"/>
    <col min="9220" max="9220" width="21.5703125" style="300" customWidth="1"/>
    <col min="9221" max="9221" width="52.28515625" style="300" customWidth="1"/>
    <col min="9222" max="9222" width="24.140625" style="300" customWidth="1"/>
    <col min="9223" max="9223" width="26.5703125" style="300" customWidth="1"/>
    <col min="9224" max="9224" width="25.85546875" style="300" customWidth="1"/>
    <col min="9225" max="9225" width="14" style="300" customWidth="1"/>
    <col min="9226" max="9226" width="18" style="300" customWidth="1"/>
    <col min="9227" max="9227" width="18.5703125" style="300" customWidth="1"/>
    <col min="9228" max="9228" width="20" style="300" customWidth="1"/>
    <col min="9229" max="9229" width="18.28515625" style="300" customWidth="1"/>
    <col min="9230" max="9231" width="18" style="300" customWidth="1"/>
    <col min="9232" max="9232" width="26.28515625" style="300" customWidth="1"/>
    <col min="9233" max="9233" width="24.85546875" style="300" customWidth="1"/>
    <col min="9234" max="9234" width="19.42578125" style="300" customWidth="1"/>
    <col min="9235" max="9235" width="28.140625" style="300" customWidth="1"/>
    <col min="9236" max="9236" width="97.7109375" style="300" customWidth="1"/>
    <col min="9237" max="9237" width="40.140625" style="300" customWidth="1"/>
    <col min="9238" max="9238" width="18.42578125" style="300" customWidth="1"/>
    <col min="9239" max="9239" width="19.42578125" style="300" customWidth="1"/>
    <col min="9240" max="9240" width="80.28515625" style="300" customWidth="1"/>
    <col min="9241" max="9241" width="31.140625" style="300" customWidth="1"/>
    <col min="9242" max="9242" width="14.42578125" style="300" customWidth="1"/>
    <col min="9243" max="9244" width="11" style="300" customWidth="1"/>
    <col min="9245" max="9472" width="14.42578125" style="300"/>
    <col min="9473" max="9473" width="6.5703125" style="300" customWidth="1"/>
    <col min="9474" max="9474" width="10.7109375" style="300" customWidth="1"/>
    <col min="9475" max="9475" width="17.5703125" style="300" customWidth="1"/>
    <col min="9476" max="9476" width="21.5703125" style="300" customWidth="1"/>
    <col min="9477" max="9477" width="52.28515625" style="300" customWidth="1"/>
    <col min="9478" max="9478" width="24.140625" style="300" customWidth="1"/>
    <col min="9479" max="9479" width="26.5703125" style="300" customWidth="1"/>
    <col min="9480" max="9480" width="25.85546875" style="300" customWidth="1"/>
    <col min="9481" max="9481" width="14" style="300" customWidth="1"/>
    <col min="9482" max="9482" width="18" style="300" customWidth="1"/>
    <col min="9483" max="9483" width="18.5703125" style="300" customWidth="1"/>
    <col min="9484" max="9484" width="20" style="300" customWidth="1"/>
    <col min="9485" max="9485" width="18.28515625" style="300" customWidth="1"/>
    <col min="9486" max="9487" width="18" style="300" customWidth="1"/>
    <col min="9488" max="9488" width="26.28515625" style="300" customWidth="1"/>
    <col min="9489" max="9489" width="24.85546875" style="300" customWidth="1"/>
    <col min="9490" max="9490" width="19.42578125" style="300" customWidth="1"/>
    <col min="9491" max="9491" width="28.140625" style="300" customWidth="1"/>
    <col min="9492" max="9492" width="97.7109375" style="300" customWidth="1"/>
    <col min="9493" max="9493" width="40.140625" style="300" customWidth="1"/>
    <col min="9494" max="9494" width="18.42578125" style="300" customWidth="1"/>
    <col min="9495" max="9495" width="19.42578125" style="300" customWidth="1"/>
    <col min="9496" max="9496" width="80.28515625" style="300" customWidth="1"/>
    <col min="9497" max="9497" width="31.140625" style="300" customWidth="1"/>
    <col min="9498" max="9498" width="14.42578125" style="300" customWidth="1"/>
    <col min="9499" max="9500" width="11" style="300" customWidth="1"/>
    <col min="9501" max="9728" width="14.42578125" style="300"/>
    <col min="9729" max="9729" width="6.5703125" style="300" customWidth="1"/>
    <col min="9730" max="9730" width="10.7109375" style="300" customWidth="1"/>
    <col min="9731" max="9731" width="17.5703125" style="300" customWidth="1"/>
    <col min="9732" max="9732" width="21.5703125" style="300" customWidth="1"/>
    <col min="9733" max="9733" width="52.28515625" style="300" customWidth="1"/>
    <col min="9734" max="9734" width="24.140625" style="300" customWidth="1"/>
    <col min="9735" max="9735" width="26.5703125" style="300" customWidth="1"/>
    <col min="9736" max="9736" width="25.85546875" style="300" customWidth="1"/>
    <col min="9737" max="9737" width="14" style="300" customWidth="1"/>
    <col min="9738" max="9738" width="18" style="300" customWidth="1"/>
    <col min="9739" max="9739" width="18.5703125" style="300" customWidth="1"/>
    <col min="9740" max="9740" width="20" style="300" customWidth="1"/>
    <col min="9741" max="9741" width="18.28515625" style="300" customWidth="1"/>
    <col min="9742" max="9743" width="18" style="300" customWidth="1"/>
    <col min="9744" max="9744" width="26.28515625" style="300" customWidth="1"/>
    <col min="9745" max="9745" width="24.85546875" style="300" customWidth="1"/>
    <col min="9746" max="9746" width="19.42578125" style="300" customWidth="1"/>
    <col min="9747" max="9747" width="28.140625" style="300" customWidth="1"/>
    <col min="9748" max="9748" width="97.7109375" style="300" customWidth="1"/>
    <col min="9749" max="9749" width="40.140625" style="300" customWidth="1"/>
    <col min="9750" max="9750" width="18.42578125" style="300" customWidth="1"/>
    <col min="9751" max="9751" width="19.42578125" style="300" customWidth="1"/>
    <col min="9752" max="9752" width="80.28515625" style="300" customWidth="1"/>
    <col min="9753" max="9753" width="31.140625" style="300" customWidth="1"/>
    <col min="9754" max="9754" width="14.42578125" style="300" customWidth="1"/>
    <col min="9755" max="9756" width="11" style="300" customWidth="1"/>
    <col min="9757" max="9984" width="14.42578125" style="300"/>
    <col min="9985" max="9985" width="6.5703125" style="300" customWidth="1"/>
    <col min="9986" max="9986" width="10.7109375" style="300" customWidth="1"/>
    <col min="9987" max="9987" width="17.5703125" style="300" customWidth="1"/>
    <col min="9988" max="9988" width="21.5703125" style="300" customWidth="1"/>
    <col min="9989" max="9989" width="52.28515625" style="300" customWidth="1"/>
    <col min="9990" max="9990" width="24.140625" style="300" customWidth="1"/>
    <col min="9991" max="9991" width="26.5703125" style="300" customWidth="1"/>
    <col min="9992" max="9992" width="25.85546875" style="300" customWidth="1"/>
    <col min="9993" max="9993" width="14" style="300" customWidth="1"/>
    <col min="9994" max="9994" width="18" style="300" customWidth="1"/>
    <col min="9995" max="9995" width="18.5703125" style="300" customWidth="1"/>
    <col min="9996" max="9996" width="20" style="300" customWidth="1"/>
    <col min="9997" max="9997" width="18.28515625" style="300" customWidth="1"/>
    <col min="9998" max="9999" width="18" style="300" customWidth="1"/>
    <col min="10000" max="10000" width="26.28515625" style="300" customWidth="1"/>
    <col min="10001" max="10001" width="24.85546875" style="300" customWidth="1"/>
    <col min="10002" max="10002" width="19.42578125" style="300" customWidth="1"/>
    <col min="10003" max="10003" width="28.140625" style="300" customWidth="1"/>
    <col min="10004" max="10004" width="97.7109375" style="300" customWidth="1"/>
    <col min="10005" max="10005" width="40.140625" style="300" customWidth="1"/>
    <col min="10006" max="10006" width="18.42578125" style="300" customWidth="1"/>
    <col min="10007" max="10007" width="19.42578125" style="300" customWidth="1"/>
    <col min="10008" max="10008" width="80.28515625" style="300" customWidth="1"/>
    <col min="10009" max="10009" width="31.140625" style="300" customWidth="1"/>
    <col min="10010" max="10010" width="14.42578125" style="300" customWidth="1"/>
    <col min="10011" max="10012" width="11" style="300" customWidth="1"/>
    <col min="10013" max="10240" width="14.42578125" style="300"/>
    <col min="10241" max="10241" width="6.5703125" style="300" customWidth="1"/>
    <col min="10242" max="10242" width="10.7109375" style="300" customWidth="1"/>
    <col min="10243" max="10243" width="17.5703125" style="300" customWidth="1"/>
    <col min="10244" max="10244" width="21.5703125" style="300" customWidth="1"/>
    <col min="10245" max="10245" width="52.28515625" style="300" customWidth="1"/>
    <col min="10246" max="10246" width="24.140625" style="300" customWidth="1"/>
    <col min="10247" max="10247" width="26.5703125" style="300" customWidth="1"/>
    <col min="10248" max="10248" width="25.85546875" style="300" customWidth="1"/>
    <col min="10249" max="10249" width="14" style="300" customWidth="1"/>
    <col min="10250" max="10250" width="18" style="300" customWidth="1"/>
    <col min="10251" max="10251" width="18.5703125" style="300" customWidth="1"/>
    <col min="10252" max="10252" width="20" style="300" customWidth="1"/>
    <col min="10253" max="10253" width="18.28515625" style="300" customWidth="1"/>
    <col min="10254" max="10255" width="18" style="300" customWidth="1"/>
    <col min="10256" max="10256" width="26.28515625" style="300" customWidth="1"/>
    <col min="10257" max="10257" width="24.85546875" style="300" customWidth="1"/>
    <col min="10258" max="10258" width="19.42578125" style="300" customWidth="1"/>
    <col min="10259" max="10259" width="28.140625" style="300" customWidth="1"/>
    <col min="10260" max="10260" width="97.7109375" style="300" customWidth="1"/>
    <col min="10261" max="10261" width="40.140625" style="300" customWidth="1"/>
    <col min="10262" max="10262" width="18.42578125" style="300" customWidth="1"/>
    <col min="10263" max="10263" width="19.42578125" style="300" customWidth="1"/>
    <col min="10264" max="10264" width="80.28515625" style="300" customWidth="1"/>
    <col min="10265" max="10265" width="31.140625" style="300" customWidth="1"/>
    <col min="10266" max="10266" width="14.42578125" style="300" customWidth="1"/>
    <col min="10267" max="10268" width="11" style="300" customWidth="1"/>
    <col min="10269" max="10496" width="14.42578125" style="300"/>
    <col min="10497" max="10497" width="6.5703125" style="300" customWidth="1"/>
    <col min="10498" max="10498" width="10.7109375" style="300" customWidth="1"/>
    <col min="10499" max="10499" width="17.5703125" style="300" customWidth="1"/>
    <col min="10500" max="10500" width="21.5703125" style="300" customWidth="1"/>
    <col min="10501" max="10501" width="52.28515625" style="300" customWidth="1"/>
    <col min="10502" max="10502" width="24.140625" style="300" customWidth="1"/>
    <col min="10503" max="10503" width="26.5703125" style="300" customWidth="1"/>
    <col min="10504" max="10504" width="25.85546875" style="300" customWidth="1"/>
    <col min="10505" max="10505" width="14" style="300" customWidth="1"/>
    <col min="10506" max="10506" width="18" style="300" customWidth="1"/>
    <col min="10507" max="10507" width="18.5703125" style="300" customWidth="1"/>
    <col min="10508" max="10508" width="20" style="300" customWidth="1"/>
    <col min="10509" max="10509" width="18.28515625" style="300" customWidth="1"/>
    <col min="10510" max="10511" width="18" style="300" customWidth="1"/>
    <col min="10512" max="10512" width="26.28515625" style="300" customWidth="1"/>
    <col min="10513" max="10513" width="24.85546875" style="300" customWidth="1"/>
    <col min="10514" max="10514" width="19.42578125" style="300" customWidth="1"/>
    <col min="10515" max="10515" width="28.140625" style="300" customWidth="1"/>
    <col min="10516" max="10516" width="97.7109375" style="300" customWidth="1"/>
    <col min="10517" max="10517" width="40.140625" style="300" customWidth="1"/>
    <col min="10518" max="10518" width="18.42578125" style="300" customWidth="1"/>
    <col min="10519" max="10519" width="19.42578125" style="300" customWidth="1"/>
    <col min="10520" max="10520" width="80.28515625" style="300" customWidth="1"/>
    <col min="10521" max="10521" width="31.140625" style="300" customWidth="1"/>
    <col min="10522" max="10522" width="14.42578125" style="300" customWidth="1"/>
    <col min="10523" max="10524" width="11" style="300" customWidth="1"/>
    <col min="10525" max="10752" width="14.42578125" style="300"/>
    <col min="10753" max="10753" width="6.5703125" style="300" customWidth="1"/>
    <col min="10754" max="10754" width="10.7109375" style="300" customWidth="1"/>
    <col min="10755" max="10755" width="17.5703125" style="300" customWidth="1"/>
    <col min="10756" max="10756" width="21.5703125" style="300" customWidth="1"/>
    <col min="10757" max="10757" width="52.28515625" style="300" customWidth="1"/>
    <col min="10758" max="10758" width="24.140625" style="300" customWidth="1"/>
    <col min="10759" max="10759" width="26.5703125" style="300" customWidth="1"/>
    <col min="10760" max="10760" width="25.85546875" style="300" customWidth="1"/>
    <col min="10761" max="10761" width="14" style="300" customWidth="1"/>
    <col min="10762" max="10762" width="18" style="300" customWidth="1"/>
    <col min="10763" max="10763" width="18.5703125" style="300" customWidth="1"/>
    <col min="10764" max="10764" width="20" style="300" customWidth="1"/>
    <col min="10765" max="10765" width="18.28515625" style="300" customWidth="1"/>
    <col min="10766" max="10767" width="18" style="300" customWidth="1"/>
    <col min="10768" max="10768" width="26.28515625" style="300" customWidth="1"/>
    <col min="10769" max="10769" width="24.85546875" style="300" customWidth="1"/>
    <col min="10770" max="10770" width="19.42578125" style="300" customWidth="1"/>
    <col min="10771" max="10771" width="28.140625" style="300" customWidth="1"/>
    <col min="10772" max="10772" width="97.7109375" style="300" customWidth="1"/>
    <col min="10773" max="10773" width="40.140625" style="300" customWidth="1"/>
    <col min="10774" max="10774" width="18.42578125" style="300" customWidth="1"/>
    <col min="10775" max="10775" width="19.42578125" style="300" customWidth="1"/>
    <col min="10776" max="10776" width="80.28515625" style="300" customWidth="1"/>
    <col min="10777" max="10777" width="31.140625" style="300" customWidth="1"/>
    <col min="10778" max="10778" width="14.42578125" style="300" customWidth="1"/>
    <col min="10779" max="10780" width="11" style="300" customWidth="1"/>
    <col min="10781" max="11008" width="14.42578125" style="300"/>
    <col min="11009" max="11009" width="6.5703125" style="300" customWidth="1"/>
    <col min="11010" max="11010" width="10.7109375" style="300" customWidth="1"/>
    <col min="11011" max="11011" width="17.5703125" style="300" customWidth="1"/>
    <col min="11012" max="11012" width="21.5703125" style="300" customWidth="1"/>
    <col min="11013" max="11013" width="52.28515625" style="300" customWidth="1"/>
    <col min="11014" max="11014" width="24.140625" style="300" customWidth="1"/>
    <col min="11015" max="11015" width="26.5703125" style="300" customWidth="1"/>
    <col min="11016" max="11016" width="25.85546875" style="300" customWidth="1"/>
    <col min="11017" max="11017" width="14" style="300" customWidth="1"/>
    <col min="11018" max="11018" width="18" style="300" customWidth="1"/>
    <col min="11019" max="11019" width="18.5703125" style="300" customWidth="1"/>
    <col min="11020" max="11020" width="20" style="300" customWidth="1"/>
    <col min="11021" max="11021" width="18.28515625" style="300" customWidth="1"/>
    <col min="11022" max="11023" width="18" style="300" customWidth="1"/>
    <col min="11024" max="11024" width="26.28515625" style="300" customWidth="1"/>
    <col min="11025" max="11025" width="24.85546875" style="300" customWidth="1"/>
    <col min="11026" max="11026" width="19.42578125" style="300" customWidth="1"/>
    <col min="11027" max="11027" width="28.140625" style="300" customWidth="1"/>
    <col min="11028" max="11028" width="97.7109375" style="300" customWidth="1"/>
    <col min="11029" max="11029" width="40.140625" style="300" customWidth="1"/>
    <col min="11030" max="11030" width="18.42578125" style="300" customWidth="1"/>
    <col min="11031" max="11031" width="19.42578125" style="300" customWidth="1"/>
    <col min="11032" max="11032" width="80.28515625" style="300" customWidth="1"/>
    <col min="11033" max="11033" width="31.140625" style="300" customWidth="1"/>
    <col min="11034" max="11034" width="14.42578125" style="300" customWidth="1"/>
    <col min="11035" max="11036" width="11" style="300" customWidth="1"/>
    <col min="11037" max="11264" width="14.42578125" style="300"/>
    <col min="11265" max="11265" width="6.5703125" style="300" customWidth="1"/>
    <col min="11266" max="11266" width="10.7109375" style="300" customWidth="1"/>
    <col min="11267" max="11267" width="17.5703125" style="300" customWidth="1"/>
    <col min="11268" max="11268" width="21.5703125" style="300" customWidth="1"/>
    <col min="11269" max="11269" width="52.28515625" style="300" customWidth="1"/>
    <col min="11270" max="11270" width="24.140625" style="300" customWidth="1"/>
    <col min="11271" max="11271" width="26.5703125" style="300" customWidth="1"/>
    <col min="11272" max="11272" width="25.85546875" style="300" customWidth="1"/>
    <col min="11273" max="11273" width="14" style="300" customWidth="1"/>
    <col min="11274" max="11274" width="18" style="300" customWidth="1"/>
    <col min="11275" max="11275" width="18.5703125" style="300" customWidth="1"/>
    <col min="11276" max="11276" width="20" style="300" customWidth="1"/>
    <col min="11277" max="11277" width="18.28515625" style="300" customWidth="1"/>
    <col min="11278" max="11279" width="18" style="300" customWidth="1"/>
    <col min="11280" max="11280" width="26.28515625" style="300" customWidth="1"/>
    <col min="11281" max="11281" width="24.85546875" style="300" customWidth="1"/>
    <col min="11282" max="11282" width="19.42578125" style="300" customWidth="1"/>
    <col min="11283" max="11283" width="28.140625" style="300" customWidth="1"/>
    <col min="11284" max="11284" width="97.7109375" style="300" customWidth="1"/>
    <col min="11285" max="11285" width="40.140625" style="300" customWidth="1"/>
    <col min="11286" max="11286" width="18.42578125" style="300" customWidth="1"/>
    <col min="11287" max="11287" width="19.42578125" style="300" customWidth="1"/>
    <col min="11288" max="11288" width="80.28515625" style="300" customWidth="1"/>
    <col min="11289" max="11289" width="31.140625" style="300" customWidth="1"/>
    <col min="11290" max="11290" width="14.42578125" style="300" customWidth="1"/>
    <col min="11291" max="11292" width="11" style="300" customWidth="1"/>
    <col min="11293" max="11520" width="14.42578125" style="300"/>
    <col min="11521" max="11521" width="6.5703125" style="300" customWidth="1"/>
    <col min="11522" max="11522" width="10.7109375" style="300" customWidth="1"/>
    <col min="11523" max="11523" width="17.5703125" style="300" customWidth="1"/>
    <col min="11524" max="11524" width="21.5703125" style="300" customWidth="1"/>
    <col min="11525" max="11525" width="52.28515625" style="300" customWidth="1"/>
    <col min="11526" max="11526" width="24.140625" style="300" customWidth="1"/>
    <col min="11527" max="11527" width="26.5703125" style="300" customWidth="1"/>
    <col min="11528" max="11528" width="25.85546875" style="300" customWidth="1"/>
    <col min="11529" max="11529" width="14" style="300" customWidth="1"/>
    <col min="11530" max="11530" width="18" style="300" customWidth="1"/>
    <col min="11531" max="11531" width="18.5703125" style="300" customWidth="1"/>
    <col min="11532" max="11532" width="20" style="300" customWidth="1"/>
    <col min="11533" max="11533" width="18.28515625" style="300" customWidth="1"/>
    <col min="11534" max="11535" width="18" style="300" customWidth="1"/>
    <col min="11536" max="11536" width="26.28515625" style="300" customWidth="1"/>
    <col min="11537" max="11537" width="24.85546875" style="300" customWidth="1"/>
    <col min="11538" max="11538" width="19.42578125" style="300" customWidth="1"/>
    <col min="11539" max="11539" width="28.140625" style="300" customWidth="1"/>
    <col min="11540" max="11540" width="97.7109375" style="300" customWidth="1"/>
    <col min="11541" max="11541" width="40.140625" style="300" customWidth="1"/>
    <col min="11542" max="11542" width="18.42578125" style="300" customWidth="1"/>
    <col min="11543" max="11543" width="19.42578125" style="300" customWidth="1"/>
    <col min="11544" max="11544" width="80.28515625" style="300" customWidth="1"/>
    <col min="11545" max="11545" width="31.140625" style="300" customWidth="1"/>
    <col min="11546" max="11546" width="14.42578125" style="300" customWidth="1"/>
    <col min="11547" max="11548" width="11" style="300" customWidth="1"/>
    <col min="11549" max="11776" width="14.42578125" style="300"/>
    <col min="11777" max="11777" width="6.5703125" style="300" customWidth="1"/>
    <col min="11778" max="11778" width="10.7109375" style="300" customWidth="1"/>
    <col min="11779" max="11779" width="17.5703125" style="300" customWidth="1"/>
    <col min="11780" max="11780" width="21.5703125" style="300" customWidth="1"/>
    <col min="11781" max="11781" width="52.28515625" style="300" customWidth="1"/>
    <col min="11782" max="11782" width="24.140625" style="300" customWidth="1"/>
    <col min="11783" max="11783" width="26.5703125" style="300" customWidth="1"/>
    <col min="11784" max="11784" width="25.85546875" style="300" customWidth="1"/>
    <col min="11785" max="11785" width="14" style="300" customWidth="1"/>
    <col min="11786" max="11786" width="18" style="300" customWidth="1"/>
    <col min="11787" max="11787" width="18.5703125" style="300" customWidth="1"/>
    <col min="11788" max="11788" width="20" style="300" customWidth="1"/>
    <col min="11789" max="11789" width="18.28515625" style="300" customWidth="1"/>
    <col min="11790" max="11791" width="18" style="300" customWidth="1"/>
    <col min="11792" max="11792" width="26.28515625" style="300" customWidth="1"/>
    <col min="11793" max="11793" width="24.85546875" style="300" customWidth="1"/>
    <col min="11794" max="11794" width="19.42578125" style="300" customWidth="1"/>
    <col min="11795" max="11795" width="28.140625" style="300" customWidth="1"/>
    <col min="11796" max="11796" width="97.7109375" style="300" customWidth="1"/>
    <col min="11797" max="11797" width="40.140625" style="300" customWidth="1"/>
    <col min="11798" max="11798" width="18.42578125" style="300" customWidth="1"/>
    <col min="11799" max="11799" width="19.42578125" style="300" customWidth="1"/>
    <col min="11800" max="11800" width="80.28515625" style="300" customWidth="1"/>
    <col min="11801" max="11801" width="31.140625" style="300" customWidth="1"/>
    <col min="11802" max="11802" width="14.42578125" style="300" customWidth="1"/>
    <col min="11803" max="11804" width="11" style="300" customWidth="1"/>
    <col min="11805" max="12032" width="14.42578125" style="300"/>
    <col min="12033" max="12033" width="6.5703125" style="300" customWidth="1"/>
    <col min="12034" max="12034" width="10.7109375" style="300" customWidth="1"/>
    <col min="12035" max="12035" width="17.5703125" style="300" customWidth="1"/>
    <col min="12036" max="12036" width="21.5703125" style="300" customWidth="1"/>
    <col min="12037" max="12037" width="52.28515625" style="300" customWidth="1"/>
    <col min="12038" max="12038" width="24.140625" style="300" customWidth="1"/>
    <col min="12039" max="12039" width="26.5703125" style="300" customWidth="1"/>
    <col min="12040" max="12040" width="25.85546875" style="300" customWidth="1"/>
    <col min="12041" max="12041" width="14" style="300" customWidth="1"/>
    <col min="12042" max="12042" width="18" style="300" customWidth="1"/>
    <col min="12043" max="12043" width="18.5703125" style="300" customWidth="1"/>
    <col min="12044" max="12044" width="20" style="300" customWidth="1"/>
    <col min="12045" max="12045" width="18.28515625" style="300" customWidth="1"/>
    <col min="12046" max="12047" width="18" style="300" customWidth="1"/>
    <col min="12048" max="12048" width="26.28515625" style="300" customWidth="1"/>
    <col min="12049" max="12049" width="24.85546875" style="300" customWidth="1"/>
    <col min="12050" max="12050" width="19.42578125" style="300" customWidth="1"/>
    <col min="12051" max="12051" width="28.140625" style="300" customWidth="1"/>
    <col min="12052" max="12052" width="97.7109375" style="300" customWidth="1"/>
    <col min="12053" max="12053" width="40.140625" style="300" customWidth="1"/>
    <col min="12054" max="12054" width="18.42578125" style="300" customWidth="1"/>
    <col min="12055" max="12055" width="19.42578125" style="300" customWidth="1"/>
    <col min="12056" max="12056" width="80.28515625" style="300" customWidth="1"/>
    <col min="12057" max="12057" width="31.140625" style="300" customWidth="1"/>
    <col min="12058" max="12058" width="14.42578125" style="300" customWidth="1"/>
    <col min="12059" max="12060" width="11" style="300" customWidth="1"/>
    <col min="12061" max="12288" width="14.42578125" style="300"/>
    <col min="12289" max="12289" width="6.5703125" style="300" customWidth="1"/>
    <col min="12290" max="12290" width="10.7109375" style="300" customWidth="1"/>
    <col min="12291" max="12291" width="17.5703125" style="300" customWidth="1"/>
    <col min="12292" max="12292" width="21.5703125" style="300" customWidth="1"/>
    <col min="12293" max="12293" width="52.28515625" style="300" customWidth="1"/>
    <col min="12294" max="12294" width="24.140625" style="300" customWidth="1"/>
    <col min="12295" max="12295" width="26.5703125" style="300" customWidth="1"/>
    <col min="12296" max="12296" width="25.85546875" style="300" customWidth="1"/>
    <col min="12297" max="12297" width="14" style="300" customWidth="1"/>
    <col min="12298" max="12298" width="18" style="300" customWidth="1"/>
    <col min="12299" max="12299" width="18.5703125" style="300" customWidth="1"/>
    <col min="12300" max="12300" width="20" style="300" customWidth="1"/>
    <col min="12301" max="12301" width="18.28515625" style="300" customWidth="1"/>
    <col min="12302" max="12303" width="18" style="300" customWidth="1"/>
    <col min="12304" max="12304" width="26.28515625" style="300" customWidth="1"/>
    <col min="12305" max="12305" width="24.85546875" style="300" customWidth="1"/>
    <col min="12306" max="12306" width="19.42578125" style="300" customWidth="1"/>
    <col min="12307" max="12307" width="28.140625" style="300" customWidth="1"/>
    <col min="12308" max="12308" width="97.7109375" style="300" customWidth="1"/>
    <col min="12309" max="12309" width="40.140625" style="300" customWidth="1"/>
    <col min="12310" max="12310" width="18.42578125" style="300" customWidth="1"/>
    <col min="12311" max="12311" width="19.42578125" style="300" customWidth="1"/>
    <col min="12312" max="12312" width="80.28515625" style="300" customWidth="1"/>
    <col min="12313" max="12313" width="31.140625" style="300" customWidth="1"/>
    <col min="12314" max="12314" width="14.42578125" style="300" customWidth="1"/>
    <col min="12315" max="12316" width="11" style="300" customWidth="1"/>
    <col min="12317" max="12544" width="14.42578125" style="300"/>
    <col min="12545" max="12545" width="6.5703125" style="300" customWidth="1"/>
    <col min="12546" max="12546" width="10.7109375" style="300" customWidth="1"/>
    <col min="12547" max="12547" width="17.5703125" style="300" customWidth="1"/>
    <col min="12548" max="12548" width="21.5703125" style="300" customWidth="1"/>
    <col min="12549" max="12549" width="52.28515625" style="300" customWidth="1"/>
    <col min="12550" max="12550" width="24.140625" style="300" customWidth="1"/>
    <col min="12551" max="12551" width="26.5703125" style="300" customWidth="1"/>
    <col min="12552" max="12552" width="25.85546875" style="300" customWidth="1"/>
    <col min="12553" max="12553" width="14" style="300" customWidth="1"/>
    <col min="12554" max="12554" width="18" style="300" customWidth="1"/>
    <col min="12555" max="12555" width="18.5703125" style="300" customWidth="1"/>
    <col min="12556" max="12556" width="20" style="300" customWidth="1"/>
    <col min="12557" max="12557" width="18.28515625" style="300" customWidth="1"/>
    <col min="12558" max="12559" width="18" style="300" customWidth="1"/>
    <col min="12560" max="12560" width="26.28515625" style="300" customWidth="1"/>
    <col min="12561" max="12561" width="24.85546875" style="300" customWidth="1"/>
    <col min="12562" max="12562" width="19.42578125" style="300" customWidth="1"/>
    <col min="12563" max="12563" width="28.140625" style="300" customWidth="1"/>
    <col min="12564" max="12564" width="97.7109375" style="300" customWidth="1"/>
    <col min="12565" max="12565" width="40.140625" style="300" customWidth="1"/>
    <col min="12566" max="12566" width="18.42578125" style="300" customWidth="1"/>
    <col min="12567" max="12567" width="19.42578125" style="300" customWidth="1"/>
    <col min="12568" max="12568" width="80.28515625" style="300" customWidth="1"/>
    <col min="12569" max="12569" width="31.140625" style="300" customWidth="1"/>
    <col min="12570" max="12570" width="14.42578125" style="300" customWidth="1"/>
    <col min="12571" max="12572" width="11" style="300" customWidth="1"/>
    <col min="12573" max="12800" width="14.42578125" style="300"/>
    <col min="12801" max="12801" width="6.5703125" style="300" customWidth="1"/>
    <col min="12802" max="12802" width="10.7109375" style="300" customWidth="1"/>
    <col min="12803" max="12803" width="17.5703125" style="300" customWidth="1"/>
    <col min="12804" max="12804" width="21.5703125" style="300" customWidth="1"/>
    <col min="12805" max="12805" width="52.28515625" style="300" customWidth="1"/>
    <col min="12806" max="12806" width="24.140625" style="300" customWidth="1"/>
    <col min="12807" max="12807" width="26.5703125" style="300" customWidth="1"/>
    <col min="12808" max="12808" width="25.85546875" style="300" customWidth="1"/>
    <col min="12809" max="12809" width="14" style="300" customWidth="1"/>
    <col min="12810" max="12810" width="18" style="300" customWidth="1"/>
    <col min="12811" max="12811" width="18.5703125" style="300" customWidth="1"/>
    <col min="12812" max="12812" width="20" style="300" customWidth="1"/>
    <col min="12813" max="12813" width="18.28515625" style="300" customWidth="1"/>
    <col min="12814" max="12815" width="18" style="300" customWidth="1"/>
    <col min="12816" max="12816" width="26.28515625" style="300" customWidth="1"/>
    <col min="12817" max="12817" width="24.85546875" style="300" customWidth="1"/>
    <col min="12818" max="12818" width="19.42578125" style="300" customWidth="1"/>
    <col min="12819" max="12819" width="28.140625" style="300" customWidth="1"/>
    <col min="12820" max="12820" width="97.7109375" style="300" customWidth="1"/>
    <col min="12821" max="12821" width="40.140625" style="300" customWidth="1"/>
    <col min="12822" max="12822" width="18.42578125" style="300" customWidth="1"/>
    <col min="12823" max="12823" width="19.42578125" style="300" customWidth="1"/>
    <col min="12824" max="12824" width="80.28515625" style="300" customWidth="1"/>
    <col min="12825" max="12825" width="31.140625" style="300" customWidth="1"/>
    <col min="12826" max="12826" width="14.42578125" style="300" customWidth="1"/>
    <col min="12827" max="12828" width="11" style="300" customWidth="1"/>
    <col min="12829" max="13056" width="14.42578125" style="300"/>
    <col min="13057" max="13057" width="6.5703125" style="300" customWidth="1"/>
    <col min="13058" max="13058" width="10.7109375" style="300" customWidth="1"/>
    <col min="13059" max="13059" width="17.5703125" style="300" customWidth="1"/>
    <col min="13060" max="13060" width="21.5703125" style="300" customWidth="1"/>
    <col min="13061" max="13061" width="52.28515625" style="300" customWidth="1"/>
    <col min="13062" max="13062" width="24.140625" style="300" customWidth="1"/>
    <col min="13063" max="13063" width="26.5703125" style="300" customWidth="1"/>
    <col min="13064" max="13064" width="25.85546875" style="300" customWidth="1"/>
    <col min="13065" max="13065" width="14" style="300" customWidth="1"/>
    <col min="13066" max="13066" width="18" style="300" customWidth="1"/>
    <col min="13067" max="13067" width="18.5703125" style="300" customWidth="1"/>
    <col min="13068" max="13068" width="20" style="300" customWidth="1"/>
    <col min="13069" max="13069" width="18.28515625" style="300" customWidth="1"/>
    <col min="13070" max="13071" width="18" style="300" customWidth="1"/>
    <col min="13072" max="13072" width="26.28515625" style="300" customWidth="1"/>
    <col min="13073" max="13073" width="24.85546875" style="300" customWidth="1"/>
    <col min="13074" max="13074" width="19.42578125" style="300" customWidth="1"/>
    <col min="13075" max="13075" width="28.140625" style="300" customWidth="1"/>
    <col min="13076" max="13076" width="97.7109375" style="300" customWidth="1"/>
    <col min="13077" max="13077" width="40.140625" style="300" customWidth="1"/>
    <col min="13078" max="13078" width="18.42578125" style="300" customWidth="1"/>
    <col min="13079" max="13079" width="19.42578125" style="300" customWidth="1"/>
    <col min="13080" max="13080" width="80.28515625" style="300" customWidth="1"/>
    <col min="13081" max="13081" width="31.140625" style="300" customWidth="1"/>
    <col min="13082" max="13082" width="14.42578125" style="300" customWidth="1"/>
    <col min="13083" max="13084" width="11" style="300" customWidth="1"/>
    <col min="13085" max="13312" width="14.42578125" style="300"/>
    <col min="13313" max="13313" width="6.5703125" style="300" customWidth="1"/>
    <col min="13314" max="13314" width="10.7109375" style="300" customWidth="1"/>
    <col min="13315" max="13315" width="17.5703125" style="300" customWidth="1"/>
    <col min="13316" max="13316" width="21.5703125" style="300" customWidth="1"/>
    <col min="13317" max="13317" width="52.28515625" style="300" customWidth="1"/>
    <col min="13318" max="13318" width="24.140625" style="300" customWidth="1"/>
    <col min="13319" max="13319" width="26.5703125" style="300" customWidth="1"/>
    <col min="13320" max="13320" width="25.85546875" style="300" customWidth="1"/>
    <col min="13321" max="13321" width="14" style="300" customWidth="1"/>
    <col min="13322" max="13322" width="18" style="300" customWidth="1"/>
    <col min="13323" max="13323" width="18.5703125" style="300" customWidth="1"/>
    <col min="13324" max="13324" width="20" style="300" customWidth="1"/>
    <col min="13325" max="13325" width="18.28515625" style="300" customWidth="1"/>
    <col min="13326" max="13327" width="18" style="300" customWidth="1"/>
    <col min="13328" max="13328" width="26.28515625" style="300" customWidth="1"/>
    <col min="13329" max="13329" width="24.85546875" style="300" customWidth="1"/>
    <col min="13330" max="13330" width="19.42578125" style="300" customWidth="1"/>
    <col min="13331" max="13331" width="28.140625" style="300" customWidth="1"/>
    <col min="13332" max="13332" width="97.7109375" style="300" customWidth="1"/>
    <col min="13333" max="13333" width="40.140625" style="300" customWidth="1"/>
    <col min="13334" max="13334" width="18.42578125" style="300" customWidth="1"/>
    <col min="13335" max="13335" width="19.42578125" style="300" customWidth="1"/>
    <col min="13336" max="13336" width="80.28515625" style="300" customWidth="1"/>
    <col min="13337" max="13337" width="31.140625" style="300" customWidth="1"/>
    <col min="13338" max="13338" width="14.42578125" style="300" customWidth="1"/>
    <col min="13339" max="13340" width="11" style="300" customWidth="1"/>
    <col min="13341" max="13568" width="14.42578125" style="300"/>
    <col min="13569" max="13569" width="6.5703125" style="300" customWidth="1"/>
    <col min="13570" max="13570" width="10.7109375" style="300" customWidth="1"/>
    <col min="13571" max="13571" width="17.5703125" style="300" customWidth="1"/>
    <col min="13572" max="13572" width="21.5703125" style="300" customWidth="1"/>
    <col min="13573" max="13573" width="52.28515625" style="300" customWidth="1"/>
    <col min="13574" max="13574" width="24.140625" style="300" customWidth="1"/>
    <col min="13575" max="13575" width="26.5703125" style="300" customWidth="1"/>
    <col min="13576" max="13576" width="25.85546875" style="300" customWidth="1"/>
    <col min="13577" max="13577" width="14" style="300" customWidth="1"/>
    <col min="13578" max="13578" width="18" style="300" customWidth="1"/>
    <col min="13579" max="13579" width="18.5703125" style="300" customWidth="1"/>
    <col min="13580" max="13580" width="20" style="300" customWidth="1"/>
    <col min="13581" max="13581" width="18.28515625" style="300" customWidth="1"/>
    <col min="13582" max="13583" width="18" style="300" customWidth="1"/>
    <col min="13584" max="13584" width="26.28515625" style="300" customWidth="1"/>
    <col min="13585" max="13585" width="24.85546875" style="300" customWidth="1"/>
    <col min="13586" max="13586" width="19.42578125" style="300" customWidth="1"/>
    <col min="13587" max="13587" width="28.140625" style="300" customWidth="1"/>
    <col min="13588" max="13588" width="97.7109375" style="300" customWidth="1"/>
    <col min="13589" max="13589" width="40.140625" style="300" customWidth="1"/>
    <col min="13590" max="13590" width="18.42578125" style="300" customWidth="1"/>
    <col min="13591" max="13591" width="19.42578125" style="300" customWidth="1"/>
    <col min="13592" max="13592" width="80.28515625" style="300" customWidth="1"/>
    <col min="13593" max="13593" width="31.140625" style="300" customWidth="1"/>
    <col min="13594" max="13594" width="14.42578125" style="300" customWidth="1"/>
    <col min="13595" max="13596" width="11" style="300" customWidth="1"/>
    <col min="13597" max="13824" width="14.42578125" style="300"/>
    <col min="13825" max="13825" width="6.5703125" style="300" customWidth="1"/>
    <col min="13826" max="13826" width="10.7109375" style="300" customWidth="1"/>
    <col min="13827" max="13827" width="17.5703125" style="300" customWidth="1"/>
    <col min="13828" max="13828" width="21.5703125" style="300" customWidth="1"/>
    <col min="13829" max="13829" width="52.28515625" style="300" customWidth="1"/>
    <col min="13830" max="13830" width="24.140625" style="300" customWidth="1"/>
    <col min="13831" max="13831" width="26.5703125" style="300" customWidth="1"/>
    <col min="13832" max="13832" width="25.85546875" style="300" customWidth="1"/>
    <col min="13833" max="13833" width="14" style="300" customWidth="1"/>
    <col min="13834" max="13834" width="18" style="300" customWidth="1"/>
    <col min="13835" max="13835" width="18.5703125" style="300" customWidth="1"/>
    <col min="13836" max="13836" width="20" style="300" customWidth="1"/>
    <col min="13837" max="13837" width="18.28515625" style="300" customWidth="1"/>
    <col min="13838" max="13839" width="18" style="300" customWidth="1"/>
    <col min="13840" max="13840" width="26.28515625" style="300" customWidth="1"/>
    <col min="13841" max="13841" width="24.85546875" style="300" customWidth="1"/>
    <col min="13842" max="13842" width="19.42578125" style="300" customWidth="1"/>
    <col min="13843" max="13843" width="28.140625" style="300" customWidth="1"/>
    <col min="13844" max="13844" width="97.7109375" style="300" customWidth="1"/>
    <col min="13845" max="13845" width="40.140625" style="300" customWidth="1"/>
    <col min="13846" max="13846" width="18.42578125" style="300" customWidth="1"/>
    <col min="13847" max="13847" width="19.42578125" style="300" customWidth="1"/>
    <col min="13848" max="13848" width="80.28515625" style="300" customWidth="1"/>
    <col min="13849" max="13849" width="31.140625" style="300" customWidth="1"/>
    <col min="13850" max="13850" width="14.42578125" style="300" customWidth="1"/>
    <col min="13851" max="13852" width="11" style="300" customWidth="1"/>
    <col min="13853" max="14080" width="14.42578125" style="300"/>
    <col min="14081" max="14081" width="6.5703125" style="300" customWidth="1"/>
    <col min="14082" max="14082" width="10.7109375" style="300" customWidth="1"/>
    <col min="14083" max="14083" width="17.5703125" style="300" customWidth="1"/>
    <col min="14084" max="14084" width="21.5703125" style="300" customWidth="1"/>
    <col min="14085" max="14085" width="52.28515625" style="300" customWidth="1"/>
    <col min="14086" max="14086" width="24.140625" style="300" customWidth="1"/>
    <col min="14087" max="14087" width="26.5703125" style="300" customWidth="1"/>
    <col min="14088" max="14088" width="25.85546875" style="300" customWidth="1"/>
    <col min="14089" max="14089" width="14" style="300" customWidth="1"/>
    <col min="14090" max="14090" width="18" style="300" customWidth="1"/>
    <col min="14091" max="14091" width="18.5703125" style="300" customWidth="1"/>
    <col min="14092" max="14092" width="20" style="300" customWidth="1"/>
    <col min="14093" max="14093" width="18.28515625" style="300" customWidth="1"/>
    <col min="14094" max="14095" width="18" style="300" customWidth="1"/>
    <col min="14096" max="14096" width="26.28515625" style="300" customWidth="1"/>
    <col min="14097" max="14097" width="24.85546875" style="300" customWidth="1"/>
    <col min="14098" max="14098" width="19.42578125" style="300" customWidth="1"/>
    <col min="14099" max="14099" width="28.140625" style="300" customWidth="1"/>
    <col min="14100" max="14100" width="97.7109375" style="300" customWidth="1"/>
    <col min="14101" max="14101" width="40.140625" style="300" customWidth="1"/>
    <col min="14102" max="14102" width="18.42578125" style="300" customWidth="1"/>
    <col min="14103" max="14103" width="19.42578125" style="300" customWidth="1"/>
    <col min="14104" max="14104" width="80.28515625" style="300" customWidth="1"/>
    <col min="14105" max="14105" width="31.140625" style="300" customWidth="1"/>
    <col min="14106" max="14106" width="14.42578125" style="300" customWidth="1"/>
    <col min="14107" max="14108" width="11" style="300" customWidth="1"/>
    <col min="14109" max="14336" width="14.42578125" style="300"/>
    <col min="14337" max="14337" width="6.5703125" style="300" customWidth="1"/>
    <col min="14338" max="14338" width="10.7109375" style="300" customWidth="1"/>
    <col min="14339" max="14339" width="17.5703125" style="300" customWidth="1"/>
    <col min="14340" max="14340" width="21.5703125" style="300" customWidth="1"/>
    <col min="14341" max="14341" width="52.28515625" style="300" customWidth="1"/>
    <col min="14342" max="14342" width="24.140625" style="300" customWidth="1"/>
    <col min="14343" max="14343" width="26.5703125" style="300" customWidth="1"/>
    <col min="14344" max="14344" width="25.85546875" style="300" customWidth="1"/>
    <col min="14345" max="14345" width="14" style="300" customWidth="1"/>
    <col min="14346" max="14346" width="18" style="300" customWidth="1"/>
    <col min="14347" max="14347" width="18.5703125" style="300" customWidth="1"/>
    <col min="14348" max="14348" width="20" style="300" customWidth="1"/>
    <col min="14349" max="14349" width="18.28515625" style="300" customWidth="1"/>
    <col min="14350" max="14351" width="18" style="300" customWidth="1"/>
    <col min="14352" max="14352" width="26.28515625" style="300" customWidth="1"/>
    <col min="14353" max="14353" width="24.85546875" style="300" customWidth="1"/>
    <col min="14354" max="14354" width="19.42578125" style="300" customWidth="1"/>
    <col min="14355" max="14355" width="28.140625" style="300" customWidth="1"/>
    <col min="14356" max="14356" width="97.7109375" style="300" customWidth="1"/>
    <col min="14357" max="14357" width="40.140625" style="300" customWidth="1"/>
    <col min="14358" max="14358" width="18.42578125" style="300" customWidth="1"/>
    <col min="14359" max="14359" width="19.42578125" style="300" customWidth="1"/>
    <col min="14360" max="14360" width="80.28515625" style="300" customWidth="1"/>
    <col min="14361" max="14361" width="31.140625" style="300" customWidth="1"/>
    <col min="14362" max="14362" width="14.42578125" style="300" customWidth="1"/>
    <col min="14363" max="14364" width="11" style="300" customWidth="1"/>
    <col min="14365" max="14592" width="14.42578125" style="300"/>
    <col min="14593" max="14593" width="6.5703125" style="300" customWidth="1"/>
    <col min="14594" max="14594" width="10.7109375" style="300" customWidth="1"/>
    <col min="14595" max="14595" width="17.5703125" style="300" customWidth="1"/>
    <col min="14596" max="14596" width="21.5703125" style="300" customWidth="1"/>
    <col min="14597" max="14597" width="52.28515625" style="300" customWidth="1"/>
    <col min="14598" max="14598" width="24.140625" style="300" customWidth="1"/>
    <col min="14599" max="14599" width="26.5703125" style="300" customWidth="1"/>
    <col min="14600" max="14600" width="25.85546875" style="300" customWidth="1"/>
    <col min="14601" max="14601" width="14" style="300" customWidth="1"/>
    <col min="14602" max="14602" width="18" style="300" customWidth="1"/>
    <col min="14603" max="14603" width="18.5703125" style="300" customWidth="1"/>
    <col min="14604" max="14604" width="20" style="300" customWidth="1"/>
    <col min="14605" max="14605" width="18.28515625" style="300" customWidth="1"/>
    <col min="14606" max="14607" width="18" style="300" customWidth="1"/>
    <col min="14608" max="14608" width="26.28515625" style="300" customWidth="1"/>
    <col min="14609" max="14609" width="24.85546875" style="300" customWidth="1"/>
    <col min="14610" max="14610" width="19.42578125" style="300" customWidth="1"/>
    <col min="14611" max="14611" width="28.140625" style="300" customWidth="1"/>
    <col min="14612" max="14612" width="97.7109375" style="300" customWidth="1"/>
    <col min="14613" max="14613" width="40.140625" style="300" customWidth="1"/>
    <col min="14614" max="14614" width="18.42578125" style="300" customWidth="1"/>
    <col min="14615" max="14615" width="19.42578125" style="300" customWidth="1"/>
    <col min="14616" max="14616" width="80.28515625" style="300" customWidth="1"/>
    <col min="14617" max="14617" width="31.140625" style="300" customWidth="1"/>
    <col min="14618" max="14618" width="14.42578125" style="300" customWidth="1"/>
    <col min="14619" max="14620" width="11" style="300" customWidth="1"/>
    <col min="14621" max="14848" width="14.42578125" style="300"/>
    <col min="14849" max="14849" width="6.5703125" style="300" customWidth="1"/>
    <col min="14850" max="14850" width="10.7109375" style="300" customWidth="1"/>
    <col min="14851" max="14851" width="17.5703125" style="300" customWidth="1"/>
    <col min="14852" max="14852" width="21.5703125" style="300" customWidth="1"/>
    <col min="14853" max="14853" width="52.28515625" style="300" customWidth="1"/>
    <col min="14854" max="14854" width="24.140625" style="300" customWidth="1"/>
    <col min="14855" max="14855" width="26.5703125" style="300" customWidth="1"/>
    <col min="14856" max="14856" width="25.85546875" style="300" customWidth="1"/>
    <col min="14857" max="14857" width="14" style="300" customWidth="1"/>
    <col min="14858" max="14858" width="18" style="300" customWidth="1"/>
    <col min="14859" max="14859" width="18.5703125" style="300" customWidth="1"/>
    <col min="14860" max="14860" width="20" style="300" customWidth="1"/>
    <col min="14861" max="14861" width="18.28515625" style="300" customWidth="1"/>
    <col min="14862" max="14863" width="18" style="300" customWidth="1"/>
    <col min="14864" max="14864" width="26.28515625" style="300" customWidth="1"/>
    <col min="14865" max="14865" width="24.85546875" style="300" customWidth="1"/>
    <col min="14866" max="14866" width="19.42578125" style="300" customWidth="1"/>
    <col min="14867" max="14867" width="28.140625" style="300" customWidth="1"/>
    <col min="14868" max="14868" width="97.7109375" style="300" customWidth="1"/>
    <col min="14869" max="14869" width="40.140625" style="300" customWidth="1"/>
    <col min="14870" max="14870" width="18.42578125" style="300" customWidth="1"/>
    <col min="14871" max="14871" width="19.42578125" style="300" customWidth="1"/>
    <col min="14872" max="14872" width="80.28515625" style="300" customWidth="1"/>
    <col min="14873" max="14873" width="31.140625" style="300" customWidth="1"/>
    <col min="14874" max="14874" width="14.42578125" style="300" customWidth="1"/>
    <col min="14875" max="14876" width="11" style="300" customWidth="1"/>
    <col min="14877" max="15104" width="14.42578125" style="300"/>
    <col min="15105" max="15105" width="6.5703125" style="300" customWidth="1"/>
    <col min="15106" max="15106" width="10.7109375" style="300" customWidth="1"/>
    <col min="15107" max="15107" width="17.5703125" style="300" customWidth="1"/>
    <col min="15108" max="15108" width="21.5703125" style="300" customWidth="1"/>
    <col min="15109" max="15109" width="52.28515625" style="300" customWidth="1"/>
    <col min="15110" max="15110" width="24.140625" style="300" customWidth="1"/>
    <col min="15111" max="15111" width="26.5703125" style="300" customWidth="1"/>
    <col min="15112" max="15112" width="25.85546875" style="300" customWidth="1"/>
    <col min="15113" max="15113" width="14" style="300" customWidth="1"/>
    <col min="15114" max="15114" width="18" style="300" customWidth="1"/>
    <col min="15115" max="15115" width="18.5703125" style="300" customWidth="1"/>
    <col min="15116" max="15116" width="20" style="300" customWidth="1"/>
    <col min="15117" max="15117" width="18.28515625" style="300" customWidth="1"/>
    <col min="15118" max="15119" width="18" style="300" customWidth="1"/>
    <col min="15120" max="15120" width="26.28515625" style="300" customWidth="1"/>
    <col min="15121" max="15121" width="24.85546875" style="300" customWidth="1"/>
    <col min="15122" max="15122" width="19.42578125" style="300" customWidth="1"/>
    <col min="15123" max="15123" width="28.140625" style="300" customWidth="1"/>
    <col min="15124" max="15124" width="97.7109375" style="300" customWidth="1"/>
    <col min="15125" max="15125" width="40.140625" style="300" customWidth="1"/>
    <col min="15126" max="15126" width="18.42578125" style="300" customWidth="1"/>
    <col min="15127" max="15127" width="19.42578125" style="300" customWidth="1"/>
    <col min="15128" max="15128" width="80.28515625" style="300" customWidth="1"/>
    <col min="15129" max="15129" width="31.140625" style="300" customWidth="1"/>
    <col min="15130" max="15130" width="14.42578125" style="300" customWidth="1"/>
    <col min="15131" max="15132" width="11" style="300" customWidth="1"/>
    <col min="15133" max="15360" width="14.42578125" style="300"/>
    <col min="15361" max="15361" width="6.5703125" style="300" customWidth="1"/>
    <col min="15362" max="15362" width="10.7109375" style="300" customWidth="1"/>
    <col min="15363" max="15363" width="17.5703125" style="300" customWidth="1"/>
    <col min="15364" max="15364" width="21.5703125" style="300" customWidth="1"/>
    <col min="15365" max="15365" width="52.28515625" style="300" customWidth="1"/>
    <col min="15366" max="15366" width="24.140625" style="300" customWidth="1"/>
    <col min="15367" max="15367" width="26.5703125" style="300" customWidth="1"/>
    <col min="15368" max="15368" width="25.85546875" style="300" customWidth="1"/>
    <col min="15369" max="15369" width="14" style="300" customWidth="1"/>
    <col min="15370" max="15370" width="18" style="300" customWidth="1"/>
    <col min="15371" max="15371" width="18.5703125" style="300" customWidth="1"/>
    <col min="15372" max="15372" width="20" style="300" customWidth="1"/>
    <col min="15373" max="15373" width="18.28515625" style="300" customWidth="1"/>
    <col min="15374" max="15375" width="18" style="300" customWidth="1"/>
    <col min="15376" max="15376" width="26.28515625" style="300" customWidth="1"/>
    <col min="15377" max="15377" width="24.85546875" style="300" customWidth="1"/>
    <col min="15378" max="15378" width="19.42578125" style="300" customWidth="1"/>
    <col min="15379" max="15379" width="28.140625" style="300" customWidth="1"/>
    <col min="15380" max="15380" width="97.7109375" style="300" customWidth="1"/>
    <col min="15381" max="15381" width="40.140625" style="300" customWidth="1"/>
    <col min="15382" max="15382" width="18.42578125" style="300" customWidth="1"/>
    <col min="15383" max="15383" width="19.42578125" style="300" customWidth="1"/>
    <col min="15384" max="15384" width="80.28515625" style="300" customWidth="1"/>
    <col min="15385" max="15385" width="31.140625" style="300" customWidth="1"/>
    <col min="15386" max="15386" width="14.42578125" style="300" customWidth="1"/>
    <col min="15387" max="15388" width="11" style="300" customWidth="1"/>
    <col min="15389" max="15616" width="14.42578125" style="300"/>
    <col min="15617" max="15617" width="6.5703125" style="300" customWidth="1"/>
    <col min="15618" max="15618" width="10.7109375" style="300" customWidth="1"/>
    <col min="15619" max="15619" width="17.5703125" style="300" customWidth="1"/>
    <col min="15620" max="15620" width="21.5703125" style="300" customWidth="1"/>
    <col min="15621" max="15621" width="52.28515625" style="300" customWidth="1"/>
    <col min="15622" max="15622" width="24.140625" style="300" customWidth="1"/>
    <col min="15623" max="15623" width="26.5703125" style="300" customWidth="1"/>
    <col min="15624" max="15624" width="25.85546875" style="300" customWidth="1"/>
    <col min="15625" max="15625" width="14" style="300" customWidth="1"/>
    <col min="15626" max="15626" width="18" style="300" customWidth="1"/>
    <col min="15627" max="15627" width="18.5703125" style="300" customWidth="1"/>
    <col min="15628" max="15628" width="20" style="300" customWidth="1"/>
    <col min="15629" max="15629" width="18.28515625" style="300" customWidth="1"/>
    <col min="15630" max="15631" width="18" style="300" customWidth="1"/>
    <col min="15632" max="15632" width="26.28515625" style="300" customWidth="1"/>
    <col min="15633" max="15633" width="24.85546875" style="300" customWidth="1"/>
    <col min="15634" max="15634" width="19.42578125" style="300" customWidth="1"/>
    <col min="15635" max="15635" width="28.140625" style="300" customWidth="1"/>
    <col min="15636" max="15636" width="97.7109375" style="300" customWidth="1"/>
    <col min="15637" max="15637" width="40.140625" style="300" customWidth="1"/>
    <col min="15638" max="15638" width="18.42578125" style="300" customWidth="1"/>
    <col min="15639" max="15639" width="19.42578125" style="300" customWidth="1"/>
    <col min="15640" max="15640" width="80.28515625" style="300" customWidth="1"/>
    <col min="15641" max="15641" width="31.140625" style="300" customWidth="1"/>
    <col min="15642" max="15642" width="14.42578125" style="300" customWidth="1"/>
    <col min="15643" max="15644" width="11" style="300" customWidth="1"/>
    <col min="15645" max="15872" width="14.42578125" style="300"/>
    <col min="15873" max="15873" width="6.5703125" style="300" customWidth="1"/>
    <col min="15874" max="15874" width="10.7109375" style="300" customWidth="1"/>
    <col min="15875" max="15875" width="17.5703125" style="300" customWidth="1"/>
    <col min="15876" max="15876" width="21.5703125" style="300" customWidth="1"/>
    <col min="15877" max="15877" width="52.28515625" style="300" customWidth="1"/>
    <col min="15878" max="15878" width="24.140625" style="300" customWidth="1"/>
    <col min="15879" max="15879" width="26.5703125" style="300" customWidth="1"/>
    <col min="15880" max="15880" width="25.85546875" style="300" customWidth="1"/>
    <col min="15881" max="15881" width="14" style="300" customWidth="1"/>
    <col min="15882" max="15882" width="18" style="300" customWidth="1"/>
    <col min="15883" max="15883" width="18.5703125" style="300" customWidth="1"/>
    <col min="15884" max="15884" width="20" style="300" customWidth="1"/>
    <col min="15885" max="15885" width="18.28515625" style="300" customWidth="1"/>
    <col min="15886" max="15887" width="18" style="300" customWidth="1"/>
    <col min="15888" max="15888" width="26.28515625" style="300" customWidth="1"/>
    <col min="15889" max="15889" width="24.85546875" style="300" customWidth="1"/>
    <col min="15890" max="15890" width="19.42578125" style="300" customWidth="1"/>
    <col min="15891" max="15891" width="28.140625" style="300" customWidth="1"/>
    <col min="15892" max="15892" width="97.7109375" style="300" customWidth="1"/>
    <col min="15893" max="15893" width="40.140625" style="300" customWidth="1"/>
    <col min="15894" max="15894" width="18.42578125" style="300" customWidth="1"/>
    <col min="15895" max="15895" width="19.42578125" style="300" customWidth="1"/>
    <col min="15896" max="15896" width="80.28515625" style="300" customWidth="1"/>
    <col min="15897" max="15897" width="31.140625" style="300" customWidth="1"/>
    <col min="15898" max="15898" width="14.42578125" style="300" customWidth="1"/>
    <col min="15899" max="15900" width="11" style="300" customWidth="1"/>
    <col min="15901" max="16128" width="14.42578125" style="300"/>
    <col min="16129" max="16129" width="6.5703125" style="300" customWidth="1"/>
    <col min="16130" max="16130" width="10.7109375" style="300" customWidth="1"/>
    <col min="16131" max="16131" width="17.5703125" style="300" customWidth="1"/>
    <col min="16132" max="16132" width="21.5703125" style="300" customWidth="1"/>
    <col min="16133" max="16133" width="52.28515625" style="300" customWidth="1"/>
    <col min="16134" max="16134" width="24.140625" style="300" customWidth="1"/>
    <col min="16135" max="16135" width="26.5703125" style="300" customWidth="1"/>
    <col min="16136" max="16136" width="25.85546875" style="300" customWidth="1"/>
    <col min="16137" max="16137" width="14" style="300" customWidth="1"/>
    <col min="16138" max="16138" width="18" style="300" customWidth="1"/>
    <col min="16139" max="16139" width="18.5703125" style="300" customWidth="1"/>
    <col min="16140" max="16140" width="20" style="300" customWidth="1"/>
    <col min="16141" max="16141" width="18.28515625" style="300" customWidth="1"/>
    <col min="16142" max="16143" width="18" style="300" customWidth="1"/>
    <col min="16144" max="16144" width="26.28515625" style="300" customWidth="1"/>
    <col min="16145" max="16145" width="24.85546875" style="300" customWidth="1"/>
    <col min="16146" max="16146" width="19.42578125" style="300" customWidth="1"/>
    <col min="16147" max="16147" width="28.140625" style="300" customWidth="1"/>
    <col min="16148" max="16148" width="97.7109375" style="300" customWidth="1"/>
    <col min="16149" max="16149" width="40.140625" style="300" customWidth="1"/>
    <col min="16150" max="16150" width="18.42578125" style="300" customWidth="1"/>
    <col min="16151" max="16151" width="19.42578125" style="300" customWidth="1"/>
    <col min="16152" max="16152" width="80.28515625" style="300" customWidth="1"/>
    <col min="16153" max="16153" width="31.140625" style="300" customWidth="1"/>
    <col min="16154" max="16154" width="14.42578125" style="300" customWidth="1"/>
    <col min="16155" max="16156" width="11" style="300" customWidth="1"/>
    <col min="16157" max="16384" width="14.42578125" style="300"/>
  </cols>
  <sheetData>
    <row r="1" spans="1:26" ht="26.25" hidden="1" thickBot="1" x14ac:dyDescent="0.4">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39"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0.25"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0.25"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0.25"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24" thickBot="1" x14ac:dyDescent="0.3">
      <c r="A21" s="17"/>
      <c r="B21" s="18"/>
      <c r="C21" s="18"/>
      <c r="D21" s="18"/>
      <c r="E21" s="19"/>
      <c r="F21" s="20"/>
      <c r="G21" s="21"/>
      <c r="H21" s="21"/>
      <c r="I21" s="20"/>
      <c r="J21" s="20"/>
      <c r="K21" s="20"/>
      <c r="L21" s="20"/>
      <c r="M21" s="20"/>
      <c r="N21" s="20"/>
      <c r="O21" s="20"/>
      <c r="P21" s="20"/>
      <c r="Q21" s="20"/>
      <c r="R21" s="20"/>
      <c r="S21" s="266"/>
      <c r="T21" s="22"/>
      <c r="U21" s="22"/>
      <c r="V21" s="20"/>
      <c r="W21" s="20"/>
      <c r="X21" s="21"/>
    </row>
    <row r="22" spans="1:27" ht="21" thickBot="1" x14ac:dyDescent="0.3">
      <c r="A22" s="560" t="s">
        <v>59</v>
      </c>
      <c r="B22" s="561"/>
      <c r="C22" s="562"/>
      <c r="D22" s="23"/>
      <c r="E22" s="546" t="str">
        <f>CONCATENATE("INFORME DE SEGUIMIENTO DEL PROCESO ",A23)</f>
        <v>INFORME DE SEGUIMIENTO DEL PROCESO GESTIÓN FINANCIERA</v>
      </c>
      <c r="F22" s="547"/>
      <c r="G22" s="21"/>
      <c r="H22" s="579" t="s">
        <v>60</v>
      </c>
      <c r="I22" s="580"/>
      <c r="J22" s="581"/>
      <c r="K22" s="107"/>
      <c r="L22" s="107"/>
      <c r="M22" s="587" t="s">
        <v>61</v>
      </c>
      <c r="N22" s="588"/>
      <c r="O22" s="589"/>
      <c r="P22" s="111"/>
      <c r="Q22" s="111"/>
      <c r="R22" s="111"/>
      <c r="S22" s="111"/>
      <c r="T22" s="111"/>
      <c r="U22" s="111"/>
      <c r="V22" s="214"/>
      <c r="W22" s="111"/>
      <c r="X22" s="110"/>
    </row>
    <row r="23" spans="1:27" ht="36.75" thickBot="1" x14ac:dyDescent="0.3">
      <c r="A23" s="600" t="s">
        <v>54</v>
      </c>
      <c r="B23" s="601"/>
      <c r="C23" s="602"/>
      <c r="D23" s="23"/>
      <c r="E23" s="125" t="s">
        <v>151</v>
      </c>
      <c r="F23" s="126">
        <f>COUNTA(A31:A53)</f>
        <v>5</v>
      </c>
      <c r="G23" s="21"/>
      <c r="H23" s="582" t="s">
        <v>69</v>
      </c>
      <c r="I23" s="583"/>
      <c r="J23" s="126">
        <f>COUNTIF(I31:I53,"Acción correctiva")</f>
        <v>20</v>
      </c>
      <c r="K23" s="112"/>
      <c r="L23" s="108"/>
      <c r="M23" s="113" t="s">
        <v>65</v>
      </c>
      <c r="N23" s="124" t="s">
        <v>66</v>
      </c>
      <c r="O23" s="156" t="s">
        <v>67</v>
      </c>
      <c r="P23" s="111"/>
      <c r="Q23" s="111"/>
      <c r="R23" s="111"/>
      <c r="S23" s="111"/>
      <c r="T23" s="111"/>
      <c r="U23" s="110"/>
      <c r="V23" s="215"/>
      <c r="W23" s="23"/>
      <c r="X23" s="110"/>
    </row>
    <row r="24" spans="1:27" ht="39.75" customHeight="1" thickBot="1" x14ac:dyDescent="0.4">
      <c r="A24" s="27"/>
      <c r="B24" s="23"/>
      <c r="C24" s="23"/>
      <c r="D24" s="28"/>
      <c r="E24" s="127" t="s">
        <v>62</v>
      </c>
      <c r="F24" s="128">
        <f>COUNTA(H31:H53)</f>
        <v>23</v>
      </c>
      <c r="G24" s="24"/>
      <c r="H24" s="584" t="s">
        <v>156</v>
      </c>
      <c r="I24" s="585"/>
      <c r="J24" s="131">
        <f>COUNTIF(I31:I53,"Acción Preventiva y/o de mejora")</f>
        <v>3</v>
      </c>
      <c r="K24" s="112"/>
      <c r="L24" s="108"/>
      <c r="M24" s="114">
        <v>2016</v>
      </c>
      <c r="N24" s="37">
        <v>3</v>
      </c>
      <c r="O24" s="115">
        <v>17</v>
      </c>
      <c r="P24" s="111"/>
      <c r="Q24" s="111"/>
      <c r="R24" s="112"/>
      <c r="S24" s="112"/>
      <c r="T24" s="112"/>
      <c r="U24" s="110"/>
      <c r="V24" s="215"/>
      <c r="W24" s="23"/>
      <c r="X24" s="110"/>
    </row>
    <row r="25" spans="1:27" ht="39.75" customHeight="1" x14ac:dyDescent="0.35">
      <c r="A25" s="27"/>
      <c r="B25" s="23"/>
      <c r="C25" s="23"/>
      <c r="D25" s="33"/>
      <c r="E25" s="129" t="s">
        <v>152</v>
      </c>
      <c r="F25" s="128">
        <f>COUNTIF(W31:W53, "Vencida")</f>
        <v>0</v>
      </c>
      <c r="G25" s="24"/>
      <c r="H25" s="586"/>
      <c r="I25" s="586"/>
      <c r="J25" s="118"/>
      <c r="K25" s="112"/>
      <c r="L25" s="108"/>
      <c r="M25" s="116">
        <v>2017</v>
      </c>
      <c r="N25" s="46">
        <v>7</v>
      </c>
      <c r="O25" s="117">
        <v>5</v>
      </c>
      <c r="P25" s="111"/>
      <c r="Q25" s="111"/>
      <c r="R25" s="112"/>
      <c r="S25" s="112"/>
      <c r="T25" s="112"/>
      <c r="U25" s="110"/>
      <c r="V25" s="215"/>
      <c r="W25" s="23"/>
      <c r="X25" s="62"/>
    </row>
    <row r="26" spans="1:27" ht="39.75" customHeight="1" x14ac:dyDescent="0.35">
      <c r="A26" s="27"/>
      <c r="B26" s="23"/>
      <c r="C26" s="23"/>
      <c r="D26" s="28"/>
      <c r="E26" s="129" t="s">
        <v>153</v>
      </c>
      <c r="F26" s="326">
        <f>COUNTIF(W31:W53, "En ejecución")</f>
        <v>0</v>
      </c>
      <c r="G26" s="24"/>
      <c r="H26" s="586"/>
      <c r="I26" s="586"/>
      <c r="J26" s="301"/>
      <c r="K26" s="118"/>
      <c r="L26" s="108"/>
      <c r="M26" s="116">
        <v>2018</v>
      </c>
      <c r="N26" s="46"/>
      <c r="O26" s="117"/>
      <c r="P26" s="111"/>
      <c r="Q26" s="111"/>
      <c r="R26" s="112"/>
      <c r="S26" s="112"/>
      <c r="T26" s="112"/>
      <c r="U26" s="110"/>
      <c r="V26" s="215"/>
      <c r="W26" s="23"/>
      <c r="X26" s="62"/>
    </row>
    <row r="27" spans="1:27" ht="30.75" customHeight="1" thickBot="1" x14ac:dyDescent="0.4">
      <c r="A27" s="27"/>
      <c r="B27" s="23"/>
      <c r="C27" s="23"/>
      <c r="D27" s="33"/>
      <c r="E27" s="130" t="s">
        <v>155</v>
      </c>
      <c r="F27" s="131">
        <f>COUNTIF(W31:W53, "Cerrada")</f>
        <v>23</v>
      </c>
      <c r="G27" s="24"/>
      <c r="H27" s="25"/>
      <c r="I27" s="109"/>
      <c r="J27" s="108"/>
      <c r="K27" s="108"/>
      <c r="L27" s="108"/>
      <c r="M27" s="119" t="s">
        <v>75</v>
      </c>
      <c r="N27" s="120">
        <f>SUM(N24:N26)</f>
        <v>10</v>
      </c>
      <c r="O27" s="157">
        <f>SUM(O24:O26)</f>
        <v>22</v>
      </c>
      <c r="P27" s="111"/>
      <c r="Q27" s="111"/>
      <c r="R27" s="112"/>
      <c r="S27" s="112"/>
      <c r="T27" s="112"/>
      <c r="U27" s="110"/>
      <c r="V27" s="215"/>
      <c r="W27" s="23"/>
      <c r="X27" s="62"/>
    </row>
    <row r="28" spans="1:27" ht="24.75" thickBot="1" x14ac:dyDescent="0.4">
      <c r="A28" s="27"/>
      <c r="B28" s="23"/>
      <c r="C28" s="23"/>
      <c r="D28" s="23"/>
      <c r="E28" s="103"/>
      <c r="F28" s="104"/>
      <c r="G28" s="24"/>
      <c r="H28" s="25"/>
      <c r="I28" s="105"/>
      <c r="J28" s="106"/>
      <c r="K28" s="105"/>
      <c r="L28" s="106"/>
      <c r="M28" s="123"/>
      <c r="N28" s="26"/>
      <c r="O28" s="26"/>
      <c r="P28" s="26"/>
      <c r="Q28" s="26"/>
      <c r="R28" s="20"/>
      <c r="S28" s="266"/>
      <c r="T28" s="20"/>
      <c r="U28" s="20"/>
      <c r="V28" s="20"/>
      <c r="W28" s="20"/>
      <c r="X28" s="20"/>
    </row>
    <row r="29" spans="1:27" s="97" customFormat="1" ht="24"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4.5"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267" t="s">
        <v>92</v>
      </c>
      <c r="T30" s="199" t="s">
        <v>91</v>
      </c>
      <c r="U30" s="197" t="s">
        <v>92</v>
      </c>
      <c r="V30" s="197" t="s">
        <v>166</v>
      </c>
      <c r="W30" s="197" t="s">
        <v>93</v>
      </c>
      <c r="X30" s="198" t="s">
        <v>163</v>
      </c>
      <c r="Y30" s="98"/>
      <c r="Z30" s="102"/>
      <c r="AA30" s="102"/>
    </row>
    <row r="31" spans="1:27" s="248" customFormat="1" ht="409.6" hidden="1" customHeight="1" x14ac:dyDescent="0.25">
      <c r="A31" s="307">
        <v>30</v>
      </c>
      <c r="B31" s="305" t="s">
        <v>10</v>
      </c>
      <c r="C31" s="305" t="s">
        <v>35</v>
      </c>
      <c r="D31" s="308">
        <v>42531</v>
      </c>
      <c r="E31" s="306" t="s">
        <v>270</v>
      </c>
      <c r="F31" s="305" t="s">
        <v>11</v>
      </c>
      <c r="G31" s="323" t="s">
        <v>271</v>
      </c>
      <c r="H31" s="323" t="s">
        <v>272</v>
      </c>
      <c r="I31" s="206" t="s">
        <v>24</v>
      </c>
      <c r="J31" s="206" t="s">
        <v>273</v>
      </c>
      <c r="K31" s="206" t="s">
        <v>274</v>
      </c>
      <c r="L31" s="243">
        <v>42643</v>
      </c>
      <c r="M31" s="243">
        <v>42646</v>
      </c>
      <c r="N31" s="243">
        <v>42735</v>
      </c>
      <c r="O31" s="662" t="s">
        <v>513</v>
      </c>
      <c r="P31" s="662"/>
      <c r="Q31" s="662"/>
      <c r="R31" s="662"/>
      <c r="S31" s="285" t="s">
        <v>601</v>
      </c>
      <c r="T31" s="286" t="s">
        <v>582</v>
      </c>
      <c r="U31" s="207" t="s">
        <v>602</v>
      </c>
      <c r="V31" s="244" t="s">
        <v>164</v>
      </c>
      <c r="W31" s="245" t="s">
        <v>30</v>
      </c>
      <c r="X31" s="208" t="s">
        <v>603</v>
      </c>
      <c r="Y31" s="246"/>
      <c r="Z31" s="247"/>
    </row>
    <row r="32" spans="1:27" s="248" customFormat="1" ht="357.75" hidden="1" customHeight="1" x14ac:dyDescent="0.25">
      <c r="A32" s="307">
        <v>32</v>
      </c>
      <c r="B32" s="305" t="s">
        <v>10</v>
      </c>
      <c r="C32" s="305" t="s">
        <v>43</v>
      </c>
      <c r="D32" s="308">
        <v>42934</v>
      </c>
      <c r="E32" s="306" t="s">
        <v>275</v>
      </c>
      <c r="F32" s="305" t="s">
        <v>11</v>
      </c>
      <c r="G32" s="323" t="s">
        <v>276</v>
      </c>
      <c r="H32" s="323" t="s">
        <v>277</v>
      </c>
      <c r="I32" s="206" t="s">
        <v>24</v>
      </c>
      <c r="J32" s="206" t="s">
        <v>278</v>
      </c>
      <c r="K32" s="206" t="s">
        <v>279</v>
      </c>
      <c r="L32" s="243">
        <v>42947</v>
      </c>
      <c r="M32" s="243">
        <v>42979</v>
      </c>
      <c r="N32" s="243">
        <v>43084</v>
      </c>
      <c r="O32" s="662" t="s">
        <v>514</v>
      </c>
      <c r="P32" s="662"/>
      <c r="Q32" s="662"/>
      <c r="R32" s="662"/>
      <c r="S32" s="206" t="s">
        <v>408</v>
      </c>
      <c r="T32" s="259" t="s">
        <v>593</v>
      </c>
      <c r="U32" s="347" t="s">
        <v>604</v>
      </c>
      <c r="V32" s="250" t="s">
        <v>164</v>
      </c>
      <c r="W32" s="245" t="s">
        <v>30</v>
      </c>
      <c r="X32" s="208" t="s">
        <v>605</v>
      </c>
      <c r="Y32" s="246"/>
      <c r="Z32" s="247"/>
    </row>
    <row r="33" spans="1:26" s="253" customFormat="1" ht="369.75" hidden="1" x14ac:dyDescent="0.25">
      <c r="A33" s="307">
        <v>35</v>
      </c>
      <c r="B33" s="305" t="s">
        <v>10</v>
      </c>
      <c r="C33" s="305" t="s">
        <v>43</v>
      </c>
      <c r="D33" s="308">
        <v>42934</v>
      </c>
      <c r="E33" s="306" t="s">
        <v>280</v>
      </c>
      <c r="F33" s="305" t="s">
        <v>11</v>
      </c>
      <c r="G33" s="323" t="s">
        <v>281</v>
      </c>
      <c r="H33" s="323" t="s">
        <v>282</v>
      </c>
      <c r="I33" s="305" t="s">
        <v>24</v>
      </c>
      <c r="J33" s="249" t="s">
        <v>283</v>
      </c>
      <c r="K33" s="305" t="s">
        <v>284</v>
      </c>
      <c r="L33" s="308">
        <v>42947</v>
      </c>
      <c r="M33" s="308">
        <v>42948</v>
      </c>
      <c r="N33" s="308">
        <v>43100</v>
      </c>
      <c r="O33" s="662" t="s">
        <v>515</v>
      </c>
      <c r="P33" s="662"/>
      <c r="Q33" s="662"/>
      <c r="R33" s="662"/>
      <c r="S33" s="305" t="s">
        <v>409</v>
      </c>
      <c r="T33" s="232" t="s">
        <v>594</v>
      </c>
      <c r="U33" s="242" t="s">
        <v>606</v>
      </c>
      <c r="V33" s="250" t="s">
        <v>164</v>
      </c>
      <c r="W33" s="245" t="s">
        <v>30</v>
      </c>
      <c r="X33" s="306" t="s">
        <v>553</v>
      </c>
      <c r="Y33" s="251"/>
      <c r="Z33" s="252"/>
    </row>
    <row r="34" spans="1:26" s="248" customFormat="1" ht="353.25" hidden="1" customHeight="1" x14ac:dyDescent="0.25">
      <c r="A34" s="677">
        <v>36</v>
      </c>
      <c r="B34" s="678" t="s">
        <v>10</v>
      </c>
      <c r="C34" s="678" t="s">
        <v>43</v>
      </c>
      <c r="D34" s="679">
        <v>42934</v>
      </c>
      <c r="E34" s="674" t="s">
        <v>285</v>
      </c>
      <c r="F34" s="678" t="s">
        <v>11</v>
      </c>
      <c r="G34" s="674" t="s">
        <v>281</v>
      </c>
      <c r="H34" s="323" t="s">
        <v>286</v>
      </c>
      <c r="I34" s="206" t="s">
        <v>24</v>
      </c>
      <c r="J34" s="210" t="s">
        <v>283</v>
      </c>
      <c r="K34" s="206" t="s">
        <v>279</v>
      </c>
      <c r="L34" s="243">
        <v>42947</v>
      </c>
      <c r="M34" s="243">
        <v>42948</v>
      </c>
      <c r="N34" s="243">
        <v>43097</v>
      </c>
      <c r="O34" s="662" t="s">
        <v>516</v>
      </c>
      <c r="P34" s="662"/>
      <c r="Q34" s="662"/>
      <c r="R34" s="662"/>
      <c r="S34" s="206" t="s">
        <v>410</v>
      </c>
      <c r="T34" s="232" t="s">
        <v>595</v>
      </c>
      <c r="U34" s="254" t="s">
        <v>607</v>
      </c>
      <c r="V34" s="244" t="s">
        <v>164</v>
      </c>
      <c r="W34" s="245" t="s">
        <v>30</v>
      </c>
      <c r="X34" s="208" t="s">
        <v>554</v>
      </c>
      <c r="Y34" s="246"/>
      <c r="Z34" s="247"/>
    </row>
    <row r="35" spans="1:26" s="248" customFormat="1" ht="241.5" hidden="1" customHeight="1" x14ac:dyDescent="0.25">
      <c r="A35" s="677"/>
      <c r="B35" s="678"/>
      <c r="C35" s="678"/>
      <c r="D35" s="679"/>
      <c r="E35" s="674"/>
      <c r="F35" s="678"/>
      <c r="G35" s="674"/>
      <c r="H35" s="323" t="s">
        <v>287</v>
      </c>
      <c r="I35" s="206" t="s">
        <v>24</v>
      </c>
      <c r="J35" s="206" t="s">
        <v>288</v>
      </c>
      <c r="K35" s="206" t="s">
        <v>289</v>
      </c>
      <c r="L35" s="243">
        <v>42947</v>
      </c>
      <c r="M35" s="243">
        <v>42948</v>
      </c>
      <c r="N35" s="243">
        <v>43097</v>
      </c>
      <c r="O35" s="662" t="s">
        <v>517</v>
      </c>
      <c r="P35" s="662"/>
      <c r="Q35" s="662"/>
      <c r="R35" s="662"/>
      <c r="S35" s="206" t="s">
        <v>411</v>
      </c>
      <c r="T35" s="203" t="s">
        <v>596</v>
      </c>
      <c r="U35" s="207" t="s">
        <v>608</v>
      </c>
      <c r="V35" s="244" t="s">
        <v>164</v>
      </c>
      <c r="W35" s="245" t="s">
        <v>30</v>
      </c>
      <c r="X35" s="208" t="s">
        <v>555</v>
      </c>
      <c r="Y35" s="246"/>
      <c r="Z35" s="247"/>
    </row>
    <row r="36" spans="1:26" ht="153" hidden="1" x14ac:dyDescent="0.25">
      <c r="A36" s="675">
        <v>37</v>
      </c>
      <c r="B36" s="610" t="s">
        <v>10</v>
      </c>
      <c r="C36" s="610" t="s">
        <v>43</v>
      </c>
      <c r="D36" s="615">
        <v>43129</v>
      </c>
      <c r="E36" s="610" t="s">
        <v>290</v>
      </c>
      <c r="F36" s="610" t="s">
        <v>11</v>
      </c>
      <c r="G36" s="606" t="s">
        <v>291</v>
      </c>
      <c r="H36" s="273" t="s">
        <v>292</v>
      </c>
      <c r="I36" s="271" t="s">
        <v>24</v>
      </c>
      <c r="J36" s="271" t="s">
        <v>293</v>
      </c>
      <c r="K36" s="271" t="s">
        <v>294</v>
      </c>
      <c r="L36" s="272">
        <v>43129</v>
      </c>
      <c r="M36" s="272">
        <v>43130</v>
      </c>
      <c r="N36" s="272">
        <v>43138</v>
      </c>
      <c r="O36" s="661" t="s">
        <v>295</v>
      </c>
      <c r="P36" s="661"/>
      <c r="Q36" s="661"/>
      <c r="R36" s="661"/>
      <c r="S36" s="93" t="s">
        <v>416</v>
      </c>
      <c r="T36" s="188" t="s">
        <v>296</v>
      </c>
      <c r="U36" s="93" t="s">
        <v>297</v>
      </c>
      <c r="V36" s="165"/>
      <c r="W36" s="304" t="s">
        <v>30</v>
      </c>
      <c r="X36" s="208" t="s">
        <v>348</v>
      </c>
      <c r="Y36" s="16"/>
      <c r="Z36" s="1"/>
    </row>
    <row r="37" spans="1:26" s="248" customFormat="1" ht="222" customHeight="1" x14ac:dyDescent="0.25">
      <c r="A37" s="675"/>
      <c r="B37" s="610"/>
      <c r="C37" s="610"/>
      <c r="D37" s="615"/>
      <c r="E37" s="610"/>
      <c r="F37" s="610"/>
      <c r="G37" s="606"/>
      <c r="H37" s="208" t="s">
        <v>298</v>
      </c>
      <c r="I37" s="206" t="s">
        <v>24</v>
      </c>
      <c r="J37" s="206" t="s">
        <v>299</v>
      </c>
      <c r="K37" s="206" t="s">
        <v>300</v>
      </c>
      <c r="L37" s="243">
        <v>43129</v>
      </c>
      <c r="M37" s="243">
        <v>43136</v>
      </c>
      <c r="N37" s="243">
        <v>43281</v>
      </c>
      <c r="O37" s="662" t="s">
        <v>651</v>
      </c>
      <c r="P37" s="662"/>
      <c r="Q37" s="662"/>
      <c r="R37" s="662"/>
      <c r="S37" s="206" t="s">
        <v>652</v>
      </c>
      <c r="T37" s="232" t="s">
        <v>685</v>
      </c>
      <c r="U37" s="207" t="s">
        <v>686</v>
      </c>
      <c r="V37" s="255"/>
      <c r="W37" s="245" t="s">
        <v>30</v>
      </c>
      <c r="X37" s="208" t="s">
        <v>687</v>
      </c>
      <c r="Y37" s="246"/>
      <c r="Z37" s="247"/>
    </row>
    <row r="38" spans="1:26" ht="52.5" hidden="1" customHeight="1" x14ac:dyDescent="0.25">
      <c r="A38" s="675"/>
      <c r="B38" s="610"/>
      <c r="C38" s="610"/>
      <c r="D38" s="615"/>
      <c r="E38" s="610"/>
      <c r="F38" s="610"/>
      <c r="G38" s="606"/>
      <c r="H38" s="273" t="s">
        <v>302</v>
      </c>
      <c r="I38" s="271" t="s">
        <v>24</v>
      </c>
      <c r="J38" s="271" t="s">
        <v>303</v>
      </c>
      <c r="K38" s="271" t="s">
        <v>304</v>
      </c>
      <c r="L38" s="272">
        <v>43129</v>
      </c>
      <c r="M38" s="272">
        <v>43130</v>
      </c>
      <c r="N38" s="272">
        <v>43133</v>
      </c>
      <c r="O38" s="661" t="s">
        <v>305</v>
      </c>
      <c r="P38" s="661"/>
      <c r="Q38" s="661"/>
      <c r="R38" s="661"/>
      <c r="S38" s="271" t="s">
        <v>417</v>
      </c>
      <c r="T38" s="188" t="s">
        <v>301</v>
      </c>
      <c r="U38" s="93" t="s">
        <v>297</v>
      </c>
      <c r="V38" s="165"/>
      <c r="W38" s="304" t="s">
        <v>30</v>
      </c>
      <c r="X38" s="208" t="s">
        <v>348</v>
      </c>
      <c r="Y38" s="16"/>
      <c r="Z38" s="1"/>
    </row>
    <row r="39" spans="1:26" ht="114.75" hidden="1" x14ac:dyDescent="0.25">
      <c r="A39" s="675"/>
      <c r="B39" s="610"/>
      <c r="C39" s="610"/>
      <c r="D39" s="615"/>
      <c r="E39" s="610"/>
      <c r="F39" s="610"/>
      <c r="G39" s="606"/>
      <c r="H39" s="273" t="s">
        <v>306</v>
      </c>
      <c r="I39" s="271" t="s">
        <v>24</v>
      </c>
      <c r="J39" s="271" t="s">
        <v>307</v>
      </c>
      <c r="K39" s="271" t="s">
        <v>308</v>
      </c>
      <c r="L39" s="272">
        <v>43137</v>
      </c>
      <c r="M39" s="272">
        <v>43138</v>
      </c>
      <c r="N39" s="272">
        <v>43159</v>
      </c>
      <c r="O39" s="661" t="s">
        <v>309</v>
      </c>
      <c r="P39" s="661"/>
      <c r="Q39" s="661"/>
      <c r="R39" s="661"/>
      <c r="S39" s="271" t="s">
        <v>418</v>
      </c>
      <c r="T39" s="188" t="s">
        <v>301</v>
      </c>
      <c r="U39" s="93" t="s">
        <v>297</v>
      </c>
      <c r="V39" s="165"/>
      <c r="W39" s="304" t="s">
        <v>30</v>
      </c>
      <c r="X39" s="208" t="s">
        <v>348</v>
      </c>
      <c r="Y39" s="16"/>
      <c r="Z39" s="1"/>
    </row>
    <row r="40" spans="1:26" ht="111" hidden="1" customHeight="1" x14ac:dyDescent="0.25">
      <c r="A40" s="675"/>
      <c r="B40" s="610"/>
      <c r="C40" s="610"/>
      <c r="D40" s="615"/>
      <c r="E40" s="610"/>
      <c r="F40" s="610"/>
      <c r="G40" s="606"/>
      <c r="H40" s="273" t="s">
        <v>310</v>
      </c>
      <c r="I40" s="271" t="s">
        <v>24</v>
      </c>
      <c r="J40" s="271" t="s">
        <v>299</v>
      </c>
      <c r="K40" s="271" t="s">
        <v>311</v>
      </c>
      <c r="L40" s="272">
        <v>43137</v>
      </c>
      <c r="M40" s="272">
        <v>43138</v>
      </c>
      <c r="N40" s="272">
        <v>43143</v>
      </c>
      <c r="O40" s="661" t="s">
        <v>312</v>
      </c>
      <c r="P40" s="661"/>
      <c r="Q40" s="661"/>
      <c r="R40" s="661"/>
      <c r="S40" s="271" t="s">
        <v>419</v>
      </c>
      <c r="T40" s="188" t="s">
        <v>301</v>
      </c>
      <c r="U40" s="93" t="s">
        <v>297</v>
      </c>
      <c r="V40" s="165"/>
      <c r="W40" s="304" t="s">
        <v>30</v>
      </c>
      <c r="X40" s="208" t="s">
        <v>348</v>
      </c>
      <c r="Y40" s="16"/>
      <c r="Z40" s="1"/>
    </row>
    <row r="41" spans="1:26" s="248" customFormat="1" ht="312.75" hidden="1" customHeight="1" x14ac:dyDescent="0.25">
      <c r="A41" s="675"/>
      <c r="B41" s="610"/>
      <c r="C41" s="610"/>
      <c r="D41" s="615"/>
      <c r="E41" s="610"/>
      <c r="F41" s="610"/>
      <c r="G41" s="606"/>
      <c r="H41" s="208" t="s">
        <v>313</v>
      </c>
      <c r="I41" s="206" t="s">
        <v>24</v>
      </c>
      <c r="J41" s="206" t="s">
        <v>314</v>
      </c>
      <c r="K41" s="206" t="s">
        <v>315</v>
      </c>
      <c r="L41" s="243">
        <v>43137</v>
      </c>
      <c r="M41" s="243">
        <v>43189</v>
      </c>
      <c r="N41" s="243">
        <v>43281</v>
      </c>
      <c r="O41" s="662" t="s">
        <v>518</v>
      </c>
      <c r="P41" s="662"/>
      <c r="Q41" s="662"/>
      <c r="R41" s="662"/>
      <c r="S41" s="206" t="s">
        <v>412</v>
      </c>
      <c r="T41" s="232" t="s">
        <v>609</v>
      </c>
      <c r="U41" s="207" t="s">
        <v>558</v>
      </c>
      <c r="V41" s="244" t="s">
        <v>164</v>
      </c>
      <c r="W41" s="245" t="s">
        <v>30</v>
      </c>
      <c r="X41" s="208" t="s">
        <v>556</v>
      </c>
      <c r="Y41" s="246"/>
      <c r="Z41" s="247"/>
    </row>
    <row r="42" spans="1:26" s="248" customFormat="1" ht="409.6" hidden="1" customHeight="1" x14ac:dyDescent="0.25">
      <c r="A42" s="675"/>
      <c r="B42" s="610"/>
      <c r="C42" s="610"/>
      <c r="D42" s="615"/>
      <c r="E42" s="610"/>
      <c r="F42" s="610"/>
      <c r="G42" s="606"/>
      <c r="H42" s="208" t="s">
        <v>316</v>
      </c>
      <c r="I42" s="206" t="s">
        <v>24</v>
      </c>
      <c r="J42" s="206" t="s">
        <v>314</v>
      </c>
      <c r="K42" s="206" t="s">
        <v>317</v>
      </c>
      <c r="L42" s="243">
        <v>43137</v>
      </c>
      <c r="M42" s="243">
        <v>43189</v>
      </c>
      <c r="N42" s="243">
        <v>43281</v>
      </c>
      <c r="O42" s="662" t="s">
        <v>519</v>
      </c>
      <c r="P42" s="662"/>
      <c r="Q42" s="662"/>
      <c r="R42" s="662"/>
      <c r="S42" s="206" t="s">
        <v>413</v>
      </c>
      <c r="T42" s="232" t="s">
        <v>597</v>
      </c>
      <c r="U42" s="207" t="s">
        <v>610</v>
      </c>
      <c r="V42" s="244" t="s">
        <v>164</v>
      </c>
      <c r="W42" s="245" t="s">
        <v>30</v>
      </c>
      <c r="X42" s="208" t="s">
        <v>557</v>
      </c>
      <c r="Y42" s="246"/>
      <c r="Z42" s="247"/>
    </row>
    <row r="43" spans="1:26" s="248" customFormat="1" ht="189.75" hidden="1" customHeight="1" x14ac:dyDescent="0.25">
      <c r="A43" s="675"/>
      <c r="B43" s="610"/>
      <c r="C43" s="610"/>
      <c r="D43" s="615"/>
      <c r="E43" s="610"/>
      <c r="F43" s="610"/>
      <c r="G43" s="606"/>
      <c r="H43" s="209" t="s">
        <v>318</v>
      </c>
      <c r="I43" s="206" t="s">
        <v>24</v>
      </c>
      <c r="J43" s="256" t="s">
        <v>319</v>
      </c>
      <c r="K43" s="256" t="s">
        <v>300</v>
      </c>
      <c r="L43" s="257">
        <v>43137</v>
      </c>
      <c r="M43" s="257"/>
      <c r="N43" s="257"/>
      <c r="O43" s="672" t="s">
        <v>520</v>
      </c>
      <c r="P43" s="672"/>
      <c r="Q43" s="672"/>
      <c r="R43" s="672"/>
      <c r="S43" s="256"/>
      <c r="T43" s="232" t="s">
        <v>598</v>
      </c>
      <c r="U43" s="268" t="s">
        <v>611</v>
      </c>
      <c r="V43" s="244" t="s">
        <v>164</v>
      </c>
      <c r="W43" s="245" t="s">
        <v>30</v>
      </c>
      <c r="X43" s="208" t="s">
        <v>559</v>
      </c>
      <c r="Y43" s="246"/>
      <c r="Z43" s="247"/>
    </row>
    <row r="44" spans="1:26" ht="191.25" hidden="1" x14ac:dyDescent="0.25">
      <c r="A44" s="675"/>
      <c r="B44" s="610"/>
      <c r="C44" s="610"/>
      <c r="D44" s="615"/>
      <c r="E44" s="610"/>
      <c r="F44" s="610"/>
      <c r="G44" s="606"/>
      <c r="H44" s="273" t="s">
        <v>320</v>
      </c>
      <c r="I44" s="271" t="s">
        <v>24</v>
      </c>
      <c r="J44" s="271" t="s">
        <v>321</v>
      </c>
      <c r="K44" s="271" t="s">
        <v>322</v>
      </c>
      <c r="L44" s="272">
        <v>43137</v>
      </c>
      <c r="M44" s="272">
        <v>43136</v>
      </c>
      <c r="N44" s="272">
        <v>43280</v>
      </c>
      <c r="O44" s="660" t="s">
        <v>323</v>
      </c>
      <c r="P44" s="661"/>
      <c r="Q44" s="661"/>
      <c r="R44" s="661"/>
      <c r="S44" s="211" t="s">
        <v>414</v>
      </c>
      <c r="T44" s="218" t="s">
        <v>420</v>
      </c>
      <c r="U44" s="273" t="s">
        <v>372</v>
      </c>
      <c r="V44" s="165"/>
      <c r="W44" s="304" t="s">
        <v>30</v>
      </c>
      <c r="X44" s="208" t="s">
        <v>425</v>
      </c>
      <c r="Y44" s="16"/>
      <c r="Z44" s="1"/>
    </row>
    <row r="45" spans="1:26" s="248" customFormat="1" ht="248.25" hidden="1" customHeight="1" x14ac:dyDescent="0.25">
      <c r="A45" s="675"/>
      <c r="B45" s="610"/>
      <c r="C45" s="610"/>
      <c r="D45" s="615"/>
      <c r="E45" s="610"/>
      <c r="F45" s="610"/>
      <c r="G45" s="606"/>
      <c r="H45" s="208" t="s">
        <v>324</v>
      </c>
      <c r="I45" s="206" t="s">
        <v>24</v>
      </c>
      <c r="J45" s="206" t="s">
        <v>325</v>
      </c>
      <c r="K45" s="206" t="s">
        <v>322</v>
      </c>
      <c r="L45" s="243">
        <v>43137</v>
      </c>
      <c r="M45" s="243">
        <v>43136</v>
      </c>
      <c r="N45" s="243">
        <v>43280</v>
      </c>
      <c r="O45" s="662" t="s">
        <v>521</v>
      </c>
      <c r="P45" s="662"/>
      <c r="Q45" s="662"/>
      <c r="R45" s="662"/>
      <c r="S45" s="206"/>
      <c r="T45" s="232" t="s">
        <v>599</v>
      </c>
      <c r="U45" s="207" t="s">
        <v>612</v>
      </c>
      <c r="V45" s="244" t="s">
        <v>164</v>
      </c>
      <c r="W45" s="245" t="s">
        <v>30</v>
      </c>
      <c r="X45" s="208" t="s">
        <v>560</v>
      </c>
      <c r="Y45" s="246"/>
      <c r="Z45" s="247"/>
    </row>
    <row r="46" spans="1:26" ht="63.75" hidden="1" x14ac:dyDescent="0.25">
      <c r="A46" s="676"/>
      <c r="B46" s="610"/>
      <c r="C46" s="610"/>
      <c r="D46" s="615"/>
      <c r="E46" s="610"/>
      <c r="F46" s="610"/>
      <c r="G46" s="606"/>
      <c r="H46" s="273" t="s">
        <v>326</v>
      </c>
      <c r="I46" s="271" t="s">
        <v>24</v>
      </c>
      <c r="J46" s="271" t="s">
        <v>327</v>
      </c>
      <c r="K46" s="271" t="s">
        <v>328</v>
      </c>
      <c r="L46" s="272">
        <v>43137</v>
      </c>
      <c r="M46" s="272">
        <v>43136</v>
      </c>
      <c r="N46" s="272">
        <v>43159</v>
      </c>
      <c r="O46" s="661" t="s">
        <v>329</v>
      </c>
      <c r="P46" s="661"/>
      <c r="Q46" s="661"/>
      <c r="R46" s="661"/>
      <c r="S46" s="211" t="s">
        <v>415</v>
      </c>
      <c r="T46" s="188" t="s">
        <v>330</v>
      </c>
      <c r="U46" s="93" t="s">
        <v>331</v>
      </c>
      <c r="V46" s="165"/>
      <c r="W46" s="304" t="s">
        <v>30</v>
      </c>
      <c r="X46" s="208" t="s">
        <v>348</v>
      </c>
      <c r="Y46" s="16"/>
      <c r="Z46" s="1"/>
    </row>
    <row r="47" spans="1:26" s="248" customFormat="1" ht="216.75" hidden="1" x14ac:dyDescent="0.25">
      <c r="A47" s="675"/>
      <c r="B47" s="610"/>
      <c r="C47" s="610"/>
      <c r="D47" s="615"/>
      <c r="E47" s="610"/>
      <c r="F47" s="610"/>
      <c r="G47" s="606"/>
      <c r="H47" s="208" t="s">
        <v>332</v>
      </c>
      <c r="I47" s="206" t="s">
        <v>24</v>
      </c>
      <c r="J47" s="206" t="s">
        <v>333</v>
      </c>
      <c r="K47" s="206" t="s">
        <v>334</v>
      </c>
      <c r="L47" s="243">
        <v>43137</v>
      </c>
      <c r="M47" s="243">
        <v>43160</v>
      </c>
      <c r="N47" s="243">
        <v>43464</v>
      </c>
      <c r="O47" s="673" t="s">
        <v>522</v>
      </c>
      <c r="P47" s="673"/>
      <c r="Q47" s="673"/>
      <c r="R47" s="673"/>
      <c r="S47" s="206"/>
      <c r="T47" s="203" t="s">
        <v>600</v>
      </c>
      <c r="U47" s="269" t="s">
        <v>615</v>
      </c>
      <c r="V47" s="244" t="s">
        <v>164</v>
      </c>
      <c r="W47" s="245" t="s">
        <v>30</v>
      </c>
      <c r="X47" s="208" t="s">
        <v>561</v>
      </c>
      <c r="Y47" s="246"/>
      <c r="Z47" s="247"/>
    </row>
    <row r="48" spans="1:26" ht="267" hidden="1" customHeight="1" x14ac:dyDescent="0.25">
      <c r="A48" s="675"/>
      <c r="B48" s="610"/>
      <c r="C48" s="610"/>
      <c r="D48" s="615"/>
      <c r="E48" s="610"/>
      <c r="F48" s="610"/>
      <c r="G48" s="606"/>
      <c r="H48" s="321" t="s">
        <v>335</v>
      </c>
      <c r="I48" s="271" t="s">
        <v>24</v>
      </c>
      <c r="J48" s="271" t="s">
        <v>299</v>
      </c>
      <c r="K48" s="271" t="s">
        <v>336</v>
      </c>
      <c r="L48" s="272">
        <v>43137</v>
      </c>
      <c r="M48" s="272">
        <v>43137</v>
      </c>
      <c r="N48" s="272">
        <v>43159</v>
      </c>
      <c r="O48" s="660" t="s">
        <v>351</v>
      </c>
      <c r="P48" s="661"/>
      <c r="Q48" s="661"/>
      <c r="R48" s="661"/>
      <c r="S48" s="271"/>
      <c r="T48" s="218" t="s">
        <v>421</v>
      </c>
      <c r="U48" s="270" t="s">
        <v>428</v>
      </c>
      <c r="V48" s="217"/>
      <c r="W48" s="304" t="s">
        <v>30</v>
      </c>
      <c r="X48" s="208" t="s">
        <v>373</v>
      </c>
      <c r="Y48" s="16"/>
      <c r="Z48" s="1"/>
    </row>
    <row r="49" spans="1:26" ht="73.5" hidden="1" customHeight="1" x14ac:dyDescent="0.25">
      <c r="A49" s="675"/>
      <c r="B49" s="610"/>
      <c r="C49" s="610"/>
      <c r="D49" s="615"/>
      <c r="E49" s="610"/>
      <c r="F49" s="610"/>
      <c r="G49" s="606"/>
      <c r="H49" s="321" t="s">
        <v>337</v>
      </c>
      <c r="I49" s="271" t="s">
        <v>24</v>
      </c>
      <c r="J49" s="271" t="s">
        <v>338</v>
      </c>
      <c r="K49" s="271" t="s">
        <v>322</v>
      </c>
      <c r="L49" s="272">
        <v>43137</v>
      </c>
      <c r="M49" s="272">
        <v>43137</v>
      </c>
      <c r="N49" s="272">
        <v>43159</v>
      </c>
      <c r="O49" s="660" t="s">
        <v>349</v>
      </c>
      <c r="P49" s="661"/>
      <c r="Q49" s="661"/>
      <c r="R49" s="661"/>
      <c r="S49" s="271"/>
      <c r="T49" s="188" t="s">
        <v>371</v>
      </c>
      <c r="U49" s="270" t="s">
        <v>350</v>
      </c>
      <c r="V49" s="217"/>
      <c r="W49" s="304" t="s">
        <v>30</v>
      </c>
      <c r="X49" s="208" t="s">
        <v>426</v>
      </c>
      <c r="Y49" s="16"/>
      <c r="Z49" s="1"/>
    </row>
    <row r="50" spans="1:26" s="248" customFormat="1" ht="191.25" hidden="1" x14ac:dyDescent="0.25">
      <c r="A50" s="675"/>
      <c r="B50" s="610"/>
      <c r="C50" s="610"/>
      <c r="D50" s="615"/>
      <c r="E50" s="610"/>
      <c r="F50" s="610"/>
      <c r="G50" s="606"/>
      <c r="H50" s="208" t="s">
        <v>339</v>
      </c>
      <c r="I50" s="206" t="s">
        <v>24</v>
      </c>
      <c r="J50" s="305"/>
      <c r="K50" s="206" t="s">
        <v>340</v>
      </c>
      <c r="L50" s="243">
        <v>43137</v>
      </c>
      <c r="M50" s="243">
        <v>43143</v>
      </c>
      <c r="N50" s="243">
        <v>43147</v>
      </c>
      <c r="O50" s="662" t="s">
        <v>404</v>
      </c>
      <c r="P50" s="662"/>
      <c r="Q50" s="662"/>
      <c r="R50" s="662"/>
      <c r="S50" s="206" t="s">
        <v>402</v>
      </c>
      <c r="T50" s="232" t="s">
        <v>422</v>
      </c>
      <c r="U50" s="207" t="s">
        <v>406</v>
      </c>
      <c r="V50" s="244" t="s">
        <v>164</v>
      </c>
      <c r="W50" s="245" t="s">
        <v>30</v>
      </c>
      <c r="X50" s="208" t="s">
        <v>431</v>
      </c>
      <c r="Y50" s="246"/>
      <c r="Z50" s="247"/>
    </row>
    <row r="51" spans="1:26" s="248" customFormat="1" ht="127.5" hidden="1" x14ac:dyDescent="0.25">
      <c r="A51" s="675"/>
      <c r="B51" s="610"/>
      <c r="C51" s="610"/>
      <c r="D51" s="615"/>
      <c r="E51" s="610"/>
      <c r="F51" s="610"/>
      <c r="G51" s="606"/>
      <c r="H51" s="208" t="s">
        <v>341</v>
      </c>
      <c r="I51" s="206" t="s">
        <v>147</v>
      </c>
      <c r="J51" s="206" t="s">
        <v>342</v>
      </c>
      <c r="K51" s="206" t="s">
        <v>343</v>
      </c>
      <c r="L51" s="243">
        <v>43131</v>
      </c>
      <c r="M51" s="243">
        <v>43281</v>
      </c>
      <c r="N51" s="243">
        <v>43281</v>
      </c>
      <c r="O51" s="663" t="s">
        <v>403</v>
      </c>
      <c r="P51" s="664"/>
      <c r="Q51" s="664"/>
      <c r="R51" s="665"/>
      <c r="S51" s="206"/>
      <c r="T51" s="232" t="s">
        <v>423</v>
      </c>
      <c r="U51" s="207"/>
      <c r="V51" s="255"/>
      <c r="W51" s="245" t="s">
        <v>30</v>
      </c>
      <c r="X51" s="208" t="s">
        <v>429</v>
      </c>
      <c r="Y51" s="246"/>
      <c r="Z51" s="247"/>
    </row>
    <row r="52" spans="1:26" s="248" customFormat="1" ht="140.25" hidden="1" x14ac:dyDescent="0.25">
      <c r="A52" s="675"/>
      <c r="B52" s="610"/>
      <c r="C52" s="610"/>
      <c r="D52" s="615"/>
      <c r="E52" s="610"/>
      <c r="F52" s="610"/>
      <c r="G52" s="606"/>
      <c r="H52" s="208" t="s">
        <v>344</v>
      </c>
      <c r="I52" s="206" t="s">
        <v>147</v>
      </c>
      <c r="J52" s="206" t="s">
        <v>342</v>
      </c>
      <c r="K52" s="206" t="s">
        <v>345</v>
      </c>
      <c r="L52" s="243">
        <v>43131</v>
      </c>
      <c r="M52" s="243">
        <v>43160</v>
      </c>
      <c r="N52" s="243">
        <v>43281</v>
      </c>
      <c r="O52" s="666"/>
      <c r="P52" s="667"/>
      <c r="Q52" s="667"/>
      <c r="R52" s="668"/>
      <c r="S52" s="206"/>
      <c r="T52" s="232" t="s">
        <v>424</v>
      </c>
      <c r="U52" s="207"/>
      <c r="V52" s="255"/>
      <c r="W52" s="245" t="s">
        <v>30</v>
      </c>
      <c r="X52" s="208" t="s">
        <v>430</v>
      </c>
      <c r="Y52" s="246"/>
      <c r="Z52" s="247"/>
    </row>
    <row r="53" spans="1:26" s="248" customFormat="1" ht="129" hidden="1" customHeight="1" x14ac:dyDescent="0.25">
      <c r="A53" s="675"/>
      <c r="B53" s="610"/>
      <c r="C53" s="610"/>
      <c r="D53" s="615"/>
      <c r="E53" s="610"/>
      <c r="F53" s="610"/>
      <c r="G53" s="606"/>
      <c r="H53" s="208" t="s">
        <v>346</v>
      </c>
      <c r="I53" s="206" t="s">
        <v>147</v>
      </c>
      <c r="J53" s="206" t="s">
        <v>342</v>
      </c>
      <c r="K53" s="206" t="s">
        <v>347</v>
      </c>
      <c r="L53" s="243">
        <v>43131</v>
      </c>
      <c r="M53" s="243">
        <v>43252</v>
      </c>
      <c r="N53" s="243">
        <v>43281</v>
      </c>
      <c r="O53" s="669"/>
      <c r="P53" s="670"/>
      <c r="Q53" s="670"/>
      <c r="R53" s="671"/>
      <c r="S53" s="206"/>
      <c r="T53" s="232" t="s">
        <v>424</v>
      </c>
      <c r="U53" s="207"/>
      <c r="V53" s="255"/>
      <c r="W53" s="245" t="s">
        <v>30</v>
      </c>
      <c r="X53" s="208" t="s">
        <v>427</v>
      </c>
      <c r="Y53" s="246"/>
      <c r="Z53" s="247"/>
    </row>
    <row r="54" spans="1:26" x14ac:dyDescent="0.25">
      <c r="A54" s="1"/>
      <c r="B54" s="1"/>
      <c r="C54" s="1"/>
      <c r="D54" s="1"/>
      <c r="E54" s="16"/>
      <c r="F54" s="1"/>
      <c r="G54" s="328"/>
      <c r="H54" s="328"/>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
      <c r="F82" s="1"/>
      <c r="G82" s="1"/>
      <c r="H82" s="1"/>
      <c r="I82" s="1"/>
      <c r="J82" s="1"/>
      <c r="K82" s="1"/>
      <c r="L82" s="1"/>
      <c r="M82" s="1"/>
      <c r="N82" s="1"/>
      <c r="O82" s="1"/>
      <c r="P82" s="1"/>
      <c r="Q82" s="1"/>
      <c r="R82" s="1"/>
      <c r="S82" s="1"/>
      <c r="T82" s="1"/>
      <c r="U82" s="1"/>
      <c r="W82" s="13"/>
      <c r="X82" s="1"/>
      <c r="Y82" s="1"/>
      <c r="Z82" s="1"/>
    </row>
    <row r="83" spans="1:26" x14ac:dyDescent="0.25">
      <c r="W83" s="13"/>
    </row>
    <row r="84" spans="1:26" x14ac:dyDescent="0.25">
      <c r="W84" s="13"/>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sheetData>
  <protectedRanges>
    <protectedRange sqref="S31:S35 O31:Q35" name="Rango1_2" securityDescriptor="O:WDG:WDD:(A;;CC;;;S-1-5-21-1528164968-1790463351-673733271-1117)"/>
    <protectedRange sqref="O36:Q36 S36 O38:Q53 S38:S53" name="Rango1_3" securityDescriptor="O:WDG:WDD:(A;;CC;;;S-1-5-21-1528164968-1790463351-673733271-1117)"/>
    <protectedRange sqref="O37:Q37 S37" name="Rango1_3_1" securityDescriptor="O:WDG:WDD:(A;;CC;;;S-1-5-21-1528164968-1790463351-673733271-1117)"/>
  </protectedRanges>
  <mergeCells count="51">
    <mergeCell ref="A17:C20"/>
    <mergeCell ref="D17:W20"/>
    <mergeCell ref="A22:C22"/>
    <mergeCell ref="E22:F22"/>
    <mergeCell ref="H22:J22"/>
    <mergeCell ref="M22:O22"/>
    <mergeCell ref="A23:C23"/>
    <mergeCell ref="H23:I23"/>
    <mergeCell ref="H24:I24"/>
    <mergeCell ref="H25:I25"/>
    <mergeCell ref="H26:I26"/>
    <mergeCell ref="F34:F35"/>
    <mergeCell ref="O29:S29"/>
    <mergeCell ref="T29:X29"/>
    <mergeCell ref="O30:R30"/>
    <mergeCell ref="O31:R31"/>
    <mergeCell ref="O32:R32"/>
    <mergeCell ref="O33:R33"/>
    <mergeCell ref="A29:G29"/>
    <mergeCell ref="H29:N29"/>
    <mergeCell ref="O41:R41"/>
    <mergeCell ref="G34:G35"/>
    <mergeCell ref="O34:R34"/>
    <mergeCell ref="O35:R35"/>
    <mergeCell ref="A36:A53"/>
    <mergeCell ref="B36:B53"/>
    <mergeCell ref="C36:C53"/>
    <mergeCell ref="D36:D53"/>
    <mergeCell ref="E36:E53"/>
    <mergeCell ref="F36:F53"/>
    <mergeCell ref="G36:G53"/>
    <mergeCell ref="A34:A35"/>
    <mergeCell ref="B34:B35"/>
    <mergeCell ref="C34:C35"/>
    <mergeCell ref="D34:D35"/>
    <mergeCell ref="E34:E35"/>
    <mergeCell ref="O36:R36"/>
    <mergeCell ref="O37:R37"/>
    <mergeCell ref="O38:R38"/>
    <mergeCell ref="O39:R39"/>
    <mergeCell ref="O40:R40"/>
    <mergeCell ref="O48:R48"/>
    <mergeCell ref="O49:R49"/>
    <mergeCell ref="O50:R50"/>
    <mergeCell ref="O51:R53"/>
    <mergeCell ref="O42:R42"/>
    <mergeCell ref="O43:R43"/>
    <mergeCell ref="O44:R44"/>
    <mergeCell ref="O45:R45"/>
    <mergeCell ref="O46:R46"/>
    <mergeCell ref="O47:R47"/>
  </mergeCells>
  <conditionalFormatting sqref="W31:W53">
    <cfRule type="containsText" dxfId="11" priority="1" stopIfTrue="1" operator="containsText" text="Cerrada">
      <formula>NOT(ISERROR(SEARCH("Cerrada",W31)))</formula>
    </cfRule>
    <cfRule type="containsText" dxfId="10" priority="2" stopIfTrue="1" operator="containsText" text="En ejecución">
      <formula>NOT(ISERROR(SEARCH("En ejecución",W31)))</formula>
    </cfRule>
    <cfRule type="containsText" dxfId="9" priority="3" stopIfTrue="1" operator="containsText" text="Vencida">
      <formula>NOT(ISERROR(SEARCH("Vencida",W31)))</formula>
    </cfRule>
  </conditionalFormatting>
  <dataValidations count="7">
    <dataValidation type="list" allowBlank="1" showErrorMessage="1" sqref="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83:B65587 IX65583:IX65587 ST65583:ST65587 ACP65583:ACP65587 AML65583:AML65587 AWH65583:AWH65587 BGD65583:BGD65587 BPZ65583:BPZ65587 BZV65583:BZV65587 CJR65583:CJR65587 CTN65583:CTN65587 DDJ65583:DDJ65587 DNF65583:DNF65587 DXB65583:DXB65587 EGX65583:EGX65587 EQT65583:EQT65587 FAP65583:FAP65587 FKL65583:FKL65587 FUH65583:FUH65587 GED65583:GED65587 GNZ65583:GNZ65587 GXV65583:GXV65587 HHR65583:HHR65587 HRN65583:HRN65587 IBJ65583:IBJ65587 ILF65583:ILF65587 IVB65583:IVB65587 JEX65583:JEX65587 JOT65583:JOT65587 JYP65583:JYP65587 KIL65583:KIL65587 KSH65583:KSH65587 LCD65583:LCD65587 LLZ65583:LLZ65587 LVV65583:LVV65587 MFR65583:MFR65587 MPN65583:MPN65587 MZJ65583:MZJ65587 NJF65583:NJF65587 NTB65583:NTB65587 OCX65583:OCX65587 OMT65583:OMT65587 OWP65583:OWP65587 PGL65583:PGL65587 PQH65583:PQH65587 QAD65583:QAD65587 QJZ65583:QJZ65587 QTV65583:QTV65587 RDR65583:RDR65587 RNN65583:RNN65587 RXJ65583:RXJ65587 SHF65583:SHF65587 SRB65583:SRB65587 TAX65583:TAX65587 TKT65583:TKT65587 TUP65583:TUP65587 UEL65583:UEL65587 UOH65583:UOH65587 UYD65583:UYD65587 VHZ65583:VHZ65587 VRV65583:VRV65587 WBR65583:WBR65587 WLN65583:WLN65587 WVJ65583:WVJ65587 B131119:B131123 IX131119:IX131123 ST131119:ST131123 ACP131119:ACP131123 AML131119:AML131123 AWH131119:AWH131123 BGD131119:BGD131123 BPZ131119:BPZ131123 BZV131119:BZV131123 CJR131119:CJR131123 CTN131119:CTN131123 DDJ131119:DDJ131123 DNF131119:DNF131123 DXB131119:DXB131123 EGX131119:EGX131123 EQT131119:EQT131123 FAP131119:FAP131123 FKL131119:FKL131123 FUH131119:FUH131123 GED131119:GED131123 GNZ131119:GNZ131123 GXV131119:GXV131123 HHR131119:HHR131123 HRN131119:HRN131123 IBJ131119:IBJ131123 ILF131119:ILF131123 IVB131119:IVB131123 JEX131119:JEX131123 JOT131119:JOT131123 JYP131119:JYP131123 KIL131119:KIL131123 KSH131119:KSH131123 LCD131119:LCD131123 LLZ131119:LLZ131123 LVV131119:LVV131123 MFR131119:MFR131123 MPN131119:MPN131123 MZJ131119:MZJ131123 NJF131119:NJF131123 NTB131119:NTB131123 OCX131119:OCX131123 OMT131119:OMT131123 OWP131119:OWP131123 PGL131119:PGL131123 PQH131119:PQH131123 QAD131119:QAD131123 QJZ131119:QJZ131123 QTV131119:QTV131123 RDR131119:RDR131123 RNN131119:RNN131123 RXJ131119:RXJ131123 SHF131119:SHF131123 SRB131119:SRB131123 TAX131119:TAX131123 TKT131119:TKT131123 TUP131119:TUP131123 UEL131119:UEL131123 UOH131119:UOH131123 UYD131119:UYD131123 VHZ131119:VHZ131123 VRV131119:VRV131123 WBR131119:WBR131123 WLN131119:WLN131123 WVJ131119:WVJ131123 B196655:B196659 IX196655:IX196659 ST196655:ST196659 ACP196655:ACP196659 AML196655:AML196659 AWH196655:AWH196659 BGD196655:BGD196659 BPZ196655:BPZ196659 BZV196655:BZV196659 CJR196655:CJR196659 CTN196655:CTN196659 DDJ196655:DDJ196659 DNF196655:DNF196659 DXB196655:DXB196659 EGX196655:EGX196659 EQT196655:EQT196659 FAP196655:FAP196659 FKL196655:FKL196659 FUH196655:FUH196659 GED196655:GED196659 GNZ196655:GNZ196659 GXV196655:GXV196659 HHR196655:HHR196659 HRN196655:HRN196659 IBJ196655:IBJ196659 ILF196655:ILF196659 IVB196655:IVB196659 JEX196655:JEX196659 JOT196655:JOT196659 JYP196655:JYP196659 KIL196655:KIL196659 KSH196655:KSH196659 LCD196655:LCD196659 LLZ196655:LLZ196659 LVV196655:LVV196659 MFR196655:MFR196659 MPN196655:MPN196659 MZJ196655:MZJ196659 NJF196655:NJF196659 NTB196655:NTB196659 OCX196655:OCX196659 OMT196655:OMT196659 OWP196655:OWP196659 PGL196655:PGL196659 PQH196655:PQH196659 QAD196655:QAD196659 QJZ196655:QJZ196659 QTV196655:QTV196659 RDR196655:RDR196659 RNN196655:RNN196659 RXJ196655:RXJ196659 SHF196655:SHF196659 SRB196655:SRB196659 TAX196655:TAX196659 TKT196655:TKT196659 TUP196655:TUP196659 UEL196655:UEL196659 UOH196655:UOH196659 UYD196655:UYD196659 VHZ196655:VHZ196659 VRV196655:VRV196659 WBR196655:WBR196659 WLN196655:WLN196659 WVJ196655:WVJ196659 B262191:B262195 IX262191:IX262195 ST262191:ST262195 ACP262191:ACP262195 AML262191:AML262195 AWH262191:AWH262195 BGD262191:BGD262195 BPZ262191:BPZ262195 BZV262191:BZV262195 CJR262191:CJR262195 CTN262191:CTN262195 DDJ262191:DDJ262195 DNF262191:DNF262195 DXB262191:DXB262195 EGX262191:EGX262195 EQT262191:EQT262195 FAP262191:FAP262195 FKL262191:FKL262195 FUH262191:FUH262195 GED262191:GED262195 GNZ262191:GNZ262195 GXV262191:GXV262195 HHR262191:HHR262195 HRN262191:HRN262195 IBJ262191:IBJ262195 ILF262191:ILF262195 IVB262191:IVB262195 JEX262191:JEX262195 JOT262191:JOT262195 JYP262191:JYP262195 KIL262191:KIL262195 KSH262191:KSH262195 LCD262191:LCD262195 LLZ262191:LLZ262195 LVV262191:LVV262195 MFR262191:MFR262195 MPN262191:MPN262195 MZJ262191:MZJ262195 NJF262191:NJF262195 NTB262191:NTB262195 OCX262191:OCX262195 OMT262191:OMT262195 OWP262191:OWP262195 PGL262191:PGL262195 PQH262191:PQH262195 QAD262191:QAD262195 QJZ262191:QJZ262195 QTV262191:QTV262195 RDR262191:RDR262195 RNN262191:RNN262195 RXJ262191:RXJ262195 SHF262191:SHF262195 SRB262191:SRB262195 TAX262191:TAX262195 TKT262191:TKT262195 TUP262191:TUP262195 UEL262191:UEL262195 UOH262191:UOH262195 UYD262191:UYD262195 VHZ262191:VHZ262195 VRV262191:VRV262195 WBR262191:WBR262195 WLN262191:WLN262195 WVJ262191:WVJ262195 B327727:B327731 IX327727:IX327731 ST327727:ST327731 ACP327727:ACP327731 AML327727:AML327731 AWH327727:AWH327731 BGD327727:BGD327731 BPZ327727:BPZ327731 BZV327727:BZV327731 CJR327727:CJR327731 CTN327727:CTN327731 DDJ327727:DDJ327731 DNF327727:DNF327731 DXB327727:DXB327731 EGX327727:EGX327731 EQT327727:EQT327731 FAP327727:FAP327731 FKL327727:FKL327731 FUH327727:FUH327731 GED327727:GED327731 GNZ327727:GNZ327731 GXV327727:GXV327731 HHR327727:HHR327731 HRN327727:HRN327731 IBJ327727:IBJ327731 ILF327727:ILF327731 IVB327727:IVB327731 JEX327727:JEX327731 JOT327727:JOT327731 JYP327727:JYP327731 KIL327727:KIL327731 KSH327727:KSH327731 LCD327727:LCD327731 LLZ327727:LLZ327731 LVV327727:LVV327731 MFR327727:MFR327731 MPN327727:MPN327731 MZJ327727:MZJ327731 NJF327727:NJF327731 NTB327727:NTB327731 OCX327727:OCX327731 OMT327727:OMT327731 OWP327727:OWP327731 PGL327727:PGL327731 PQH327727:PQH327731 QAD327727:QAD327731 QJZ327727:QJZ327731 QTV327727:QTV327731 RDR327727:RDR327731 RNN327727:RNN327731 RXJ327727:RXJ327731 SHF327727:SHF327731 SRB327727:SRB327731 TAX327727:TAX327731 TKT327727:TKT327731 TUP327727:TUP327731 UEL327727:UEL327731 UOH327727:UOH327731 UYD327727:UYD327731 VHZ327727:VHZ327731 VRV327727:VRV327731 WBR327727:WBR327731 WLN327727:WLN327731 WVJ327727:WVJ327731 B393263:B393267 IX393263:IX393267 ST393263:ST393267 ACP393263:ACP393267 AML393263:AML393267 AWH393263:AWH393267 BGD393263:BGD393267 BPZ393263:BPZ393267 BZV393263:BZV393267 CJR393263:CJR393267 CTN393263:CTN393267 DDJ393263:DDJ393267 DNF393263:DNF393267 DXB393263:DXB393267 EGX393263:EGX393267 EQT393263:EQT393267 FAP393263:FAP393267 FKL393263:FKL393267 FUH393263:FUH393267 GED393263:GED393267 GNZ393263:GNZ393267 GXV393263:GXV393267 HHR393263:HHR393267 HRN393263:HRN393267 IBJ393263:IBJ393267 ILF393263:ILF393267 IVB393263:IVB393267 JEX393263:JEX393267 JOT393263:JOT393267 JYP393263:JYP393267 KIL393263:KIL393267 KSH393263:KSH393267 LCD393263:LCD393267 LLZ393263:LLZ393267 LVV393263:LVV393267 MFR393263:MFR393267 MPN393263:MPN393267 MZJ393263:MZJ393267 NJF393263:NJF393267 NTB393263:NTB393267 OCX393263:OCX393267 OMT393263:OMT393267 OWP393263:OWP393267 PGL393263:PGL393267 PQH393263:PQH393267 QAD393263:QAD393267 QJZ393263:QJZ393267 QTV393263:QTV393267 RDR393263:RDR393267 RNN393263:RNN393267 RXJ393263:RXJ393267 SHF393263:SHF393267 SRB393263:SRB393267 TAX393263:TAX393267 TKT393263:TKT393267 TUP393263:TUP393267 UEL393263:UEL393267 UOH393263:UOH393267 UYD393263:UYD393267 VHZ393263:VHZ393267 VRV393263:VRV393267 WBR393263:WBR393267 WLN393263:WLN393267 WVJ393263:WVJ393267 B458799:B458803 IX458799:IX458803 ST458799:ST458803 ACP458799:ACP458803 AML458799:AML458803 AWH458799:AWH458803 BGD458799:BGD458803 BPZ458799:BPZ458803 BZV458799:BZV458803 CJR458799:CJR458803 CTN458799:CTN458803 DDJ458799:DDJ458803 DNF458799:DNF458803 DXB458799:DXB458803 EGX458799:EGX458803 EQT458799:EQT458803 FAP458799:FAP458803 FKL458799:FKL458803 FUH458799:FUH458803 GED458799:GED458803 GNZ458799:GNZ458803 GXV458799:GXV458803 HHR458799:HHR458803 HRN458799:HRN458803 IBJ458799:IBJ458803 ILF458799:ILF458803 IVB458799:IVB458803 JEX458799:JEX458803 JOT458799:JOT458803 JYP458799:JYP458803 KIL458799:KIL458803 KSH458799:KSH458803 LCD458799:LCD458803 LLZ458799:LLZ458803 LVV458799:LVV458803 MFR458799:MFR458803 MPN458799:MPN458803 MZJ458799:MZJ458803 NJF458799:NJF458803 NTB458799:NTB458803 OCX458799:OCX458803 OMT458799:OMT458803 OWP458799:OWP458803 PGL458799:PGL458803 PQH458799:PQH458803 QAD458799:QAD458803 QJZ458799:QJZ458803 QTV458799:QTV458803 RDR458799:RDR458803 RNN458799:RNN458803 RXJ458799:RXJ458803 SHF458799:SHF458803 SRB458799:SRB458803 TAX458799:TAX458803 TKT458799:TKT458803 TUP458799:TUP458803 UEL458799:UEL458803 UOH458799:UOH458803 UYD458799:UYD458803 VHZ458799:VHZ458803 VRV458799:VRV458803 WBR458799:WBR458803 WLN458799:WLN458803 WVJ458799:WVJ458803 B524335:B524339 IX524335:IX524339 ST524335:ST524339 ACP524335:ACP524339 AML524335:AML524339 AWH524335:AWH524339 BGD524335:BGD524339 BPZ524335:BPZ524339 BZV524335:BZV524339 CJR524335:CJR524339 CTN524335:CTN524339 DDJ524335:DDJ524339 DNF524335:DNF524339 DXB524335:DXB524339 EGX524335:EGX524339 EQT524335:EQT524339 FAP524335:FAP524339 FKL524335:FKL524339 FUH524335:FUH524339 GED524335:GED524339 GNZ524335:GNZ524339 GXV524335:GXV524339 HHR524335:HHR524339 HRN524335:HRN524339 IBJ524335:IBJ524339 ILF524335:ILF524339 IVB524335:IVB524339 JEX524335:JEX524339 JOT524335:JOT524339 JYP524335:JYP524339 KIL524335:KIL524339 KSH524335:KSH524339 LCD524335:LCD524339 LLZ524335:LLZ524339 LVV524335:LVV524339 MFR524335:MFR524339 MPN524335:MPN524339 MZJ524335:MZJ524339 NJF524335:NJF524339 NTB524335:NTB524339 OCX524335:OCX524339 OMT524335:OMT524339 OWP524335:OWP524339 PGL524335:PGL524339 PQH524335:PQH524339 QAD524335:QAD524339 QJZ524335:QJZ524339 QTV524335:QTV524339 RDR524335:RDR524339 RNN524335:RNN524339 RXJ524335:RXJ524339 SHF524335:SHF524339 SRB524335:SRB524339 TAX524335:TAX524339 TKT524335:TKT524339 TUP524335:TUP524339 UEL524335:UEL524339 UOH524335:UOH524339 UYD524335:UYD524339 VHZ524335:VHZ524339 VRV524335:VRV524339 WBR524335:WBR524339 WLN524335:WLN524339 WVJ524335:WVJ524339 B589871:B589875 IX589871:IX589875 ST589871:ST589875 ACP589871:ACP589875 AML589871:AML589875 AWH589871:AWH589875 BGD589871:BGD589875 BPZ589871:BPZ589875 BZV589871:BZV589875 CJR589871:CJR589875 CTN589871:CTN589875 DDJ589871:DDJ589875 DNF589871:DNF589875 DXB589871:DXB589875 EGX589871:EGX589875 EQT589871:EQT589875 FAP589871:FAP589875 FKL589871:FKL589875 FUH589871:FUH589875 GED589871:GED589875 GNZ589871:GNZ589875 GXV589871:GXV589875 HHR589871:HHR589875 HRN589871:HRN589875 IBJ589871:IBJ589875 ILF589871:ILF589875 IVB589871:IVB589875 JEX589871:JEX589875 JOT589871:JOT589875 JYP589871:JYP589875 KIL589871:KIL589875 KSH589871:KSH589875 LCD589871:LCD589875 LLZ589871:LLZ589875 LVV589871:LVV589875 MFR589871:MFR589875 MPN589871:MPN589875 MZJ589871:MZJ589875 NJF589871:NJF589875 NTB589871:NTB589875 OCX589871:OCX589875 OMT589871:OMT589875 OWP589871:OWP589875 PGL589871:PGL589875 PQH589871:PQH589875 QAD589871:QAD589875 QJZ589871:QJZ589875 QTV589871:QTV589875 RDR589871:RDR589875 RNN589871:RNN589875 RXJ589871:RXJ589875 SHF589871:SHF589875 SRB589871:SRB589875 TAX589871:TAX589875 TKT589871:TKT589875 TUP589871:TUP589875 UEL589871:UEL589875 UOH589871:UOH589875 UYD589871:UYD589875 VHZ589871:VHZ589875 VRV589871:VRV589875 WBR589871:WBR589875 WLN589871:WLN589875 WVJ589871:WVJ589875 B655407:B655411 IX655407:IX655411 ST655407:ST655411 ACP655407:ACP655411 AML655407:AML655411 AWH655407:AWH655411 BGD655407:BGD655411 BPZ655407:BPZ655411 BZV655407:BZV655411 CJR655407:CJR655411 CTN655407:CTN655411 DDJ655407:DDJ655411 DNF655407:DNF655411 DXB655407:DXB655411 EGX655407:EGX655411 EQT655407:EQT655411 FAP655407:FAP655411 FKL655407:FKL655411 FUH655407:FUH655411 GED655407:GED655411 GNZ655407:GNZ655411 GXV655407:GXV655411 HHR655407:HHR655411 HRN655407:HRN655411 IBJ655407:IBJ655411 ILF655407:ILF655411 IVB655407:IVB655411 JEX655407:JEX655411 JOT655407:JOT655411 JYP655407:JYP655411 KIL655407:KIL655411 KSH655407:KSH655411 LCD655407:LCD655411 LLZ655407:LLZ655411 LVV655407:LVV655411 MFR655407:MFR655411 MPN655407:MPN655411 MZJ655407:MZJ655411 NJF655407:NJF655411 NTB655407:NTB655411 OCX655407:OCX655411 OMT655407:OMT655411 OWP655407:OWP655411 PGL655407:PGL655411 PQH655407:PQH655411 QAD655407:QAD655411 QJZ655407:QJZ655411 QTV655407:QTV655411 RDR655407:RDR655411 RNN655407:RNN655411 RXJ655407:RXJ655411 SHF655407:SHF655411 SRB655407:SRB655411 TAX655407:TAX655411 TKT655407:TKT655411 TUP655407:TUP655411 UEL655407:UEL655411 UOH655407:UOH655411 UYD655407:UYD655411 VHZ655407:VHZ655411 VRV655407:VRV655411 WBR655407:WBR655411 WLN655407:WLN655411 WVJ655407:WVJ655411 B720943:B720947 IX720943:IX720947 ST720943:ST720947 ACP720943:ACP720947 AML720943:AML720947 AWH720943:AWH720947 BGD720943:BGD720947 BPZ720943:BPZ720947 BZV720943:BZV720947 CJR720943:CJR720947 CTN720943:CTN720947 DDJ720943:DDJ720947 DNF720943:DNF720947 DXB720943:DXB720947 EGX720943:EGX720947 EQT720943:EQT720947 FAP720943:FAP720947 FKL720943:FKL720947 FUH720943:FUH720947 GED720943:GED720947 GNZ720943:GNZ720947 GXV720943:GXV720947 HHR720943:HHR720947 HRN720943:HRN720947 IBJ720943:IBJ720947 ILF720943:ILF720947 IVB720943:IVB720947 JEX720943:JEX720947 JOT720943:JOT720947 JYP720943:JYP720947 KIL720943:KIL720947 KSH720943:KSH720947 LCD720943:LCD720947 LLZ720943:LLZ720947 LVV720943:LVV720947 MFR720943:MFR720947 MPN720943:MPN720947 MZJ720943:MZJ720947 NJF720943:NJF720947 NTB720943:NTB720947 OCX720943:OCX720947 OMT720943:OMT720947 OWP720943:OWP720947 PGL720943:PGL720947 PQH720943:PQH720947 QAD720943:QAD720947 QJZ720943:QJZ720947 QTV720943:QTV720947 RDR720943:RDR720947 RNN720943:RNN720947 RXJ720943:RXJ720947 SHF720943:SHF720947 SRB720943:SRB720947 TAX720943:TAX720947 TKT720943:TKT720947 TUP720943:TUP720947 UEL720943:UEL720947 UOH720943:UOH720947 UYD720943:UYD720947 VHZ720943:VHZ720947 VRV720943:VRV720947 WBR720943:WBR720947 WLN720943:WLN720947 WVJ720943:WVJ720947 B786479:B786483 IX786479:IX786483 ST786479:ST786483 ACP786479:ACP786483 AML786479:AML786483 AWH786479:AWH786483 BGD786479:BGD786483 BPZ786479:BPZ786483 BZV786479:BZV786483 CJR786479:CJR786483 CTN786479:CTN786483 DDJ786479:DDJ786483 DNF786479:DNF786483 DXB786479:DXB786483 EGX786479:EGX786483 EQT786479:EQT786483 FAP786479:FAP786483 FKL786479:FKL786483 FUH786479:FUH786483 GED786479:GED786483 GNZ786479:GNZ786483 GXV786479:GXV786483 HHR786479:HHR786483 HRN786479:HRN786483 IBJ786479:IBJ786483 ILF786479:ILF786483 IVB786479:IVB786483 JEX786479:JEX786483 JOT786479:JOT786483 JYP786479:JYP786483 KIL786479:KIL786483 KSH786479:KSH786483 LCD786479:LCD786483 LLZ786479:LLZ786483 LVV786479:LVV786483 MFR786479:MFR786483 MPN786479:MPN786483 MZJ786479:MZJ786483 NJF786479:NJF786483 NTB786479:NTB786483 OCX786479:OCX786483 OMT786479:OMT786483 OWP786479:OWP786483 PGL786479:PGL786483 PQH786479:PQH786483 QAD786479:QAD786483 QJZ786479:QJZ786483 QTV786479:QTV786483 RDR786479:RDR786483 RNN786479:RNN786483 RXJ786479:RXJ786483 SHF786479:SHF786483 SRB786479:SRB786483 TAX786479:TAX786483 TKT786479:TKT786483 TUP786479:TUP786483 UEL786479:UEL786483 UOH786479:UOH786483 UYD786479:UYD786483 VHZ786479:VHZ786483 VRV786479:VRV786483 WBR786479:WBR786483 WLN786479:WLN786483 WVJ786479:WVJ786483 B852015:B852019 IX852015:IX852019 ST852015:ST852019 ACP852015:ACP852019 AML852015:AML852019 AWH852015:AWH852019 BGD852015:BGD852019 BPZ852015:BPZ852019 BZV852015:BZV852019 CJR852015:CJR852019 CTN852015:CTN852019 DDJ852015:DDJ852019 DNF852015:DNF852019 DXB852015:DXB852019 EGX852015:EGX852019 EQT852015:EQT852019 FAP852015:FAP852019 FKL852015:FKL852019 FUH852015:FUH852019 GED852015:GED852019 GNZ852015:GNZ852019 GXV852015:GXV852019 HHR852015:HHR852019 HRN852015:HRN852019 IBJ852015:IBJ852019 ILF852015:ILF852019 IVB852015:IVB852019 JEX852015:JEX852019 JOT852015:JOT852019 JYP852015:JYP852019 KIL852015:KIL852019 KSH852015:KSH852019 LCD852015:LCD852019 LLZ852015:LLZ852019 LVV852015:LVV852019 MFR852015:MFR852019 MPN852015:MPN852019 MZJ852015:MZJ852019 NJF852015:NJF852019 NTB852015:NTB852019 OCX852015:OCX852019 OMT852015:OMT852019 OWP852015:OWP852019 PGL852015:PGL852019 PQH852015:PQH852019 QAD852015:QAD852019 QJZ852015:QJZ852019 QTV852015:QTV852019 RDR852015:RDR852019 RNN852015:RNN852019 RXJ852015:RXJ852019 SHF852015:SHF852019 SRB852015:SRB852019 TAX852015:TAX852019 TKT852015:TKT852019 TUP852015:TUP852019 UEL852015:UEL852019 UOH852015:UOH852019 UYD852015:UYD852019 VHZ852015:VHZ852019 VRV852015:VRV852019 WBR852015:WBR852019 WLN852015:WLN852019 WVJ852015:WVJ852019 B917551:B917555 IX917551:IX917555 ST917551:ST917555 ACP917551:ACP917555 AML917551:AML917555 AWH917551:AWH917555 BGD917551:BGD917555 BPZ917551:BPZ917555 BZV917551:BZV917555 CJR917551:CJR917555 CTN917551:CTN917555 DDJ917551:DDJ917555 DNF917551:DNF917555 DXB917551:DXB917555 EGX917551:EGX917555 EQT917551:EQT917555 FAP917551:FAP917555 FKL917551:FKL917555 FUH917551:FUH917555 GED917551:GED917555 GNZ917551:GNZ917555 GXV917551:GXV917555 HHR917551:HHR917555 HRN917551:HRN917555 IBJ917551:IBJ917555 ILF917551:ILF917555 IVB917551:IVB917555 JEX917551:JEX917555 JOT917551:JOT917555 JYP917551:JYP917555 KIL917551:KIL917555 KSH917551:KSH917555 LCD917551:LCD917555 LLZ917551:LLZ917555 LVV917551:LVV917555 MFR917551:MFR917555 MPN917551:MPN917555 MZJ917551:MZJ917555 NJF917551:NJF917555 NTB917551:NTB917555 OCX917551:OCX917555 OMT917551:OMT917555 OWP917551:OWP917555 PGL917551:PGL917555 PQH917551:PQH917555 QAD917551:QAD917555 QJZ917551:QJZ917555 QTV917551:QTV917555 RDR917551:RDR917555 RNN917551:RNN917555 RXJ917551:RXJ917555 SHF917551:SHF917555 SRB917551:SRB917555 TAX917551:TAX917555 TKT917551:TKT917555 TUP917551:TUP917555 UEL917551:UEL917555 UOH917551:UOH917555 UYD917551:UYD917555 VHZ917551:VHZ917555 VRV917551:VRV917555 WBR917551:WBR917555 WLN917551:WLN917555 WVJ917551:WVJ917555 B983087:B983091 IX983087:IX983091 ST983087:ST983091 ACP983087:ACP983091 AML983087:AML983091 AWH983087:AWH983091 BGD983087:BGD983091 BPZ983087:BPZ983091 BZV983087:BZV983091 CJR983087:CJR983091 CTN983087:CTN983091 DDJ983087:DDJ983091 DNF983087:DNF983091 DXB983087:DXB983091 EGX983087:EGX983091 EQT983087:EQT983091 FAP983087:FAP983091 FKL983087:FKL983091 FUH983087:FUH983091 GED983087:GED983091 GNZ983087:GNZ983091 GXV983087:GXV983091 HHR983087:HHR983091 HRN983087:HRN983091 IBJ983087:IBJ983091 ILF983087:ILF983091 IVB983087:IVB983091 JEX983087:JEX983091 JOT983087:JOT983091 JYP983087:JYP983091 KIL983087:KIL983091 KSH983087:KSH983091 LCD983087:LCD983091 LLZ983087:LLZ983091 LVV983087:LVV983091 MFR983087:MFR983091 MPN983087:MPN983091 MZJ983087:MZJ983091 NJF983087:NJF983091 NTB983087:NTB983091 OCX983087:OCX983091 OMT983087:OMT983091 OWP983087:OWP983091 PGL983087:PGL983091 PQH983087:PQH983091 QAD983087:QAD983091 QJZ983087:QJZ983091 QTV983087:QTV983091 RDR983087:RDR983091 RNN983087:RNN983091 RXJ983087:RXJ983091 SHF983087:SHF983091 SRB983087:SRB983091 TAX983087:TAX983091 TKT983087:TKT983091 TUP983087:TUP983091 UEL983087:UEL983091 UOH983087:UOH983091 UYD983087:UYD983091 VHZ983087:VHZ983091 VRV983087:VRV983091 WBR983087:WBR983091 WLN983087:WLN983091 WVJ983087:WVJ983091">
      <formula1>$F$2:$F$6</formula1>
    </dataValidation>
    <dataValidation type="list" allowBlank="1" showInputMessage="1" showErrorMessage="1" sqref="C65583:C65587 IY65583:IY65587 SU65583:SU65587 ACQ65583:ACQ65587 AMM65583:AMM65587 AWI65583:AWI65587 BGE65583:BGE65587 BQA65583:BQA65587 BZW65583:BZW65587 CJS65583:CJS65587 CTO65583:CTO65587 DDK65583:DDK65587 DNG65583:DNG65587 DXC65583:DXC65587 EGY65583:EGY65587 EQU65583:EQU65587 FAQ65583:FAQ65587 FKM65583:FKM65587 FUI65583:FUI65587 GEE65583:GEE65587 GOA65583:GOA65587 GXW65583:GXW65587 HHS65583:HHS65587 HRO65583:HRO65587 IBK65583:IBK65587 ILG65583:ILG65587 IVC65583:IVC65587 JEY65583:JEY65587 JOU65583:JOU65587 JYQ65583:JYQ65587 KIM65583:KIM65587 KSI65583:KSI65587 LCE65583:LCE65587 LMA65583:LMA65587 LVW65583:LVW65587 MFS65583:MFS65587 MPO65583:MPO65587 MZK65583:MZK65587 NJG65583:NJG65587 NTC65583:NTC65587 OCY65583:OCY65587 OMU65583:OMU65587 OWQ65583:OWQ65587 PGM65583:PGM65587 PQI65583:PQI65587 QAE65583:QAE65587 QKA65583:QKA65587 QTW65583:QTW65587 RDS65583:RDS65587 RNO65583:RNO65587 RXK65583:RXK65587 SHG65583:SHG65587 SRC65583:SRC65587 TAY65583:TAY65587 TKU65583:TKU65587 TUQ65583:TUQ65587 UEM65583:UEM65587 UOI65583:UOI65587 UYE65583:UYE65587 VIA65583:VIA65587 VRW65583:VRW65587 WBS65583:WBS65587 WLO65583:WLO65587 WVK65583:WVK65587 C131119:C131123 IY131119:IY131123 SU131119:SU131123 ACQ131119:ACQ131123 AMM131119:AMM131123 AWI131119:AWI131123 BGE131119:BGE131123 BQA131119:BQA131123 BZW131119:BZW131123 CJS131119:CJS131123 CTO131119:CTO131123 DDK131119:DDK131123 DNG131119:DNG131123 DXC131119:DXC131123 EGY131119:EGY131123 EQU131119:EQU131123 FAQ131119:FAQ131123 FKM131119:FKM131123 FUI131119:FUI131123 GEE131119:GEE131123 GOA131119:GOA131123 GXW131119:GXW131123 HHS131119:HHS131123 HRO131119:HRO131123 IBK131119:IBK131123 ILG131119:ILG131123 IVC131119:IVC131123 JEY131119:JEY131123 JOU131119:JOU131123 JYQ131119:JYQ131123 KIM131119:KIM131123 KSI131119:KSI131123 LCE131119:LCE131123 LMA131119:LMA131123 LVW131119:LVW131123 MFS131119:MFS131123 MPO131119:MPO131123 MZK131119:MZK131123 NJG131119:NJG131123 NTC131119:NTC131123 OCY131119:OCY131123 OMU131119:OMU131123 OWQ131119:OWQ131123 PGM131119:PGM131123 PQI131119:PQI131123 QAE131119:QAE131123 QKA131119:QKA131123 QTW131119:QTW131123 RDS131119:RDS131123 RNO131119:RNO131123 RXK131119:RXK131123 SHG131119:SHG131123 SRC131119:SRC131123 TAY131119:TAY131123 TKU131119:TKU131123 TUQ131119:TUQ131123 UEM131119:UEM131123 UOI131119:UOI131123 UYE131119:UYE131123 VIA131119:VIA131123 VRW131119:VRW131123 WBS131119:WBS131123 WLO131119:WLO131123 WVK131119:WVK131123 C196655:C196659 IY196655:IY196659 SU196655:SU196659 ACQ196655:ACQ196659 AMM196655:AMM196659 AWI196655:AWI196659 BGE196655:BGE196659 BQA196655:BQA196659 BZW196655:BZW196659 CJS196655:CJS196659 CTO196655:CTO196659 DDK196655:DDK196659 DNG196655:DNG196659 DXC196655:DXC196659 EGY196655:EGY196659 EQU196655:EQU196659 FAQ196655:FAQ196659 FKM196655:FKM196659 FUI196655:FUI196659 GEE196655:GEE196659 GOA196655:GOA196659 GXW196655:GXW196659 HHS196655:HHS196659 HRO196655:HRO196659 IBK196655:IBK196659 ILG196655:ILG196659 IVC196655:IVC196659 JEY196655:JEY196659 JOU196655:JOU196659 JYQ196655:JYQ196659 KIM196655:KIM196659 KSI196655:KSI196659 LCE196655:LCE196659 LMA196655:LMA196659 LVW196655:LVW196659 MFS196655:MFS196659 MPO196655:MPO196659 MZK196655:MZK196659 NJG196655:NJG196659 NTC196655:NTC196659 OCY196655:OCY196659 OMU196655:OMU196659 OWQ196655:OWQ196659 PGM196655:PGM196659 PQI196655:PQI196659 QAE196655:QAE196659 QKA196655:QKA196659 QTW196655:QTW196659 RDS196655:RDS196659 RNO196655:RNO196659 RXK196655:RXK196659 SHG196655:SHG196659 SRC196655:SRC196659 TAY196655:TAY196659 TKU196655:TKU196659 TUQ196655:TUQ196659 UEM196655:UEM196659 UOI196655:UOI196659 UYE196655:UYE196659 VIA196655:VIA196659 VRW196655:VRW196659 WBS196655:WBS196659 WLO196655:WLO196659 WVK196655:WVK196659 C262191:C262195 IY262191:IY262195 SU262191:SU262195 ACQ262191:ACQ262195 AMM262191:AMM262195 AWI262191:AWI262195 BGE262191:BGE262195 BQA262191:BQA262195 BZW262191:BZW262195 CJS262191:CJS262195 CTO262191:CTO262195 DDK262191:DDK262195 DNG262191:DNG262195 DXC262191:DXC262195 EGY262191:EGY262195 EQU262191:EQU262195 FAQ262191:FAQ262195 FKM262191:FKM262195 FUI262191:FUI262195 GEE262191:GEE262195 GOA262191:GOA262195 GXW262191:GXW262195 HHS262191:HHS262195 HRO262191:HRO262195 IBK262191:IBK262195 ILG262191:ILG262195 IVC262191:IVC262195 JEY262191:JEY262195 JOU262191:JOU262195 JYQ262191:JYQ262195 KIM262191:KIM262195 KSI262191:KSI262195 LCE262191:LCE262195 LMA262191:LMA262195 LVW262191:LVW262195 MFS262191:MFS262195 MPO262191:MPO262195 MZK262191:MZK262195 NJG262191:NJG262195 NTC262191:NTC262195 OCY262191:OCY262195 OMU262191:OMU262195 OWQ262191:OWQ262195 PGM262191:PGM262195 PQI262191:PQI262195 QAE262191:QAE262195 QKA262191:QKA262195 QTW262191:QTW262195 RDS262191:RDS262195 RNO262191:RNO262195 RXK262191:RXK262195 SHG262191:SHG262195 SRC262191:SRC262195 TAY262191:TAY262195 TKU262191:TKU262195 TUQ262191:TUQ262195 UEM262191:UEM262195 UOI262191:UOI262195 UYE262191:UYE262195 VIA262191:VIA262195 VRW262191:VRW262195 WBS262191:WBS262195 WLO262191:WLO262195 WVK262191:WVK262195 C327727:C327731 IY327727:IY327731 SU327727:SU327731 ACQ327727:ACQ327731 AMM327727:AMM327731 AWI327727:AWI327731 BGE327727:BGE327731 BQA327727:BQA327731 BZW327727:BZW327731 CJS327727:CJS327731 CTO327727:CTO327731 DDK327727:DDK327731 DNG327727:DNG327731 DXC327727:DXC327731 EGY327727:EGY327731 EQU327727:EQU327731 FAQ327727:FAQ327731 FKM327727:FKM327731 FUI327727:FUI327731 GEE327727:GEE327731 GOA327727:GOA327731 GXW327727:GXW327731 HHS327727:HHS327731 HRO327727:HRO327731 IBK327727:IBK327731 ILG327727:ILG327731 IVC327727:IVC327731 JEY327727:JEY327731 JOU327727:JOU327731 JYQ327727:JYQ327731 KIM327727:KIM327731 KSI327727:KSI327731 LCE327727:LCE327731 LMA327727:LMA327731 LVW327727:LVW327731 MFS327727:MFS327731 MPO327727:MPO327731 MZK327727:MZK327731 NJG327727:NJG327731 NTC327727:NTC327731 OCY327727:OCY327731 OMU327727:OMU327731 OWQ327727:OWQ327731 PGM327727:PGM327731 PQI327727:PQI327731 QAE327727:QAE327731 QKA327727:QKA327731 QTW327727:QTW327731 RDS327727:RDS327731 RNO327727:RNO327731 RXK327727:RXK327731 SHG327727:SHG327731 SRC327727:SRC327731 TAY327727:TAY327731 TKU327727:TKU327731 TUQ327727:TUQ327731 UEM327727:UEM327731 UOI327727:UOI327731 UYE327727:UYE327731 VIA327727:VIA327731 VRW327727:VRW327731 WBS327727:WBS327731 WLO327727:WLO327731 WVK327727:WVK327731 C393263:C393267 IY393263:IY393267 SU393263:SU393267 ACQ393263:ACQ393267 AMM393263:AMM393267 AWI393263:AWI393267 BGE393263:BGE393267 BQA393263:BQA393267 BZW393263:BZW393267 CJS393263:CJS393267 CTO393263:CTO393267 DDK393263:DDK393267 DNG393263:DNG393267 DXC393263:DXC393267 EGY393263:EGY393267 EQU393263:EQU393267 FAQ393263:FAQ393267 FKM393263:FKM393267 FUI393263:FUI393267 GEE393263:GEE393267 GOA393263:GOA393267 GXW393263:GXW393267 HHS393263:HHS393267 HRO393263:HRO393267 IBK393263:IBK393267 ILG393263:ILG393267 IVC393263:IVC393267 JEY393263:JEY393267 JOU393263:JOU393267 JYQ393263:JYQ393267 KIM393263:KIM393267 KSI393263:KSI393267 LCE393263:LCE393267 LMA393263:LMA393267 LVW393263:LVW393267 MFS393263:MFS393267 MPO393263:MPO393267 MZK393263:MZK393267 NJG393263:NJG393267 NTC393263:NTC393267 OCY393263:OCY393267 OMU393263:OMU393267 OWQ393263:OWQ393267 PGM393263:PGM393267 PQI393263:PQI393267 QAE393263:QAE393267 QKA393263:QKA393267 QTW393263:QTW393267 RDS393263:RDS393267 RNO393263:RNO393267 RXK393263:RXK393267 SHG393263:SHG393267 SRC393263:SRC393267 TAY393263:TAY393267 TKU393263:TKU393267 TUQ393263:TUQ393267 UEM393263:UEM393267 UOI393263:UOI393267 UYE393263:UYE393267 VIA393263:VIA393267 VRW393263:VRW393267 WBS393263:WBS393267 WLO393263:WLO393267 WVK393263:WVK393267 C458799:C458803 IY458799:IY458803 SU458799:SU458803 ACQ458799:ACQ458803 AMM458799:AMM458803 AWI458799:AWI458803 BGE458799:BGE458803 BQA458799:BQA458803 BZW458799:BZW458803 CJS458799:CJS458803 CTO458799:CTO458803 DDK458799:DDK458803 DNG458799:DNG458803 DXC458799:DXC458803 EGY458799:EGY458803 EQU458799:EQU458803 FAQ458799:FAQ458803 FKM458799:FKM458803 FUI458799:FUI458803 GEE458799:GEE458803 GOA458799:GOA458803 GXW458799:GXW458803 HHS458799:HHS458803 HRO458799:HRO458803 IBK458799:IBK458803 ILG458799:ILG458803 IVC458799:IVC458803 JEY458799:JEY458803 JOU458799:JOU458803 JYQ458799:JYQ458803 KIM458799:KIM458803 KSI458799:KSI458803 LCE458799:LCE458803 LMA458799:LMA458803 LVW458799:LVW458803 MFS458799:MFS458803 MPO458799:MPO458803 MZK458799:MZK458803 NJG458799:NJG458803 NTC458799:NTC458803 OCY458799:OCY458803 OMU458799:OMU458803 OWQ458799:OWQ458803 PGM458799:PGM458803 PQI458799:PQI458803 QAE458799:QAE458803 QKA458799:QKA458803 QTW458799:QTW458803 RDS458799:RDS458803 RNO458799:RNO458803 RXK458799:RXK458803 SHG458799:SHG458803 SRC458799:SRC458803 TAY458799:TAY458803 TKU458799:TKU458803 TUQ458799:TUQ458803 UEM458799:UEM458803 UOI458799:UOI458803 UYE458799:UYE458803 VIA458799:VIA458803 VRW458799:VRW458803 WBS458799:WBS458803 WLO458799:WLO458803 WVK458799:WVK458803 C524335:C524339 IY524335:IY524339 SU524335:SU524339 ACQ524335:ACQ524339 AMM524335:AMM524339 AWI524335:AWI524339 BGE524335:BGE524339 BQA524335:BQA524339 BZW524335:BZW524339 CJS524335:CJS524339 CTO524335:CTO524339 DDK524335:DDK524339 DNG524335:DNG524339 DXC524335:DXC524339 EGY524335:EGY524339 EQU524335:EQU524339 FAQ524335:FAQ524339 FKM524335:FKM524339 FUI524335:FUI524339 GEE524335:GEE524339 GOA524335:GOA524339 GXW524335:GXW524339 HHS524335:HHS524339 HRO524335:HRO524339 IBK524335:IBK524339 ILG524335:ILG524339 IVC524335:IVC524339 JEY524335:JEY524339 JOU524335:JOU524339 JYQ524335:JYQ524339 KIM524335:KIM524339 KSI524335:KSI524339 LCE524335:LCE524339 LMA524335:LMA524339 LVW524335:LVW524339 MFS524335:MFS524339 MPO524335:MPO524339 MZK524335:MZK524339 NJG524335:NJG524339 NTC524335:NTC524339 OCY524335:OCY524339 OMU524335:OMU524339 OWQ524335:OWQ524339 PGM524335:PGM524339 PQI524335:PQI524339 QAE524335:QAE524339 QKA524335:QKA524339 QTW524335:QTW524339 RDS524335:RDS524339 RNO524335:RNO524339 RXK524335:RXK524339 SHG524335:SHG524339 SRC524335:SRC524339 TAY524335:TAY524339 TKU524335:TKU524339 TUQ524335:TUQ524339 UEM524335:UEM524339 UOI524335:UOI524339 UYE524335:UYE524339 VIA524335:VIA524339 VRW524335:VRW524339 WBS524335:WBS524339 WLO524335:WLO524339 WVK524335:WVK524339 C589871:C589875 IY589871:IY589875 SU589871:SU589875 ACQ589871:ACQ589875 AMM589871:AMM589875 AWI589871:AWI589875 BGE589871:BGE589875 BQA589871:BQA589875 BZW589871:BZW589875 CJS589871:CJS589875 CTO589871:CTO589875 DDK589871:DDK589875 DNG589871:DNG589875 DXC589871:DXC589875 EGY589871:EGY589875 EQU589871:EQU589875 FAQ589871:FAQ589875 FKM589871:FKM589875 FUI589871:FUI589875 GEE589871:GEE589875 GOA589871:GOA589875 GXW589871:GXW589875 HHS589871:HHS589875 HRO589871:HRO589875 IBK589871:IBK589875 ILG589871:ILG589875 IVC589871:IVC589875 JEY589871:JEY589875 JOU589871:JOU589875 JYQ589871:JYQ589875 KIM589871:KIM589875 KSI589871:KSI589875 LCE589871:LCE589875 LMA589871:LMA589875 LVW589871:LVW589875 MFS589871:MFS589875 MPO589871:MPO589875 MZK589871:MZK589875 NJG589871:NJG589875 NTC589871:NTC589875 OCY589871:OCY589875 OMU589871:OMU589875 OWQ589871:OWQ589875 PGM589871:PGM589875 PQI589871:PQI589875 QAE589871:QAE589875 QKA589871:QKA589875 QTW589871:QTW589875 RDS589871:RDS589875 RNO589871:RNO589875 RXK589871:RXK589875 SHG589871:SHG589875 SRC589871:SRC589875 TAY589871:TAY589875 TKU589871:TKU589875 TUQ589871:TUQ589875 UEM589871:UEM589875 UOI589871:UOI589875 UYE589871:UYE589875 VIA589871:VIA589875 VRW589871:VRW589875 WBS589871:WBS589875 WLO589871:WLO589875 WVK589871:WVK589875 C655407:C655411 IY655407:IY655411 SU655407:SU655411 ACQ655407:ACQ655411 AMM655407:AMM655411 AWI655407:AWI655411 BGE655407:BGE655411 BQA655407:BQA655411 BZW655407:BZW655411 CJS655407:CJS655411 CTO655407:CTO655411 DDK655407:DDK655411 DNG655407:DNG655411 DXC655407:DXC655411 EGY655407:EGY655411 EQU655407:EQU655411 FAQ655407:FAQ655411 FKM655407:FKM655411 FUI655407:FUI655411 GEE655407:GEE655411 GOA655407:GOA655411 GXW655407:GXW655411 HHS655407:HHS655411 HRO655407:HRO655411 IBK655407:IBK655411 ILG655407:ILG655411 IVC655407:IVC655411 JEY655407:JEY655411 JOU655407:JOU655411 JYQ655407:JYQ655411 KIM655407:KIM655411 KSI655407:KSI655411 LCE655407:LCE655411 LMA655407:LMA655411 LVW655407:LVW655411 MFS655407:MFS655411 MPO655407:MPO655411 MZK655407:MZK655411 NJG655407:NJG655411 NTC655407:NTC655411 OCY655407:OCY655411 OMU655407:OMU655411 OWQ655407:OWQ655411 PGM655407:PGM655411 PQI655407:PQI655411 QAE655407:QAE655411 QKA655407:QKA655411 QTW655407:QTW655411 RDS655407:RDS655411 RNO655407:RNO655411 RXK655407:RXK655411 SHG655407:SHG655411 SRC655407:SRC655411 TAY655407:TAY655411 TKU655407:TKU655411 TUQ655407:TUQ655411 UEM655407:UEM655411 UOI655407:UOI655411 UYE655407:UYE655411 VIA655407:VIA655411 VRW655407:VRW655411 WBS655407:WBS655411 WLO655407:WLO655411 WVK655407:WVK655411 C720943:C720947 IY720943:IY720947 SU720943:SU720947 ACQ720943:ACQ720947 AMM720943:AMM720947 AWI720943:AWI720947 BGE720943:BGE720947 BQA720943:BQA720947 BZW720943:BZW720947 CJS720943:CJS720947 CTO720943:CTO720947 DDK720943:DDK720947 DNG720943:DNG720947 DXC720943:DXC720947 EGY720943:EGY720947 EQU720943:EQU720947 FAQ720943:FAQ720947 FKM720943:FKM720947 FUI720943:FUI720947 GEE720943:GEE720947 GOA720943:GOA720947 GXW720943:GXW720947 HHS720943:HHS720947 HRO720943:HRO720947 IBK720943:IBK720947 ILG720943:ILG720947 IVC720943:IVC720947 JEY720943:JEY720947 JOU720943:JOU720947 JYQ720943:JYQ720947 KIM720943:KIM720947 KSI720943:KSI720947 LCE720943:LCE720947 LMA720943:LMA720947 LVW720943:LVW720947 MFS720943:MFS720947 MPO720943:MPO720947 MZK720943:MZK720947 NJG720943:NJG720947 NTC720943:NTC720947 OCY720943:OCY720947 OMU720943:OMU720947 OWQ720943:OWQ720947 PGM720943:PGM720947 PQI720943:PQI720947 QAE720943:QAE720947 QKA720943:QKA720947 QTW720943:QTW720947 RDS720943:RDS720947 RNO720943:RNO720947 RXK720943:RXK720947 SHG720943:SHG720947 SRC720943:SRC720947 TAY720943:TAY720947 TKU720943:TKU720947 TUQ720943:TUQ720947 UEM720943:UEM720947 UOI720943:UOI720947 UYE720943:UYE720947 VIA720943:VIA720947 VRW720943:VRW720947 WBS720943:WBS720947 WLO720943:WLO720947 WVK720943:WVK720947 C786479:C786483 IY786479:IY786483 SU786479:SU786483 ACQ786479:ACQ786483 AMM786479:AMM786483 AWI786479:AWI786483 BGE786479:BGE786483 BQA786479:BQA786483 BZW786479:BZW786483 CJS786479:CJS786483 CTO786479:CTO786483 DDK786479:DDK786483 DNG786479:DNG786483 DXC786479:DXC786483 EGY786479:EGY786483 EQU786479:EQU786483 FAQ786479:FAQ786483 FKM786479:FKM786483 FUI786479:FUI786483 GEE786479:GEE786483 GOA786479:GOA786483 GXW786479:GXW786483 HHS786479:HHS786483 HRO786479:HRO786483 IBK786479:IBK786483 ILG786479:ILG786483 IVC786479:IVC786483 JEY786479:JEY786483 JOU786479:JOU786483 JYQ786479:JYQ786483 KIM786479:KIM786483 KSI786479:KSI786483 LCE786479:LCE786483 LMA786479:LMA786483 LVW786479:LVW786483 MFS786479:MFS786483 MPO786479:MPO786483 MZK786479:MZK786483 NJG786479:NJG786483 NTC786479:NTC786483 OCY786479:OCY786483 OMU786479:OMU786483 OWQ786479:OWQ786483 PGM786479:PGM786483 PQI786479:PQI786483 QAE786479:QAE786483 QKA786479:QKA786483 QTW786479:QTW786483 RDS786479:RDS786483 RNO786479:RNO786483 RXK786479:RXK786483 SHG786479:SHG786483 SRC786479:SRC786483 TAY786479:TAY786483 TKU786479:TKU786483 TUQ786479:TUQ786483 UEM786479:UEM786483 UOI786479:UOI786483 UYE786479:UYE786483 VIA786479:VIA786483 VRW786479:VRW786483 WBS786479:WBS786483 WLO786479:WLO786483 WVK786479:WVK786483 C852015:C852019 IY852015:IY852019 SU852015:SU852019 ACQ852015:ACQ852019 AMM852015:AMM852019 AWI852015:AWI852019 BGE852015:BGE852019 BQA852015:BQA852019 BZW852015:BZW852019 CJS852015:CJS852019 CTO852015:CTO852019 DDK852015:DDK852019 DNG852015:DNG852019 DXC852015:DXC852019 EGY852015:EGY852019 EQU852015:EQU852019 FAQ852015:FAQ852019 FKM852015:FKM852019 FUI852015:FUI852019 GEE852015:GEE852019 GOA852015:GOA852019 GXW852015:GXW852019 HHS852015:HHS852019 HRO852015:HRO852019 IBK852015:IBK852019 ILG852015:ILG852019 IVC852015:IVC852019 JEY852015:JEY852019 JOU852015:JOU852019 JYQ852015:JYQ852019 KIM852015:KIM852019 KSI852015:KSI852019 LCE852015:LCE852019 LMA852015:LMA852019 LVW852015:LVW852019 MFS852015:MFS852019 MPO852015:MPO852019 MZK852015:MZK852019 NJG852015:NJG852019 NTC852015:NTC852019 OCY852015:OCY852019 OMU852015:OMU852019 OWQ852015:OWQ852019 PGM852015:PGM852019 PQI852015:PQI852019 QAE852015:QAE852019 QKA852015:QKA852019 QTW852015:QTW852019 RDS852015:RDS852019 RNO852015:RNO852019 RXK852015:RXK852019 SHG852015:SHG852019 SRC852015:SRC852019 TAY852015:TAY852019 TKU852015:TKU852019 TUQ852015:TUQ852019 UEM852015:UEM852019 UOI852015:UOI852019 UYE852015:UYE852019 VIA852015:VIA852019 VRW852015:VRW852019 WBS852015:WBS852019 WLO852015:WLO852019 WVK852015:WVK852019 C917551:C917555 IY917551:IY917555 SU917551:SU917555 ACQ917551:ACQ917555 AMM917551:AMM917555 AWI917551:AWI917555 BGE917551:BGE917555 BQA917551:BQA917555 BZW917551:BZW917555 CJS917551:CJS917555 CTO917551:CTO917555 DDK917551:DDK917555 DNG917551:DNG917555 DXC917551:DXC917555 EGY917551:EGY917555 EQU917551:EQU917555 FAQ917551:FAQ917555 FKM917551:FKM917555 FUI917551:FUI917555 GEE917551:GEE917555 GOA917551:GOA917555 GXW917551:GXW917555 HHS917551:HHS917555 HRO917551:HRO917555 IBK917551:IBK917555 ILG917551:ILG917555 IVC917551:IVC917555 JEY917551:JEY917555 JOU917551:JOU917555 JYQ917551:JYQ917555 KIM917551:KIM917555 KSI917551:KSI917555 LCE917551:LCE917555 LMA917551:LMA917555 LVW917551:LVW917555 MFS917551:MFS917555 MPO917551:MPO917555 MZK917551:MZK917555 NJG917551:NJG917555 NTC917551:NTC917555 OCY917551:OCY917555 OMU917551:OMU917555 OWQ917551:OWQ917555 PGM917551:PGM917555 PQI917551:PQI917555 QAE917551:QAE917555 QKA917551:QKA917555 QTW917551:QTW917555 RDS917551:RDS917555 RNO917551:RNO917555 RXK917551:RXK917555 SHG917551:SHG917555 SRC917551:SRC917555 TAY917551:TAY917555 TKU917551:TKU917555 TUQ917551:TUQ917555 UEM917551:UEM917555 UOI917551:UOI917555 UYE917551:UYE917555 VIA917551:VIA917555 VRW917551:VRW917555 WBS917551:WBS917555 WLO917551:WLO917555 WVK917551:WVK917555 C983087:C983091 IY983087:IY983091 SU983087:SU983091 ACQ983087:ACQ983091 AMM983087:AMM983091 AWI983087:AWI983091 BGE983087:BGE983091 BQA983087:BQA983091 BZW983087:BZW983091 CJS983087:CJS983091 CTO983087:CTO983091 DDK983087:DDK983091 DNG983087:DNG983091 DXC983087:DXC983091 EGY983087:EGY983091 EQU983087:EQU983091 FAQ983087:FAQ983091 FKM983087:FKM983091 FUI983087:FUI983091 GEE983087:GEE983091 GOA983087:GOA983091 GXW983087:GXW983091 HHS983087:HHS983091 HRO983087:HRO983091 IBK983087:IBK983091 ILG983087:ILG983091 IVC983087:IVC983091 JEY983087:JEY983091 JOU983087:JOU983091 JYQ983087:JYQ983091 KIM983087:KIM983091 KSI983087:KSI983091 LCE983087:LCE983091 LMA983087:LMA983091 LVW983087:LVW983091 MFS983087:MFS983091 MPO983087:MPO983091 MZK983087:MZK983091 NJG983087:NJG983091 NTC983087:NTC983091 OCY983087:OCY983091 OMU983087:OMU983091 OWQ983087:OWQ983091 PGM983087:PGM983091 PQI983087:PQI983091 QAE983087:QAE983091 QKA983087:QKA983091 QTW983087:QTW983091 RDS983087:RDS983091 RNO983087:RNO983091 RXK983087:RXK983091 SHG983087:SHG983091 SRC983087:SRC983091 TAY983087:TAY983091 TKU983087:TKU983091 TUQ983087:TUQ983091 UEM983087:UEM983091 UOI983087:UOI983091 UYE983087:UYE983091 VIA983087:VIA983091 VRW983087:VRW983091 WBS983087:WBS983091 WLO983087:WLO983091 WVK983087:WVK983091">
      <formula1>$D$2:$D$13</formula1>
    </dataValidation>
    <dataValidation type="list" allowBlank="1" showInputMessage="1" showErrorMessage="1" sqref="F65583:F65587 JB65583:JB65587 SX65583:SX65587 ACT65583:ACT65587 AMP65583:AMP65587 AWL65583:AWL65587 BGH65583:BGH65587 BQD65583:BQD65587 BZZ65583:BZZ65587 CJV65583:CJV65587 CTR65583:CTR65587 DDN65583:DDN65587 DNJ65583:DNJ65587 DXF65583:DXF65587 EHB65583:EHB65587 EQX65583:EQX65587 FAT65583:FAT65587 FKP65583:FKP65587 FUL65583:FUL65587 GEH65583:GEH65587 GOD65583:GOD65587 GXZ65583:GXZ65587 HHV65583:HHV65587 HRR65583:HRR65587 IBN65583:IBN65587 ILJ65583:ILJ65587 IVF65583:IVF65587 JFB65583:JFB65587 JOX65583:JOX65587 JYT65583:JYT65587 KIP65583:KIP65587 KSL65583:KSL65587 LCH65583:LCH65587 LMD65583:LMD65587 LVZ65583:LVZ65587 MFV65583:MFV65587 MPR65583:MPR65587 MZN65583:MZN65587 NJJ65583:NJJ65587 NTF65583:NTF65587 ODB65583:ODB65587 OMX65583:OMX65587 OWT65583:OWT65587 PGP65583:PGP65587 PQL65583:PQL65587 QAH65583:QAH65587 QKD65583:QKD65587 QTZ65583:QTZ65587 RDV65583:RDV65587 RNR65583:RNR65587 RXN65583:RXN65587 SHJ65583:SHJ65587 SRF65583:SRF65587 TBB65583:TBB65587 TKX65583:TKX65587 TUT65583:TUT65587 UEP65583:UEP65587 UOL65583:UOL65587 UYH65583:UYH65587 VID65583:VID65587 VRZ65583:VRZ65587 WBV65583:WBV65587 WLR65583:WLR65587 WVN65583:WVN65587 F131119:F131123 JB131119:JB131123 SX131119:SX131123 ACT131119:ACT131123 AMP131119:AMP131123 AWL131119:AWL131123 BGH131119:BGH131123 BQD131119:BQD131123 BZZ131119:BZZ131123 CJV131119:CJV131123 CTR131119:CTR131123 DDN131119:DDN131123 DNJ131119:DNJ131123 DXF131119:DXF131123 EHB131119:EHB131123 EQX131119:EQX131123 FAT131119:FAT131123 FKP131119:FKP131123 FUL131119:FUL131123 GEH131119:GEH131123 GOD131119:GOD131123 GXZ131119:GXZ131123 HHV131119:HHV131123 HRR131119:HRR131123 IBN131119:IBN131123 ILJ131119:ILJ131123 IVF131119:IVF131123 JFB131119:JFB131123 JOX131119:JOX131123 JYT131119:JYT131123 KIP131119:KIP131123 KSL131119:KSL131123 LCH131119:LCH131123 LMD131119:LMD131123 LVZ131119:LVZ131123 MFV131119:MFV131123 MPR131119:MPR131123 MZN131119:MZN131123 NJJ131119:NJJ131123 NTF131119:NTF131123 ODB131119:ODB131123 OMX131119:OMX131123 OWT131119:OWT131123 PGP131119:PGP131123 PQL131119:PQL131123 QAH131119:QAH131123 QKD131119:QKD131123 QTZ131119:QTZ131123 RDV131119:RDV131123 RNR131119:RNR131123 RXN131119:RXN131123 SHJ131119:SHJ131123 SRF131119:SRF131123 TBB131119:TBB131123 TKX131119:TKX131123 TUT131119:TUT131123 UEP131119:UEP131123 UOL131119:UOL131123 UYH131119:UYH131123 VID131119:VID131123 VRZ131119:VRZ131123 WBV131119:WBV131123 WLR131119:WLR131123 WVN131119:WVN131123 F196655:F196659 JB196655:JB196659 SX196655:SX196659 ACT196655:ACT196659 AMP196655:AMP196659 AWL196655:AWL196659 BGH196655:BGH196659 BQD196655:BQD196659 BZZ196655:BZZ196659 CJV196655:CJV196659 CTR196655:CTR196659 DDN196655:DDN196659 DNJ196655:DNJ196659 DXF196655:DXF196659 EHB196655:EHB196659 EQX196655:EQX196659 FAT196655:FAT196659 FKP196655:FKP196659 FUL196655:FUL196659 GEH196655:GEH196659 GOD196655:GOD196659 GXZ196655:GXZ196659 HHV196655:HHV196659 HRR196655:HRR196659 IBN196655:IBN196659 ILJ196655:ILJ196659 IVF196655:IVF196659 JFB196655:JFB196659 JOX196655:JOX196659 JYT196655:JYT196659 KIP196655:KIP196659 KSL196655:KSL196659 LCH196655:LCH196659 LMD196655:LMD196659 LVZ196655:LVZ196659 MFV196655:MFV196659 MPR196655:MPR196659 MZN196655:MZN196659 NJJ196655:NJJ196659 NTF196655:NTF196659 ODB196655:ODB196659 OMX196655:OMX196659 OWT196655:OWT196659 PGP196655:PGP196659 PQL196655:PQL196659 QAH196655:QAH196659 QKD196655:QKD196659 QTZ196655:QTZ196659 RDV196655:RDV196659 RNR196655:RNR196659 RXN196655:RXN196659 SHJ196655:SHJ196659 SRF196655:SRF196659 TBB196655:TBB196659 TKX196655:TKX196659 TUT196655:TUT196659 UEP196655:UEP196659 UOL196655:UOL196659 UYH196655:UYH196659 VID196655:VID196659 VRZ196655:VRZ196659 WBV196655:WBV196659 WLR196655:WLR196659 WVN196655:WVN196659 F262191:F262195 JB262191:JB262195 SX262191:SX262195 ACT262191:ACT262195 AMP262191:AMP262195 AWL262191:AWL262195 BGH262191:BGH262195 BQD262191:BQD262195 BZZ262191:BZZ262195 CJV262191:CJV262195 CTR262191:CTR262195 DDN262191:DDN262195 DNJ262191:DNJ262195 DXF262191:DXF262195 EHB262191:EHB262195 EQX262191:EQX262195 FAT262191:FAT262195 FKP262191:FKP262195 FUL262191:FUL262195 GEH262191:GEH262195 GOD262191:GOD262195 GXZ262191:GXZ262195 HHV262191:HHV262195 HRR262191:HRR262195 IBN262191:IBN262195 ILJ262191:ILJ262195 IVF262191:IVF262195 JFB262191:JFB262195 JOX262191:JOX262195 JYT262191:JYT262195 KIP262191:KIP262195 KSL262191:KSL262195 LCH262191:LCH262195 LMD262191:LMD262195 LVZ262191:LVZ262195 MFV262191:MFV262195 MPR262191:MPR262195 MZN262191:MZN262195 NJJ262191:NJJ262195 NTF262191:NTF262195 ODB262191:ODB262195 OMX262191:OMX262195 OWT262191:OWT262195 PGP262191:PGP262195 PQL262191:PQL262195 QAH262191:QAH262195 QKD262191:QKD262195 QTZ262191:QTZ262195 RDV262191:RDV262195 RNR262191:RNR262195 RXN262191:RXN262195 SHJ262191:SHJ262195 SRF262191:SRF262195 TBB262191:TBB262195 TKX262191:TKX262195 TUT262191:TUT262195 UEP262191:UEP262195 UOL262191:UOL262195 UYH262191:UYH262195 VID262191:VID262195 VRZ262191:VRZ262195 WBV262191:WBV262195 WLR262191:WLR262195 WVN262191:WVN262195 F327727:F327731 JB327727:JB327731 SX327727:SX327731 ACT327727:ACT327731 AMP327727:AMP327731 AWL327727:AWL327731 BGH327727:BGH327731 BQD327727:BQD327731 BZZ327727:BZZ327731 CJV327727:CJV327731 CTR327727:CTR327731 DDN327727:DDN327731 DNJ327727:DNJ327731 DXF327727:DXF327731 EHB327727:EHB327731 EQX327727:EQX327731 FAT327727:FAT327731 FKP327727:FKP327731 FUL327727:FUL327731 GEH327727:GEH327731 GOD327727:GOD327731 GXZ327727:GXZ327731 HHV327727:HHV327731 HRR327727:HRR327731 IBN327727:IBN327731 ILJ327727:ILJ327731 IVF327727:IVF327731 JFB327727:JFB327731 JOX327727:JOX327731 JYT327727:JYT327731 KIP327727:KIP327731 KSL327727:KSL327731 LCH327727:LCH327731 LMD327727:LMD327731 LVZ327727:LVZ327731 MFV327727:MFV327731 MPR327727:MPR327731 MZN327727:MZN327731 NJJ327727:NJJ327731 NTF327727:NTF327731 ODB327727:ODB327731 OMX327727:OMX327731 OWT327727:OWT327731 PGP327727:PGP327731 PQL327727:PQL327731 QAH327727:QAH327731 QKD327727:QKD327731 QTZ327727:QTZ327731 RDV327727:RDV327731 RNR327727:RNR327731 RXN327727:RXN327731 SHJ327727:SHJ327731 SRF327727:SRF327731 TBB327727:TBB327731 TKX327727:TKX327731 TUT327727:TUT327731 UEP327727:UEP327731 UOL327727:UOL327731 UYH327727:UYH327731 VID327727:VID327731 VRZ327727:VRZ327731 WBV327727:WBV327731 WLR327727:WLR327731 WVN327727:WVN327731 F393263:F393267 JB393263:JB393267 SX393263:SX393267 ACT393263:ACT393267 AMP393263:AMP393267 AWL393263:AWL393267 BGH393263:BGH393267 BQD393263:BQD393267 BZZ393263:BZZ393267 CJV393263:CJV393267 CTR393263:CTR393267 DDN393263:DDN393267 DNJ393263:DNJ393267 DXF393263:DXF393267 EHB393263:EHB393267 EQX393263:EQX393267 FAT393263:FAT393267 FKP393263:FKP393267 FUL393263:FUL393267 GEH393263:GEH393267 GOD393263:GOD393267 GXZ393263:GXZ393267 HHV393263:HHV393267 HRR393263:HRR393267 IBN393263:IBN393267 ILJ393263:ILJ393267 IVF393263:IVF393267 JFB393263:JFB393267 JOX393263:JOX393267 JYT393263:JYT393267 KIP393263:KIP393267 KSL393263:KSL393267 LCH393263:LCH393267 LMD393263:LMD393267 LVZ393263:LVZ393267 MFV393263:MFV393267 MPR393263:MPR393267 MZN393263:MZN393267 NJJ393263:NJJ393267 NTF393263:NTF393267 ODB393263:ODB393267 OMX393263:OMX393267 OWT393263:OWT393267 PGP393263:PGP393267 PQL393263:PQL393267 QAH393263:QAH393267 QKD393263:QKD393267 QTZ393263:QTZ393267 RDV393263:RDV393267 RNR393263:RNR393267 RXN393263:RXN393267 SHJ393263:SHJ393267 SRF393263:SRF393267 TBB393263:TBB393267 TKX393263:TKX393267 TUT393263:TUT393267 UEP393263:UEP393267 UOL393263:UOL393267 UYH393263:UYH393267 VID393263:VID393267 VRZ393263:VRZ393267 WBV393263:WBV393267 WLR393263:WLR393267 WVN393263:WVN393267 F458799:F458803 JB458799:JB458803 SX458799:SX458803 ACT458799:ACT458803 AMP458799:AMP458803 AWL458799:AWL458803 BGH458799:BGH458803 BQD458799:BQD458803 BZZ458799:BZZ458803 CJV458799:CJV458803 CTR458799:CTR458803 DDN458799:DDN458803 DNJ458799:DNJ458803 DXF458799:DXF458803 EHB458799:EHB458803 EQX458799:EQX458803 FAT458799:FAT458803 FKP458799:FKP458803 FUL458799:FUL458803 GEH458799:GEH458803 GOD458799:GOD458803 GXZ458799:GXZ458803 HHV458799:HHV458803 HRR458799:HRR458803 IBN458799:IBN458803 ILJ458799:ILJ458803 IVF458799:IVF458803 JFB458799:JFB458803 JOX458799:JOX458803 JYT458799:JYT458803 KIP458799:KIP458803 KSL458799:KSL458803 LCH458799:LCH458803 LMD458799:LMD458803 LVZ458799:LVZ458803 MFV458799:MFV458803 MPR458799:MPR458803 MZN458799:MZN458803 NJJ458799:NJJ458803 NTF458799:NTF458803 ODB458799:ODB458803 OMX458799:OMX458803 OWT458799:OWT458803 PGP458799:PGP458803 PQL458799:PQL458803 QAH458799:QAH458803 QKD458799:QKD458803 QTZ458799:QTZ458803 RDV458799:RDV458803 RNR458799:RNR458803 RXN458799:RXN458803 SHJ458799:SHJ458803 SRF458799:SRF458803 TBB458799:TBB458803 TKX458799:TKX458803 TUT458799:TUT458803 UEP458799:UEP458803 UOL458799:UOL458803 UYH458799:UYH458803 VID458799:VID458803 VRZ458799:VRZ458803 WBV458799:WBV458803 WLR458799:WLR458803 WVN458799:WVN458803 F524335:F524339 JB524335:JB524339 SX524335:SX524339 ACT524335:ACT524339 AMP524335:AMP524339 AWL524335:AWL524339 BGH524335:BGH524339 BQD524335:BQD524339 BZZ524335:BZZ524339 CJV524335:CJV524339 CTR524335:CTR524339 DDN524335:DDN524339 DNJ524335:DNJ524339 DXF524335:DXF524339 EHB524335:EHB524339 EQX524335:EQX524339 FAT524335:FAT524339 FKP524335:FKP524339 FUL524335:FUL524339 GEH524335:GEH524339 GOD524335:GOD524339 GXZ524335:GXZ524339 HHV524335:HHV524339 HRR524335:HRR524339 IBN524335:IBN524339 ILJ524335:ILJ524339 IVF524335:IVF524339 JFB524335:JFB524339 JOX524335:JOX524339 JYT524335:JYT524339 KIP524335:KIP524339 KSL524335:KSL524339 LCH524335:LCH524339 LMD524335:LMD524339 LVZ524335:LVZ524339 MFV524335:MFV524339 MPR524335:MPR524339 MZN524335:MZN524339 NJJ524335:NJJ524339 NTF524335:NTF524339 ODB524335:ODB524339 OMX524335:OMX524339 OWT524335:OWT524339 PGP524335:PGP524339 PQL524335:PQL524339 QAH524335:QAH524339 QKD524335:QKD524339 QTZ524335:QTZ524339 RDV524335:RDV524339 RNR524335:RNR524339 RXN524335:RXN524339 SHJ524335:SHJ524339 SRF524335:SRF524339 TBB524335:TBB524339 TKX524335:TKX524339 TUT524335:TUT524339 UEP524335:UEP524339 UOL524335:UOL524339 UYH524335:UYH524339 VID524335:VID524339 VRZ524335:VRZ524339 WBV524335:WBV524339 WLR524335:WLR524339 WVN524335:WVN524339 F589871:F589875 JB589871:JB589875 SX589871:SX589875 ACT589871:ACT589875 AMP589871:AMP589875 AWL589871:AWL589875 BGH589871:BGH589875 BQD589871:BQD589875 BZZ589871:BZZ589875 CJV589871:CJV589875 CTR589871:CTR589875 DDN589871:DDN589875 DNJ589871:DNJ589875 DXF589871:DXF589875 EHB589871:EHB589875 EQX589871:EQX589875 FAT589871:FAT589875 FKP589871:FKP589875 FUL589871:FUL589875 GEH589871:GEH589875 GOD589871:GOD589875 GXZ589871:GXZ589875 HHV589871:HHV589875 HRR589871:HRR589875 IBN589871:IBN589875 ILJ589871:ILJ589875 IVF589871:IVF589875 JFB589871:JFB589875 JOX589871:JOX589875 JYT589871:JYT589875 KIP589871:KIP589875 KSL589871:KSL589875 LCH589871:LCH589875 LMD589871:LMD589875 LVZ589871:LVZ589875 MFV589871:MFV589875 MPR589871:MPR589875 MZN589871:MZN589875 NJJ589871:NJJ589875 NTF589871:NTF589875 ODB589871:ODB589875 OMX589871:OMX589875 OWT589871:OWT589875 PGP589871:PGP589875 PQL589871:PQL589875 QAH589871:QAH589875 QKD589871:QKD589875 QTZ589871:QTZ589875 RDV589871:RDV589875 RNR589871:RNR589875 RXN589871:RXN589875 SHJ589871:SHJ589875 SRF589871:SRF589875 TBB589871:TBB589875 TKX589871:TKX589875 TUT589871:TUT589875 UEP589871:UEP589875 UOL589871:UOL589875 UYH589871:UYH589875 VID589871:VID589875 VRZ589871:VRZ589875 WBV589871:WBV589875 WLR589871:WLR589875 WVN589871:WVN589875 F655407:F655411 JB655407:JB655411 SX655407:SX655411 ACT655407:ACT655411 AMP655407:AMP655411 AWL655407:AWL655411 BGH655407:BGH655411 BQD655407:BQD655411 BZZ655407:BZZ655411 CJV655407:CJV655411 CTR655407:CTR655411 DDN655407:DDN655411 DNJ655407:DNJ655411 DXF655407:DXF655411 EHB655407:EHB655411 EQX655407:EQX655411 FAT655407:FAT655411 FKP655407:FKP655411 FUL655407:FUL655411 GEH655407:GEH655411 GOD655407:GOD655411 GXZ655407:GXZ655411 HHV655407:HHV655411 HRR655407:HRR655411 IBN655407:IBN655411 ILJ655407:ILJ655411 IVF655407:IVF655411 JFB655407:JFB655411 JOX655407:JOX655411 JYT655407:JYT655411 KIP655407:KIP655411 KSL655407:KSL655411 LCH655407:LCH655411 LMD655407:LMD655411 LVZ655407:LVZ655411 MFV655407:MFV655411 MPR655407:MPR655411 MZN655407:MZN655411 NJJ655407:NJJ655411 NTF655407:NTF655411 ODB655407:ODB655411 OMX655407:OMX655411 OWT655407:OWT655411 PGP655407:PGP655411 PQL655407:PQL655411 QAH655407:QAH655411 QKD655407:QKD655411 QTZ655407:QTZ655411 RDV655407:RDV655411 RNR655407:RNR655411 RXN655407:RXN655411 SHJ655407:SHJ655411 SRF655407:SRF655411 TBB655407:TBB655411 TKX655407:TKX655411 TUT655407:TUT655411 UEP655407:UEP655411 UOL655407:UOL655411 UYH655407:UYH655411 VID655407:VID655411 VRZ655407:VRZ655411 WBV655407:WBV655411 WLR655407:WLR655411 WVN655407:WVN655411 F720943:F720947 JB720943:JB720947 SX720943:SX720947 ACT720943:ACT720947 AMP720943:AMP720947 AWL720943:AWL720947 BGH720943:BGH720947 BQD720943:BQD720947 BZZ720943:BZZ720947 CJV720943:CJV720947 CTR720943:CTR720947 DDN720943:DDN720947 DNJ720943:DNJ720947 DXF720943:DXF720947 EHB720943:EHB720947 EQX720943:EQX720947 FAT720943:FAT720947 FKP720943:FKP720947 FUL720943:FUL720947 GEH720943:GEH720947 GOD720943:GOD720947 GXZ720943:GXZ720947 HHV720943:HHV720947 HRR720943:HRR720947 IBN720943:IBN720947 ILJ720943:ILJ720947 IVF720943:IVF720947 JFB720943:JFB720947 JOX720943:JOX720947 JYT720943:JYT720947 KIP720943:KIP720947 KSL720943:KSL720947 LCH720943:LCH720947 LMD720943:LMD720947 LVZ720943:LVZ720947 MFV720943:MFV720947 MPR720943:MPR720947 MZN720943:MZN720947 NJJ720943:NJJ720947 NTF720943:NTF720947 ODB720943:ODB720947 OMX720943:OMX720947 OWT720943:OWT720947 PGP720943:PGP720947 PQL720943:PQL720947 QAH720943:QAH720947 QKD720943:QKD720947 QTZ720943:QTZ720947 RDV720943:RDV720947 RNR720943:RNR720947 RXN720943:RXN720947 SHJ720943:SHJ720947 SRF720943:SRF720947 TBB720943:TBB720947 TKX720943:TKX720947 TUT720943:TUT720947 UEP720943:UEP720947 UOL720943:UOL720947 UYH720943:UYH720947 VID720943:VID720947 VRZ720943:VRZ720947 WBV720943:WBV720947 WLR720943:WLR720947 WVN720943:WVN720947 F786479:F786483 JB786479:JB786483 SX786479:SX786483 ACT786479:ACT786483 AMP786479:AMP786483 AWL786479:AWL786483 BGH786479:BGH786483 BQD786479:BQD786483 BZZ786479:BZZ786483 CJV786479:CJV786483 CTR786479:CTR786483 DDN786479:DDN786483 DNJ786479:DNJ786483 DXF786479:DXF786483 EHB786479:EHB786483 EQX786479:EQX786483 FAT786479:FAT786483 FKP786479:FKP786483 FUL786479:FUL786483 GEH786479:GEH786483 GOD786479:GOD786483 GXZ786479:GXZ786483 HHV786479:HHV786483 HRR786479:HRR786483 IBN786479:IBN786483 ILJ786479:ILJ786483 IVF786479:IVF786483 JFB786479:JFB786483 JOX786479:JOX786483 JYT786479:JYT786483 KIP786479:KIP786483 KSL786479:KSL786483 LCH786479:LCH786483 LMD786479:LMD786483 LVZ786479:LVZ786483 MFV786479:MFV786483 MPR786479:MPR786483 MZN786479:MZN786483 NJJ786479:NJJ786483 NTF786479:NTF786483 ODB786479:ODB786483 OMX786479:OMX786483 OWT786479:OWT786483 PGP786479:PGP786483 PQL786479:PQL786483 QAH786479:QAH786483 QKD786479:QKD786483 QTZ786479:QTZ786483 RDV786479:RDV786483 RNR786479:RNR786483 RXN786479:RXN786483 SHJ786479:SHJ786483 SRF786479:SRF786483 TBB786479:TBB786483 TKX786479:TKX786483 TUT786479:TUT786483 UEP786479:UEP786483 UOL786479:UOL786483 UYH786479:UYH786483 VID786479:VID786483 VRZ786479:VRZ786483 WBV786479:WBV786483 WLR786479:WLR786483 WVN786479:WVN786483 F852015:F852019 JB852015:JB852019 SX852015:SX852019 ACT852015:ACT852019 AMP852015:AMP852019 AWL852015:AWL852019 BGH852015:BGH852019 BQD852015:BQD852019 BZZ852015:BZZ852019 CJV852015:CJV852019 CTR852015:CTR852019 DDN852015:DDN852019 DNJ852015:DNJ852019 DXF852015:DXF852019 EHB852015:EHB852019 EQX852015:EQX852019 FAT852015:FAT852019 FKP852015:FKP852019 FUL852015:FUL852019 GEH852015:GEH852019 GOD852015:GOD852019 GXZ852015:GXZ852019 HHV852015:HHV852019 HRR852015:HRR852019 IBN852015:IBN852019 ILJ852015:ILJ852019 IVF852015:IVF852019 JFB852015:JFB852019 JOX852015:JOX852019 JYT852015:JYT852019 KIP852015:KIP852019 KSL852015:KSL852019 LCH852015:LCH852019 LMD852015:LMD852019 LVZ852015:LVZ852019 MFV852015:MFV852019 MPR852015:MPR852019 MZN852015:MZN852019 NJJ852015:NJJ852019 NTF852015:NTF852019 ODB852015:ODB852019 OMX852015:OMX852019 OWT852015:OWT852019 PGP852015:PGP852019 PQL852015:PQL852019 QAH852015:QAH852019 QKD852015:QKD852019 QTZ852015:QTZ852019 RDV852015:RDV852019 RNR852015:RNR852019 RXN852015:RXN852019 SHJ852015:SHJ852019 SRF852015:SRF852019 TBB852015:TBB852019 TKX852015:TKX852019 TUT852015:TUT852019 UEP852015:UEP852019 UOL852015:UOL852019 UYH852015:UYH852019 VID852015:VID852019 VRZ852015:VRZ852019 WBV852015:WBV852019 WLR852015:WLR852019 WVN852015:WVN852019 F917551:F917555 JB917551:JB917555 SX917551:SX917555 ACT917551:ACT917555 AMP917551:AMP917555 AWL917551:AWL917555 BGH917551:BGH917555 BQD917551:BQD917555 BZZ917551:BZZ917555 CJV917551:CJV917555 CTR917551:CTR917555 DDN917551:DDN917555 DNJ917551:DNJ917555 DXF917551:DXF917555 EHB917551:EHB917555 EQX917551:EQX917555 FAT917551:FAT917555 FKP917551:FKP917555 FUL917551:FUL917555 GEH917551:GEH917555 GOD917551:GOD917555 GXZ917551:GXZ917555 HHV917551:HHV917555 HRR917551:HRR917555 IBN917551:IBN917555 ILJ917551:ILJ917555 IVF917551:IVF917555 JFB917551:JFB917555 JOX917551:JOX917555 JYT917551:JYT917555 KIP917551:KIP917555 KSL917551:KSL917555 LCH917551:LCH917555 LMD917551:LMD917555 LVZ917551:LVZ917555 MFV917551:MFV917555 MPR917551:MPR917555 MZN917551:MZN917555 NJJ917551:NJJ917555 NTF917551:NTF917555 ODB917551:ODB917555 OMX917551:OMX917555 OWT917551:OWT917555 PGP917551:PGP917555 PQL917551:PQL917555 QAH917551:QAH917555 QKD917551:QKD917555 QTZ917551:QTZ917555 RDV917551:RDV917555 RNR917551:RNR917555 RXN917551:RXN917555 SHJ917551:SHJ917555 SRF917551:SRF917555 TBB917551:TBB917555 TKX917551:TKX917555 TUT917551:TUT917555 UEP917551:UEP917555 UOL917551:UOL917555 UYH917551:UYH917555 VID917551:VID917555 VRZ917551:VRZ917555 WBV917551:WBV917555 WLR917551:WLR917555 WVN917551:WVN917555 F983087:F983091 JB983087:JB983091 SX983087:SX983091 ACT983087:ACT983091 AMP983087:AMP983091 AWL983087:AWL983091 BGH983087:BGH983091 BQD983087:BQD983091 BZZ983087:BZZ983091 CJV983087:CJV983091 CTR983087:CTR983091 DDN983087:DDN983091 DNJ983087:DNJ983091 DXF983087:DXF983091 EHB983087:EHB983091 EQX983087:EQX983091 FAT983087:FAT983091 FKP983087:FKP983091 FUL983087:FUL983091 GEH983087:GEH983091 GOD983087:GOD983091 GXZ983087:GXZ983091 HHV983087:HHV983091 HRR983087:HRR983091 IBN983087:IBN983091 ILJ983087:ILJ983091 IVF983087:IVF983091 JFB983087:JFB983091 JOX983087:JOX983091 JYT983087:JYT983091 KIP983087:KIP983091 KSL983087:KSL983091 LCH983087:LCH983091 LMD983087:LMD983091 LVZ983087:LVZ983091 MFV983087:MFV983091 MPR983087:MPR983091 MZN983087:MZN983091 NJJ983087:NJJ983091 NTF983087:NTF983091 ODB983087:ODB983091 OMX983087:OMX983091 OWT983087:OWT983091 PGP983087:PGP983091 PQL983087:PQL983091 QAH983087:QAH983091 QKD983087:QKD983091 QTZ983087:QTZ983091 RDV983087:RDV983091 RNR983087:RNR983091 RXN983087:RXN983091 SHJ983087:SHJ983091 SRF983087:SRF983091 TBB983087:TBB983091 TKX983087:TKX983091 TUT983087:TUT983091 UEP983087:UEP983091 UOL983087:UOL983091 UYH983087:UYH983091 VID983087:VID983091 VRZ983087:VRZ983091 WBV983087:WBV983091 WLR983087:WLR983091 WVN983087:WVN983091">
      <formula1>$G$2:$G$5</formula1>
    </dataValidation>
    <dataValidation type="list" allowBlank="1" showInputMessage="1" showErrorMessage="1" sqref="I65583:I65587 JE65583:JE65587 TA65583:TA65587 ACW65583:ACW65587 AMS65583:AMS65587 AWO65583:AWO65587 BGK65583:BGK65587 BQG65583:BQG65587 CAC65583:CAC65587 CJY65583:CJY65587 CTU65583:CTU65587 DDQ65583:DDQ65587 DNM65583:DNM65587 DXI65583:DXI65587 EHE65583:EHE65587 ERA65583:ERA65587 FAW65583:FAW65587 FKS65583:FKS65587 FUO65583:FUO65587 GEK65583:GEK65587 GOG65583:GOG65587 GYC65583:GYC65587 HHY65583:HHY65587 HRU65583:HRU65587 IBQ65583:IBQ65587 ILM65583:ILM65587 IVI65583:IVI65587 JFE65583:JFE65587 JPA65583:JPA65587 JYW65583:JYW65587 KIS65583:KIS65587 KSO65583:KSO65587 LCK65583:LCK65587 LMG65583:LMG65587 LWC65583:LWC65587 MFY65583:MFY65587 MPU65583:MPU65587 MZQ65583:MZQ65587 NJM65583:NJM65587 NTI65583:NTI65587 ODE65583:ODE65587 ONA65583:ONA65587 OWW65583:OWW65587 PGS65583:PGS65587 PQO65583:PQO65587 QAK65583:QAK65587 QKG65583:QKG65587 QUC65583:QUC65587 RDY65583:RDY65587 RNU65583:RNU65587 RXQ65583:RXQ65587 SHM65583:SHM65587 SRI65583:SRI65587 TBE65583:TBE65587 TLA65583:TLA65587 TUW65583:TUW65587 UES65583:UES65587 UOO65583:UOO65587 UYK65583:UYK65587 VIG65583:VIG65587 VSC65583:VSC65587 WBY65583:WBY65587 WLU65583:WLU65587 WVQ65583:WVQ65587 I131119:I131123 JE131119:JE131123 TA131119:TA131123 ACW131119:ACW131123 AMS131119:AMS131123 AWO131119:AWO131123 BGK131119:BGK131123 BQG131119:BQG131123 CAC131119:CAC131123 CJY131119:CJY131123 CTU131119:CTU131123 DDQ131119:DDQ131123 DNM131119:DNM131123 DXI131119:DXI131123 EHE131119:EHE131123 ERA131119:ERA131123 FAW131119:FAW131123 FKS131119:FKS131123 FUO131119:FUO131123 GEK131119:GEK131123 GOG131119:GOG131123 GYC131119:GYC131123 HHY131119:HHY131123 HRU131119:HRU131123 IBQ131119:IBQ131123 ILM131119:ILM131123 IVI131119:IVI131123 JFE131119:JFE131123 JPA131119:JPA131123 JYW131119:JYW131123 KIS131119:KIS131123 KSO131119:KSO131123 LCK131119:LCK131123 LMG131119:LMG131123 LWC131119:LWC131123 MFY131119:MFY131123 MPU131119:MPU131123 MZQ131119:MZQ131123 NJM131119:NJM131123 NTI131119:NTI131123 ODE131119:ODE131123 ONA131119:ONA131123 OWW131119:OWW131123 PGS131119:PGS131123 PQO131119:PQO131123 QAK131119:QAK131123 QKG131119:QKG131123 QUC131119:QUC131123 RDY131119:RDY131123 RNU131119:RNU131123 RXQ131119:RXQ131123 SHM131119:SHM131123 SRI131119:SRI131123 TBE131119:TBE131123 TLA131119:TLA131123 TUW131119:TUW131123 UES131119:UES131123 UOO131119:UOO131123 UYK131119:UYK131123 VIG131119:VIG131123 VSC131119:VSC131123 WBY131119:WBY131123 WLU131119:WLU131123 WVQ131119:WVQ131123 I196655:I196659 JE196655:JE196659 TA196655:TA196659 ACW196655:ACW196659 AMS196655:AMS196659 AWO196655:AWO196659 BGK196655:BGK196659 BQG196655:BQG196659 CAC196655:CAC196659 CJY196655:CJY196659 CTU196655:CTU196659 DDQ196655:DDQ196659 DNM196655:DNM196659 DXI196655:DXI196659 EHE196655:EHE196659 ERA196655:ERA196659 FAW196655:FAW196659 FKS196655:FKS196659 FUO196655:FUO196659 GEK196655:GEK196659 GOG196655:GOG196659 GYC196655:GYC196659 HHY196655:HHY196659 HRU196655:HRU196659 IBQ196655:IBQ196659 ILM196655:ILM196659 IVI196655:IVI196659 JFE196655:JFE196659 JPA196655:JPA196659 JYW196655:JYW196659 KIS196655:KIS196659 KSO196655:KSO196659 LCK196655:LCK196659 LMG196655:LMG196659 LWC196655:LWC196659 MFY196655:MFY196659 MPU196655:MPU196659 MZQ196655:MZQ196659 NJM196655:NJM196659 NTI196655:NTI196659 ODE196655:ODE196659 ONA196655:ONA196659 OWW196655:OWW196659 PGS196655:PGS196659 PQO196655:PQO196659 QAK196655:QAK196659 QKG196655:QKG196659 QUC196655:QUC196659 RDY196655:RDY196659 RNU196655:RNU196659 RXQ196655:RXQ196659 SHM196655:SHM196659 SRI196655:SRI196659 TBE196655:TBE196659 TLA196655:TLA196659 TUW196655:TUW196659 UES196655:UES196659 UOO196655:UOO196659 UYK196655:UYK196659 VIG196655:VIG196659 VSC196655:VSC196659 WBY196655:WBY196659 WLU196655:WLU196659 WVQ196655:WVQ196659 I262191:I262195 JE262191:JE262195 TA262191:TA262195 ACW262191:ACW262195 AMS262191:AMS262195 AWO262191:AWO262195 BGK262191:BGK262195 BQG262191:BQG262195 CAC262191:CAC262195 CJY262191:CJY262195 CTU262191:CTU262195 DDQ262191:DDQ262195 DNM262191:DNM262195 DXI262191:DXI262195 EHE262191:EHE262195 ERA262191:ERA262195 FAW262191:FAW262195 FKS262191:FKS262195 FUO262191:FUO262195 GEK262191:GEK262195 GOG262191:GOG262195 GYC262191:GYC262195 HHY262191:HHY262195 HRU262191:HRU262195 IBQ262191:IBQ262195 ILM262191:ILM262195 IVI262191:IVI262195 JFE262191:JFE262195 JPA262191:JPA262195 JYW262191:JYW262195 KIS262191:KIS262195 KSO262191:KSO262195 LCK262191:LCK262195 LMG262191:LMG262195 LWC262191:LWC262195 MFY262191:MFY262195 MPU262191:MPU262195 MZQ262191:MZQ262195 NJM262191:NJM262195 NTI262191:NTI262195 ODE262191:ODE262195 ONA262191:ONA262195 OWW262191:OWW262195 PGS262191:PGS262195 PQO262191:PQO262195 QAK262191:QAK262195 QKG262191:QKG262195 QUC262191:QUC262195 RDY262191:RDY262195 RNU262191:RNU262195 RXQ262191:RXQ262195 SHM262191:SHM262195 SRI262191:SRI262195 TBE262191:TBE262195 TLA262191:TLA262195 TUW262191:TUW262195 UES262191:UES262195 UOO262191:UOO262195 UYK262191:UYK262195 VIG262191:VIG262195 VSC262191:VSC262195 WBY262191:WBY262195 WLU262191:WLU262195 WVQ262191:WVQ262195 I327727:I327731 JE327727:JE327731 TA327727:TA327731 ACW327727:ACW327731 AMS327727:AMS327731 AWO327727:AWO327731 BGK327727:BGK327731 BQG327727:BQG327731 CAC327727:CAC327731 CJY327727:CJY327731 CTU327727:CTU327731 DDQ327727:DDQ327731 DNM327727:DNM327731 DXI327727:DXI327731 EHE327727:EHE327731 ERA327727:ERA327731 FAW327727:FAW327731 FKS327727:FKS327731 FUO327727:FUO327731 GEK327727:GEK327731 GOG327727:GOG327731 GYC327727:GYC327731 HHY327727:HHY327731 HRU327727:HRU327731 IBQ327727:IBQ327731 ILM327727:ILM327731 IVI327727:IVI327731 JFE327727:JFE327731 JPA327727:JPA327731 JYW327727:JYW327731 KIS327727:KIS327731 KSO327727:KSO327731 LCK327727:LCK327731 LMG327727:LMG327731 LWC327727:LWC327731 MFY327727:MFY327731 MPU327727:MPU327731 MZQ327727:MZQ327731 NJM327727:NJM327731 NTI327727:NTI327731 ODE327727:ODE327731 ONA327727:ONA327731 OWW327727:OWW327731 PGS327727:PGS327731 PQO327727:PQO327731 QAK327727:QAK327731 QKG327727:QKG327731 QUC327727:QUC327731 RDY327727:RDY327731 RNU327727:RNU327731 RXQ327727:RXQ327731 SHM327727:SHM327731 SRI327727:SRI327731 TBE327727:TBE327731 TLA327727:TLA327731 TUW327727:TUW327731 UES327727:UES327731 UOO327727:UOO327731 UYK327727:UYK327731 VIG327727:VIG327731 VSC327727:VSC327731 WBY327727:WBY327731 WLU327727:WLU327731 WVQ327727:WVQ327731 I393263:I393267 JE393263:JE393267 TA393263:TA393267 ACW393263:ACW393267 AMS393263:AMS393267 AWO393263:AWO393267 BGK393263:BGK393267 BQG393263:BQG393267 CAC393263:CAC393267 CJY393263:CJY393267 CTU393263:CTU393267 DDQ393263:DDQ393267 DNM393263:DNM393267 DXI393263:DXI393267 EHE393263:EHE393267 ERA393263:ERA393267 FAW393263:FAW393267 FKS393263:FKS393267 FUO393263:FUO393267 GEK393263:GEK393267 GOG393263:GOG393267 GYC393263:GYC393267 HHY393263:HHY393267 HRU393263:HRU393267 IBQ393263:IBQ393267 ILM393263:ILM393267 IVI393263:IVI393267 JFE393263:JFE393267 JPA393263:JPA393267 JYW393263:JYW393267 KIS393263:KIS393267 KSO393263:KSO393267 LCK393263:LCK393267 LMG393263:LMG393267 LWC393263:LWC393267 MFY393263:MFY393267 MPU393263:MPU393267 MZQ393263:MZQ393267 NJM393263:NJM393267 NTI393263:NTI393267 ODE393263:ODE393267 ONA393263:ONA393267 OWW393263:OWW393267 PGS393263:PGS393267 PQO393263:PQO393267 QAK393263:QAK393267 QKG393263:QKG393267 QUC393263:QUC393267 RDY393263:RDY393267 RNU393263:RNU393267 RXQ393263:RXQ393267 SHM393263:SHM393267 SRI393263:SRI393267 TBE393263:TBE393267 TLA393263:TLA393267 TUW393263:TUW393267 UES393263:UES393267 UOO393263:UOO393267 UYK393263:UYK393267 VIG393263:VIG393267 VSC393263:VSC393267 WBY393263:WBY393267 WLU393263:WLU393267 WVQ393263:WVQ393267 I458799:I458803 JE458799:JE458803 TA458799:TA458803 ACW458799:ACW458803 AMS458799:AMS458803 AWO458799:AWO458803 BGK458799:BGK458803 BQG458799:BQG458803 CAC458799:CAC458803 CJY458799:CJY458803 CTU458799:CTU458803 DDQ458799:DDQ458803 DNM458799:DNM458803 DXI458799:DXI458803 EHE458799:EHE458803 ERA458799:ERA458803 FAW458799:FAW458803 FKS458799:FKS458803 FUO458799:FUO458803 GEK458799:GEK458803 GOG458799:GOG458803 GYC458799:GYC458803 HHY458799:HHY458803 HRU458799:HRU458803 IBQ458799:IBQ458803 ILM458799:ILM458803 IVI458799:IVI458803 JFE458799:JFE458803 JPA458799:JPA458803 JYW458799:JYW458803 KIS458799:KIS458803 KSO458799:KSO458803 LCK458799:LCK458803 LMG458799:LMG458803 LWC458799:LWC458803 MFY458799:MFY458803 MPU458799:MPU458803 MZQ458799:MZQ458803 NJM458799:NJM458803 NTI458799:NTI458803 ODE458799:ODE458803 ONA458799:ONA458803 OWW458799:OWW458803 PGS458799:PGS458803 PQO458799:PQO458803 QAK458799:QAK458803 QKG458799:QKG458803 QUC458799:QUC458803 RDY458799:RDY458803 RNU458799:RNU458803 RXQ458799:RXQ458803 SHM458799:SHM458803 SRI458799:SRI458803 TBE458799:TBE458803 TLA458799:TLA458803 TUW458799:TUW458803 UES458799:UES458803 UOO458799:UOO458803 UYK458799:UYK458803 VIG458799:VIG458803 VSC458799:VSC458803 WBY458799:WBY458803 WLU458799:WLU458803 WVQ458799:WVQ458803 I524335:I524339 JE524335:JE524339 TA524335:TA524339 ACW524335:ACW524339 AMS524335:AMS524339 AWO524335:AWO524339 BGK524335:BGK524339 BQG524335:BQG524339 CAC524335:CAC524339 CJY524335:CJY524339 CTU524335:CTU524339 DDQ524335:DDQ524339 DNM524335:DNM524339 DXI524335:DXI524339 EHE524335:EHE524339 ERA524335:ERA524339 FAW524335:FAW524339 FKS524335:FKS524339 FUO524335:FUO524339 GEK524335:GEK524339 GOG524335:GOG524339 GYC524335:GYC524339 HHY524335:HHY524339 HRU524335:HRU524339 IBQ524335:IBQ524339 ILM524335:ILM524339 IVI524335:IVI524339 JFE524335:JFE524339 JPA524335:JPA524339 JYW524335:JYW524339 KIS524335:KIS524339 KSO524335:KSO524339 LCK524335:LCK524339 LMG524335:LMG524339 LWC524335:LWC524339 MFY524335:MFY524339 MPU524335:MPU524339 MZQ524335:MZQ524339 NJM524335:NJM524339 NTI524335:NTI524339 ODE524335:ODE524339 ONA524335:ONA524339 OWW524335:OWW524339 PGS524335:PGS524339 PQO524335:PQO524339 QAK524335:QAK524339 QKG524335:QKG524339 QUC524335:QUC524339 RDY524335:RDY524339 RNU524335:RNU524339 RXQ524335:RXQ524339 SHM524335:SHM524339 SRI524335:SRI524339 TBE524335:TBE524339 TLA524335:TLA524339 TUW524335:TUW524339 UES524335:UES524339 UOO524335:UOO524339 UYK524335:UYK524339 VIG524335:VIG524339 VSC524335:VSC524339 WBY524335:WBY524339 WLU524335:WLU524339 WVQ524335:WVQ524339 I589871:I589875 JE589871:JE589875 TA589871:TA589875 ACW589871:ACW589875 AMS589871:AMS589875 AWO589871:AWO589875 BGK589871:BGK589875 BQG589871:BQG589875 CAC589871:CAC589875 CJY589871:CJY589875 CTU589871:CTU589875 DDQ589871:DDQ589875 DNM589871:DNM589875 DXI589871:DXI589875 EHE589871:EHE589875 ERA589871:ERA589875 FAW589871:FAW589875 FKS589871:FKS589875 FUO589871:FUO589875 GEK589871:GEK589875 GOG589871:GOG589875 GYC589871:GYC589875 HHY589871:HHY589875 HRU589871:HRU589875 IBQ589871:IBQ589875 ILM589871:ILM589875 IVI589871:IVI589875 JFE589871:JFE589875 JPA589871:JPA589875 JYW589871:JYW589875 KIS589871:KIS589875 KSO589871:KSO589875 LCK589871:LCK589875 LMG589871:LMG589875 LWC589871:LWC589875 MFY589871:MFY589875 MPU589871:MPU589875 MZQ589871:MZQ589875 NJM589871:NJM589875 NTI589871:NTI589875 ODE589871:ODE589875 ONA589871:ONA589875 OWW589871:OWW589875 PGS589871:PGS589875 PQO589871:PQO589875 QAK589871:QAK589875 QKG589871:QKG589875 QUC589871:QUC589875 RDY589871:RDY589875 RNU589871:RNU589875 RXQ589871:RXQ589875 SHM589871:SHM589875 SRI589871:SRI589875 TBE589871:TBE589875 TLA589871:TLA589875 TUW589871:TUW589875 UES589871:UES589875 UOO589871:UOO589875 UYK589871:UYK589875 VIG589871:VIG589875 VSC589871:VSC589875 WBY589871:WBY589875 WLU589871:WLU589875 WVQ589871:WVQ589875 I655407:I655411 JE655407:JE655411 TA655407:TA655411 ACW655407:ACW655411 AMS655407:AMS655411 AWO655407:AWO655411 BGK655407:BGK655411 BQG655407:BQG655411 CAC655407:CAC655411 CJY655407:CJY655411 CTU655407:CTU655411 DDQ655407:DDQ655411 DNM655407:DNM655411 DXI655407:DXI655411 EHE655407:EHE655411 ERA655407:ERA655411 FAW655407:FAW655411 FKS655407:FKS655411 FUO655407:FUO655411 GEK655407:GEK655411 GOG655407:GOG655411 GYC655407:GYC655411 HHY655407:HHY655411 HRU655407:HRU655411 IBQ655407:IBQ655411 ILM655407:ILM655411 IVI655407:IVI655411 JFE655407:JFE655411 JPA655407:JPA655411 JYW655407:JYW655411 KIS655407:KIS655411 KSO655407:KSO655411 LCK655407:LCK655411 LMG655407:LMG655411 LWC655407:LWC655411 MFY655407:MFY655411 MPU655407:MPU655411 MZQ655407:MZQ655411 NJM655407:NJM655411 NTI655407:NTI655411 ODE655407:ODE655411 ONA655407:ONA655411 OWW655407:OWW655411 PGS655407:PGS655411 PQO655407:PQO655411 QAK655407:QAK655411 QKG655407:QKG655411 QUC655407:QUC655411 RDY655407:RDY655411 RNU655407:RNU655411 RXQ655407:RXQ655411 SHM655407:SHM655411 SRI655407:SRI655411 TBE655407:TBE655411 TLA655407:TLA655411 TUW655407:TUW655411 UES655407:UES655411 UOO655407:UOO655411 UYK655407:UYK655411 VIG655407:VIG655411 VSC655407:VSC655411 WBY655407:WBY655411 WLU655407:WLU655411 WVQ655407:WVQ655411 I720943:I720947 JE720943:JE720947 TA720943:TA720947 ACW720943:ACW720947 AMS720943:AMS720947 AWO720943:AWO720947 BGK720943:BGK720947 BQG720943:BQG720947 CAC720943:CAC720947 CJY720943:CJY720947 CTU720943:CTU720947 DDQ720943:DDQ720947 DNM720943:DNM720947 DXI720943:DXI720947 EHE720943:EHE720947 ERA720943:ERA720947 FAW720943:FAW720947 FKS720943:FKS720947 FUO720943:FUO720947 GEK720943:GEK720947 GOG720943:GOG720947 GYC720943:GYC720947 HHY720943:HHY720947 HRU720943:HRU720947 IBQ720943:IBQ720947 ILM720943:ILM720947 IVI720943:IVI720947 JFE720943:JFE720947 JPA720943:JPA720947 JYW720943:JYW720947 KIS720943:KIS720947 KSO720943:KSO720947 LCK720943:LCK720947 LMG720943:LMG720947 LWC720943:LWC720947 MFY720943:MFY720947 MPU720943:MPU720947 MZQ720943:MZQ720947 NJM720943:NJM720947 NTI720943:NTI720947 ODE720943:ODE720947 ONA720943:ONA720947 OWW720943:OWW720947 PGS720943:PGS720947 PQO720943:PQO720947 QAK720943:QAK720947 QKG720943:QKG720947 QUC720943:QUC720947 RDY720943:RDY720947 RNU720943:RNU720947 RXQ720943:RXQ720947 SHM720943:SHM720947 SRI720943:SRI720947 TBE720943:TBE720947 TLA720943:TLA720947 TUW720943:TUW720947 UES720943:UES720947 UOO720943:UOO720947 UYK720943:UYK720947 VIG720943:VIG720947 VSC720943:VSC720947 WBY720943:WBY720947 WLU720943:WLU720947 WVQ720943:WVQ720947 I786479:I786483 JE786479:JE786483 TA786479:TA786483 ACW786479:ACW786483 AMS786479:AMS786483 AWO786479:AWO786483 BGK786479:BGK786483 BQG786479:BQG786483 CAC786479:CAC786483 CJY786479:CJY786483 CTU786479:CTU786483 DDQ786479:DDQ786483 DNM786479:DNM786483 DXI786479:DXI786483 EHE786479:EHE786483 ERA786479:ERA786483 FAW786479:FAW786483 FKS786479:FKS786483 FUO786479:FUO786483 GEK786479:GEK786483 GOG786479:GOG786483 GYC786479:GYC786483 HHY786479:HHY786483 HRU786479:HRU786483 IBQ786479:IBQ786483 ILM786479:ILM786483 IVI786479:IVI786483 JFE786479:JFE786483 JPA786479:JPA786483 JYW786479:JYW786483 KIS786479:KIS786483 KSO786479:KSO786483 LCK786479:LCK786483 LMG786479:LMG786483 LWC786479:LWC786483 MFY786479:MFY786483 MPU786479:MPU786483 MZQ786479:MZQ786483 NJM786479:NJM786483 NTI786479:NTI786483 ODE786479:ODE786483 ONA786479:ONA786483 OWW786479:OWW786483 PGS786479:PGS786483 PQO786479:PQO786483 QAK786479:QAK786483 QKG786479:QKG786483 QUC786479:QUC786483 RDY786479:RDY786483 RNU786479:RNU786483 RXQ786479:RXQ786483 SHM786479:SHM786483 SRI786479:SRI786483 TBE786479:TBE786483 TLA786479:TLA786483 TUW786479:TUW786483 UES786479:UES786483 UOO786479:UOO786483 UYK786479:UYK786483 VIG786479:VIG786483 VSC786479:VSC786483 WBY786479:WBY786483 WLU786479:WLU786483 WVQ786479:WVQ786483 I852015:I852019 JE852015:JE852019 TA852015:TA852019 ACW852015:ACW852019 AMS852015:AMS852019 AWO852015:AWO852019 BGK852015:BGK852019 BQG852015:BQG852019 CAC852015:CAC852019 CJY852015:CJY852019 CTU852015:CTU852019 DDQ852015:DDQ852019 DNM852015:DNM852019 DXI852015:DXI852019 EHE852015:EHE852019 ERA852015:ERA852019 FAW852015:FAW852019 FKS852015:FKS852019 FUO852015:FUO852019 GEK852015:GEK852019 GOG852015:GOG852019 GYC852015:GYC852019 HHY852015:HHY852019 HRU852015:HRU852019 IBQ852015:IBQ852019 ILM852015:ILM852019 IVI852015:IVI852019 JFE852015:JFE852019 JPA852015:JPA852019 JYW852015:JYW852019 KIS852015:KIS852019 KSO852015:KSO852019 LCK852015:LCK852019 LMG852015:LMG852019 LWC852015:LWC852019 MFY852015:MFY852019 MPU852015:MPU852019 MZQ852015:MZQ852019 NJM852015:NJM852019 NTI852015:NTI852019 ODE852015:ODE852019 ONA852015:ONA852019 OWW852015:OWW852019 PGS852015:PGS852019 PQO852015:PQO852019 QAK852015:QAK852019 QKG852015:QKG852019 QUC852015:QUC852019 RDY852015:RDY852019 RNU852015:RNU852019 RXQ852015:RXQ852019 SHM852015:SHM852019 SRI852015:SRI852019 TBE852015:TBE852019 TLA852015:TLA852019 TUW852015:TUW852019 UES852015:UES852019 UOO852015:UOO852019 UYK852015:UYK852019 VIG852015:VIG852019 VSC852015:VSC852019 WBY852015:WBY852019 WLU852015:WLU852019 WVQ852015:WVQ852019 I917551:I917555 JE917551:JE917555 TA917551:TA917555 ACW917551:ACW917555 AMS917551:AMS917555 AWO917551:AWO917555 BGK917551:BGK917555 BQG917551:BQG917555 CAC917551:CAC917555 CJY917551:CJY917555 CTU917551:CTU917555 DDQ917551:DDQ917555 DNM917551:DNM917555 DXI917551:DXI917555 EHE917551:EHE917555 ERA917551:ERA917555 FAW917551:FAW917555 FKS917551:FKS917555 FUO917551:FUO917555 GEK917551:GEK917555 GOG917551:GOG917555 GYC917551:GYC917555 HHY917551:HHY917555 HRU917551:HRU917555 IBQ917551:IBQ917555 ILM917551:ILM917555 IVI917551:IVI917555 JFE917551:JFE917555 JPA917551:JPA917555 JYW917551:JYW917555 KIS917551:KIS917555 KSO917551:KSO917555 LCK917551:LCK917555 LMG917551:LMG917555 LWC917551:LWC917555 MFY917551:MFY917555 MPU917551:MPU917555 MZQ917551:MZQ917555 NJM917551:NJM917555 NTI917551:NTI917555 ODE917551:ODE917555 ONA917551:ONA917555 OWW917551:OWW917555 PGS917551:PGS917555 PQO917551:PQO917555 QAK917551:QAK917555 QKG917551:QKG917555 QUC917551:QUC917555 RDY917551:RDY917555 RNU917551:RNU917555 RXQ917551:RXQ917555 SHM917551:SHM917555 SRI917551:SRI917555 TBE917551:TBE917555 TLA917551:TLA917555 TUW917551:TUW917555 UES917551:UES917555 UOO917551:UOO917555 UYK917551:UYK917555 VIG917551:VIG917555 VSC917551:VSC917555 WBY917551:WBY917555 WLU917551:WLU917555 WVQ917551:WVQ917555 I983087:I983091 JE983087:JE983091 TA983087:TA983091 ACW983087:ACW983091 AMS983087:AMS983091 AWO983087:AWO983091 BGK983087:BGK983091 BQG983087:BQG983091 CAC983087:CAC983091 CJY983087:CJY983091 CTU983087:CTU983091 DDQ983087:DDQ983091 DNM983087:DNM983091 DXI983087:DXI983091 EHE983087:EHE983091 ERA983087:ERA983091 FAW983087:FAW983091 FKS983087:FKS983091 FUO983087:FUO983091 GEK983087:GEK983091 GOG983087:GOG983091 GYC983087:GYC983091 HHY983087:HHY983091 HRU983087:HRU983091 IBQ983087:IBQ983091 ILM983087:ILM983091 IVI983087:IVI983091 JFE983087:JFE983091 JPA983087:JPA983091 JYW983087:JYW983091 KIS983087:KIS983091 KSO983087:KSO983091 LCK983087:LCK983091 LMG983087:LMG983091 LWC983087:LWC983091 MFY983087:MFY983091 MPU983087:MPU983091 MZQ983087:MZQ983091 NJM983087:NJM983091 NTI983087:NTI983091 ODE983087:ODE983091 ONA983087:ONA983091 OWW983087:OWW983091 PGS983087:PGS983091 PQO983087:PQO983091 QAK983087:QAK983091 QKG983087:QKG983091 QUC983087:QUC983091 RDY983087:RDY983091 RNU983087:RNU983091 RXQ983087:RXQ983091 SHM983087:SHM983091 SRI983087:SRI983091 TBE983087:TBE983091 TLA983087:TLA983091 TUW983087:TUW983091 UES983087:UES983091 UOO983087:UOO983091 UYK983087:UYK983091 VIG983087:VIG983091 VSC983087:VSC983091 WBY983087:WBY983091 WLU983087:WLU983091 WVQ983087:WVQ983091">
      <formula1>$H$2:$H$3</formula1>
    </dataValidation>
    <dataValidation type="list" allowBlank="1" showInputMessage="1" showErrorMessage="1" sqref="V65556:V65587 JR65556:JR65587 TN65556:TN65587 ADJ65556:ADJ65587 ANF65556:ANF65587 AXB65556:AXB65587 BGX65556:BGX65587 BQT65556:BQT65587 CAP65556:CAP65587 CKL65556:CKL65587 CUH65556:CUH65587 DED65556:DED65587 DNZ65556:DNZ65587 DXV65556:DXV65587 EHR65556:EHR65587 ERN65556:ERN65587 FBJ65556:FBJ65587 FLF65556:FLF65587 FVB65556:FVB65587 GEX65556:GEX65587 GOT65556:GOT65587 GYP65556:GYP65587 HIL65556:HIL65587 HSH65556:HSH65587 ICD65556:ICD65587 ILZ65556:ILZ65587 IVV65556:IVV65587 JFR65556:JFR65587 JPN65556:JPN65587 JZJ65556:JZJ65587 KJF65556:KJF65587 KTB65556:KTB65587 LCX65556:LCX65587 LMT65556:LMT65587 LWP65556:LWP65587 MGL65556:MGL65587 MQH65556:MQH65587 NAD65556:NAD65587 NJZ65556:NJZ65587 NTV65556:NTV65587 ODR65556:ODR65587 ONN65556:ONN65587 OXJ65556:OXJ65587 PHF65556:PHF65587 PRB65556:PRB65587 QAX65556:QAX65587 QKT65556:QKT65587 QUP65556:QUP65587 REL65556:REL65587 ROH65556:ROH65587 RYD65556:RYD65587 SHZ65556:SHZ65587 SRV65556:SRV65587 TBR65556:TBR65587 TLN65556:TLN65587 TVJ65556:TVJ65587 UFF65556:UFF65587 UPB65556:UPB65587 UYX65556:UYX65587 VIT65556:VIT65587 VSP65556:VSP65587 WCL65556:WCL65587 WMH65556:WMH65587 WWD65556:WWD65587 V131092:V131123 JR131092:JR131123 TN131092:TN131123 ADJ131092:ADJ131123 ANF131092:ANF131123 AXB131092:AXB131123 BGX131092:BGX131123 BQT131092:BQT131123 CAP131092:CAP131123 CKL131092:CKL131123 CUH131092:CUH131123 DED131092:DED131123 DNZ131092:DNZ131123 DXV131092:DXV131123 EHR131092:EHR131123 ERN131092:ERN131123 FBJ131092:FBJ131123 FLF131092:FLF131123 FVB131092:FVB131123 GEX131092:GEX131123 GOT131092:GOT131123 GYP131092:GYP131123 HIL131092:HIL131123 HSH131092:HSH131123 ICD131092:ICD131123 ILZ131092:ILZ131123 IVV131092:IVV131123 JFR131092:JFR131123 JPN131092:JPN131123 JZJ131092:JZJ131123 KJF131092:KJF131123 KTB131092:KTB131123 LCX131092:LCX131123 LMT131092:LMT131123 LWP131092:LWP131123 MGL131092:MGL131123 MQH131092:MQH131123 NAD131092:NAD131123 NJZ131092:NJZ131123 NTV131092:NTV131123 ODR131092:ODR131123 ONN131092:ONN131123 OXJ131092:OXJ131123 PHF131092:PHF131123 PRB131092:PRB131123 QAX131092:QAX131123 QKT131092:QKT131123 QUP131092:QUP131123 REL131092:REL131123 ROH131092:ROH131123 RYD131092:RYD131123 SHZ131092:SHZ131123 SRV131092:SRV131123 TBR131092:TBR131123 TLN131092:TLN131123 TVJ131092:TVJ131123 UFF131092:UFF131123 UPB131092:UPB131123 UYX131092:UYX131123 VIT131092:VIT131123 VSP131092:VSP131123 WCL131092:WCL131123 WMH131092:WMH131123 WWD131092:WWD131123 V196628:V196659 JR196628:JR196659 TN196628:TN196659 ADJ196628:ADJ196659 ANF196628:ANF196659 AXB196628:AXB196659 BGX196628:BGX196659 BQT196628:BQT196659 CAP196628:CAP196659 CKL196628:CKL196659 CUH196628:CUH196659 DED196628:DED196659 DNZ196628:DNZ196659 DXV196628:DXV196659 EHR196628:EHR196659 ERN196628:ERN196659 FBJ196628:FBJ196659 FLF196628:FLF196659 FVB196628:FVB196659 GEX196628:GEX196659 GOT196628:GOT196659 GYP196628:GYP196659 HIL196628:HIL196659 HSH196628:HSH196659 ICD196628:ICD196659 ILZ196628:ILZ196659 IVV196628:IVV196659 JFR196628:JFR196659 JPN196628:JPN196659 JZJ196628:JZJ196659 KJF196628:KJF196659 KTB196628:KTB196659 LCX196628:LCX196659 LMT196628:LMT196659 LWP196628:LWP196659 MGL196628:MGL196659 MQH196628:MQH196659 NAD196628:NAD196659 NJZ196628:NJZ196659 NTV196628:NTV196659 ODR196628:ODR196659 ONN196628:ONN196659 OXJ196628:OXJ196659 PHF196628:PHF196659 PRB196628:PRB196659 QAX196628:QAX196659 QKT196628:QKT196659 QUP196628:QUP196659 REL196628:REL196659 ROH196628:ROH196659 RYD196628:RYD196659 SHZ196628:SHZ196659 SRV196628:SRV196659 TBR196628:TBR196659 TLN196628:TLN196659 TVJ196628:TVJ196659 UFF196628:UFF196659 UPB196628:UPB196659 UYX196628:UYX196659 VIT196628:VIT196659 VSP196628:VSP196659 WCL196628:WCL196659 WMH196628:WMH196659 WWD196628:WWD196659 V262164:V262195 JR262164:JR262195 TN262164:TN262195 ADJ262164:ADJ262195 ANF262164:ANF262195 AXB262164:AXB262195 BGX262164:BGX262195 BQT262164:BQT262195 CAP262164:CAP262195 CKL262164:CKL262195 CUH262164:CUH262195 DED262164:DED262195 DNZ262164:DNZ262195 DXV262164:DXV262195 EHR262164:EHR262195 ERN262164:ERN262195 FBJ262164:FBJ262195 FLF262164:FLF262195 FVB262164:FVB262195 GEX262164:GEX262195 GOT262164:GOT262195 GYP262164:GYP262195 HIL262164:HIL262195 HSH262164:HSH262195 ICD262164:ICD262195 ILZ262164:ILZ262195 IVV262164:IVV262195 JFR262164:JFR262195 JPN262164:JPN262195 JZJ262164:JZJ262195 KJF262164:KJF262195 KTB262164:KTB262195 LCX262164:LCX262195 LMT262164:LMT262195 LWP262164:LWP262195 MGL262164:MGL262195 MQH262164:MQH262195 NAD262164:NAD262195 NJZ262164:NJZ262195 NTV262164:NTV262195 ODR262164:ODR262195 ONN262164:ONN262195 OXJ262164:OXJ262195 PHF262164:PHF262195 PRB262164:PRB262195 QAX262164:QAX262195 QKT262164:QKT262195 QUP262164:QUP262195 REL262164:REL262195 ROH262164:ROH262195 RYD262164:RYD262195 SHZ262164:SHZ262195 SRV262164:SRV262195 TBR262164:TBR262195 TLN262164:TLN262195 TVJ262164:TVJ262195 UFF262164:UFF262195 UPB262164:UPB262195 UYX262164:UYX262195 VIT262164:VIT262195 VSP262164:VSP262195 WCL262164:WCL262195 WMH262164:WMH262195 WWD262164:WWD262195 V327700:V327731 JR327700:JR327731 TN327700:TN327731 ADJ327700:ADJ327731 ANF327700:ANF327731 AXB327700:AXB327731 BGX327700:BGX327731 BQT327700:BQT327731 CAP327700:CAP327731 CKL327700:CKL327731 CUH327700:CUH327731 DED327700:DED327731 DNZ327700:DNZ327731 DXV327700:DXV327731 EHR327700:EHR327731 ERN327700:ERN327731 FBJ327700:FBJ327731 FLF327700:FLF327731 FVB327700:FVB327731 GEX327700:GEX327731 GOT327700:GOT327731 GYP327700:GYP327731 HIL327700:HIL327731 HSH327700:HSH327731 ICD327700:ICD327731 ILZ327700:ILZ327731 IVV327700:IVV327731 JFR327700:JFR327731 JPN327700:JPN327731 JZJ327700:JZJ327731 KJF327700:KJF327731 KTB327700:KTB327731 LCX327700:LCX327731 LMT327700:LMT327731 LWP327700:LWP327731 MGL327700:MGL327731 MQH327700:MQH327731 NAD327700:NAD327731 NJZ327700:NJZ327731 NTV327700:NTV327731 ODR327700:ODR327731 ONN327700:ONN327731 OXJ327700:OXJ327731 PHF327700:PHF327731 PRB327700:PRB327731 QAX327700:QAX327731 QKT327700:QKT327731 QUP327700:QUP327731 REL327700:REL327731 ROH327700:ROH327731 RYD327700:RYD327731 SHZ327700:SHZ327731 SRV327700:SRV327731 TBR327700:TBR327731 TLN327700:TLN327731 TVJ327700:TVJ327731 UFF327700:UFF327731 UPB327700:UPB327731 UYX327700:UYX327731 VIT327700:VIT327731 VSP327700:VSP327731 WCL327700:WCL327731 WMH327700:WMH327731 WWD327700:WWD327731 V393236:V393267 JR393236:JR393267 TN393236:TN393267 ADJ393236:ADJ393267 ANF393236:ANF393267 AXB393236:AXB393267 BGX393236:BGX393267 BQT393236:BQT393267 CAP393236:CAP393267 CKL393236:CKL393267 CUH393236:CUH393267 DED393236:DED393267 DNZ393236:DNZ393267 DXV393236:DXV393267 EHR393236:EHR393267 ERN393236:ERN393267 FBJ393236:FBJ393267 FLF393236:FLF393267 FVB393236:FVB393267 GEX393236:GEX393267 GOT393236:GOT393267 GYP393236:GYP393267 HIL393236:HIL393267 HSH393236:HSH393267 ICD393236:ICD393267 ILZ393236:ILZ393267 IVV393236:IVV393267 JFR393236:JFR393267 JPN393236:JPN393267 JZJ393236:JZJ393267 KJF393236:KJF393267 KTB393236:KTB393267 LCX393236:LCX393267 LMT393236:LMT393267 LWP393236:LWP393267 MGL393236:MGL393267 MQH393236:MQH393267 NAD393236:NAD393267 NJZ393236:NJZ393267 NTV393236:NTV393267 ODR393236:ODR393267 ONN393236:ONN393267 OXJ393236:OXJ393267 PHF393236:PHF393267 PRB393236:PRB393267 QAX393236:QAX393267 QKT393236:QKT393267 QUP393236:QUP393267 REL393236:REL393267 ROH393236:ROH393267 RYD393236:RYD393267 SHZ393236:SHZ393267 SRV393236:SRV393267 TBR393236:TBR393267 TLN393236:TLN393267 TVJ393236:TVJ393267 UFF393236:UFF393267 UPB393236:UPB393267 UYX393236:UYX393267 VIT393236:VIT393267 VSP393236:VSP393267 WCL393236:WCL393267 WMH393236:WMH393267 WWD393236:WWD393267 V458772:V458803 JR458772:JR458803 TN458772:TN458803 ADJ458772:ADJ458803 ANF458772:ANF458803 AXB458772:AXB458803 BGX458772:BGX458803 BQT458772:BQT458803 CAP458772:CAP458803 CKL458772:CKL458803 CUH458772:CUH458803 DED458772:DED458803 DNZ458772:DNZ458803 DXV458772:DXV458803 EHR458772:EHR458803 ERN458772:ERN458803 FBJ458772:FBJ458803 FLF458772:FLF458803 FVB458772:FVB458803 GEX458772:GEX458803 GOT458772:GOT458803 GYP458772:GYP458803 HIL458772:HIL458803 HSH458772:HSH458803 ICD458772:ICD458803 ILZ458772:ILZ458803 IVV458772:IVV458803 JFR458772:JFR458803 JPN458772:JPN458803 JZJ458772:JZJ458803 KJF458772:KJF458803 KTB458772:KTB458803 LCX458772:LCX458803 LMT458772:LMT458803 LWP458772:LWP458803 MGL458772:MGL458803 MQH458772:MQH458803 NAD458772:NAD458803 NJZ458772:NJZ458803 NTV458772:NTV458803 ODR458772:ODR458803 ONN458772:ONN458803 OXJ458772:OXJ458803 PHF458772:PHF458803 PRB458772:PRB458803 QAX458772:QAX458803 QKT458772:QKT458803 QUP458772:QUP458803 REL458772:REL458803 ROH458772:ROH458803 RYD458772:RYD458803 SHZ458772:SHZ458803 SRV458772:SRV458803 TBR458772:TBR458803 TLN458772:TLN458803 TVJ458772:TVJ458803 UFF458772:UFF458803 UPB458772:UPB458803 UYX458772:UYX458803 VIT458772:VIT458803 VSP458772:VSP458803 WCL458772:WCL458803 WMH458772:WMH458803 WWD458772:WWD458803 V524308:V524339 JR524308:JR524339 TN524308:TN524339 ADJ524308:ADJ524339 ANF524308:ANF524339 AXB524308:AXB524339 BGX524308:BGX524339 BQT524308:BQT524339 CAP524308:CAP524339 CKL524308:CKL524339 CUH524308:CUH524339 DED524308:DED524339 DNZ524308:DNZ524339 DXV524308:DXV524339 EHR524308:EHR524339 ERN524308:ERN524339 FBJ524308:FBJ524339 FLF524308:FLF524339 FVB524308:FVB524339 GEX524308:GEX524339 GOT524308:GOT524339 GYP524308:GYP524339 HIL524308:HIL524339 HSH524308:HSH524339 ICD524308:ICD524339 ILZ524308:ILZ524339 IVV524308:IVV524339 JFR524308:JFR524339 JPN524308:JPN524339 JZJ524308:JZJ524339 KJF524308:KJF524339 KTB524308:KTB524339 LCX524308:LCX524339 LMT524308:LMT524339 LWP524308:LWP524339 MGL524308:MGL524339 MQH524308:MQH524339 NAD524308:NAD524339 NJZ524308:NJZ524339 NTV524308:NTV524339 ODR524308:ODR524339 ONN524308:ONN524339 OXJ524308:OXJ524339 PHF524308:PHF524339 PRB524308:PRB524339 QAX524308:QAX524339 QKT524308:QKT524339 QUP524308:QUP524339 REL524308:REL524339 ROH524308:ROH524339 RYD524308:RYD524339 SHZ524308:SHZ524339 SRV524308:SRV524339 TBR524308:TBR524339 TLN524308:TLN524339 TVJ524308:TVJ524339 UFF524308:UFF524339 UPB524308:UPB524339 UYX524308:UYX524339 VIT524308:VIT524339 VSP524308:VSP524339 WCL524308:WCL524339 WMH524308:WMH524339 WWD524308:WWD524339 V589844:V589875 JR589844:JR589875 TN589844:TN589875 ADJ589844:ADJ589875 ANF589844:ANF589875 AXB589844:AXB589875 BGX589844:BGX589875 BQT589844:BQT589875 CAP589844:CAP589875 CKL589844:CKL589875 CUH589844:CUH589875 DED589844:DED589875 DNZ589844:DNZ589875 DXV589844:DXV589875 EHR589844:EHR589875 ERN589844:ERN589875 FBJ589844:FBJ589875 FLF589844:FLF589875 FVB589844:FVB589875 GEX589844:GEX589875 GOT589844:GOT589875 GYP589844:GYP589875 HIL589844:HIL589875 HSH589844:HSH589875 ICD589844:ICD589875 ILZ589844:ILZ589875 IVV589844:IVV589875 JFR589844:JFR589875 JPN589844:JPN589875 JZJ589844:JZJ589875 KJF589844:KJF589875 KTB589844:KTB589875 LCX589844:LCX589875 LMT589844:LMT589875 LWP589844:LWP589875 MGL589844:MGL589875 MQH589844:MQH589875 NAD589844:NAD589875 NJZ589844:NJZ589875 NTV589844:NTV589875 ODR589844:ODR589875 ONN589844:ONN589875 OXJ589844:OXJ589875 PHF589844:PHF589875 PRB589844:PRB589875 QAX589844:QAX589875 QKT589844:QKT589875 QUP589844:QUP589875 REL589844:REL589875 ROH589844:ROH589875 RYD589844:RYD589875 SHZ589844:SHZ589875 SRV589844:SRV589875 TBR589844:TBR589875 TLN589844:TLN589875 TVJ589844:TVJ589875 UFF589844:UFF589875 UPB589844:UPB589875 UYX589844:UYX589875 VIT589844:VIT589875 VSP589844:VSP589875 WCL589844:WCL589875 WMH589844:WMH589875 WWD589844:WWD589875 V655380:V655411 JR655380:JR655411 TN655380:TN655411 ADJ655380:ADJ655411 ANF655380:ANF655411 AXB655380:AXB655411 BGX655380:BGX655411 BQT655380:BQT655411 CAP655380:CAP655411 CKL655380:CKL655411 CUH655380:CUH655411 DED655380:DED655411 DNZ655380:DNZ655411 DXV655380:DXV655411 EHR655380:EHR655411 ERN655380:ERN655411 FBJ655380:FBJ655411 FLF655380:FLF655411 FVB655380:FVB655411 GEX655380:GEX655411 GOT655380:GOT655411 GYP655380:GYP655411 HIL655380:HIL655411 HSH655380:HSH655411 ICD655380:ICD655411 ILZ655380:ILZ655411 IVV655380:IVV655411 JFR655380:JFR655411 JPN655380:JPN655411 JZJ655380:JZJ655411 KJF655380:KJF655411 KTB655380:KTB655411 LCX655380:LCX655411 LMT655380:LMT655411 LWP655380:LWP655411 MGL655380:MGL655411 MQH655380:MQH655411 NAD655380:NAD655411 NJZ655380:NJZ655411 NTV655380:NTV655411 ODR655380:ODR655411 ONN655380:ONN655411 OXJ655380:OXJ655411 PHF655380:PHF655411 PRB655380:PRB655411 QAX655380:QAX655411 QKT655380:QKT655411 QUP655380:QUP655411 REL655380:REL655411 ROH655380:ROH655411 RYD655380:RYD655411 SHZ655380:SHZ655411 SRV655380:SRV655411 TBR655380:TBR655411 TLN655380:TLN655411 TVJ655380:TVJ655411 UFF655380:UFF655411 UPB655380:UPB655411 UYX655380:UYX655411 VIT655380:VIT655411 VSP655380:VSP655411 WCL655380:WCL655411 WMH655380:WMH655411 WWD655380:WWD655411 V720916:V720947 JR720916:JR720947 TN720916:TN720947 ADJ720916:ADJ720947 ANF720916:ANF720947 AXB720916:AXB720947 BGX720916:BGX720947 BQT720916:BQT720947 CAP720916:CAP720947 CKL720916:CKL720947 CUH720916:CUH720947 DED720916:DED720947 DNZ720916:DNZ720947 DXV720916:DXV720947 EHR720916:EHR720947 ERN720916:ERN720947 FBJ720916:FBJ720947 FLF720916:FLF720947 FVB720916:FVB720947 GEX720916:GEX720947 GOT720916:GOT720947 GYP720916:GYP720947 HIL720916:HIL720947 HSH720916:HSH720947 ICD720916:ICD720947 ILZ720916:ILZ720947 IVV720916:IVV720947 JFR720916:JFR720947 JPN720916:JPN720947 JZJ720916:JZJ720947 KJF720916:KJF720947 KTB720916:KTB720947 LCX720916:LCX720947 LMT720916:LMT720947 LWP720916:LWP720947 MGL720916:MGL720947 MQH720916:MQH720947 NAD720916:NAD720947 NJZ720916:NJZ720947 NTV720916:NTV720947 ODR720916:ODR720947 ONN720916:ONN720947 OXJ720916:OXJ720947 PHF720916:PHF720947 PRB720916:PRB720947 QAX720916:QAX720947 QKT720916:QKT720947 QUP720916:QUP720947 REL720916:REL720947 ROH720916:ROH720947 RYD720916:RYD720947 SHZ720916:SHZ720947 SRV720916:SRV720947 TBR720916:TBR720947 TLN720916:TLN720947 TVJ720916:TVJ720947 UFF720916:UFF720947 UPB720916:UPB720947 UYX720916:UYX720947 VIT720916:VIT720947 VSP720916:VSP720947 WCL720916:WCL720947 WMH720916:WMH720947 WWD720916:WWD720947 V786452:V786483 JR786452:JR786483 TN786452:TN786483 ADJ786452:ADJ786483 ANF786452:ANF786483 AXB786452:AXB786483 BGX786452:BGX786483 BQT786452:BQT786483 CAP786452:CAP786483 CKL786452:CKL786483 CUH786452:CUH786483 DED786452:DED786483 DNZ786452:DNZ786483 DXV786452:DXV786483 EHR786452:EHR786483 ERN786452:ERN786483 FBJ786452:FBJ786483 FLF786452:FLF786483 FVB786452:FVB786483 GEX786452:GEX786483 GOT786452:GOT786483 GYP786452:GYP786483 HIL786452:HIL786483 HSH786452:HSH786483 ICD786452:ICD786483 ILZ786452:ILZ786483 IVV786452:IVV786483 JFR786452:JFR786483 JPN786452:JPN786483 JZJ786452:JZJ786483 KJF786452:KJF786483 KTB786452:KTB786483 LCX786452:LCX786483 LMT786452:LMT786483 LWP786452:LWP786483 MGL786452:MGL786483 MQH786452:MQH786483 NAD786452:NAD786483 NJZ786452:NJZ786483 NTV786452:NTV786483 ODR786452:ODR786483 ONN786452:ONN786483 OXJ786452:OXJ786483 PHF786452:PHF786483 PRB786452:PRB786483 QAX786452:QAX786483 QKT786452:QKT786483 QUP786452:QUP786483 REL786452:REL786483 ROH786452:ROH786483 RYD786452:RYD786483 SHZ786452:SHZ786483 SRV786452:SRV786483 TBR786452:TBR786483 TLN786452:TLN786483 TVJ786452:TVJ786483 UFF786452:UFF786483 UPB786452:UPB786483 UYX786452:UYX786483 VIT786452:VIT786483 VSP786452:VSP786483 WCL786452:WCL786483 WMH786452:WMH786483 WWD786452:WWD786483 V851988:V852019 JR851988:JR852019 TN851988:TN852019 ADJ851988:ADJ852019 ANF851988:ANF852019 AXB851988:AXB852019 BGX851988:BGX852019 BQT851988:BQT852019 CAP851988:CAP852019 CKL851988:CKL852019 CUH851988:CUH852019 DED851988:DED852019 DNZ851988:DNZ852019 DXV851988:DXV852019 EHR851988:EHR852019 ERN851988:ERN852019 FBJ851988:FBJ852019 FLF851988:FLF852019 FVB851988:FVB852019 GEX851988:GEX852019 GOT851988:GOT852019 GYP851988:GYP852019 HIL851988:HIL852019 HSH851988:HSH852019 ICD851988:ICD852019 ILZ851988:ILZ852019 IVV851988:IVV852019 JFR851988:JFR852019 JPN851988:JPN852019 JZJ851988:JZJ852019 KJF851988:KJF852019 KTB851988:KTB852019 LCX851988:LCX852019 LMT851988:LMT852019 LWP851988:LWP852019 MGL851988:MGL852019 MQH851988:MQH852019 NAD851988:NAD852019 NJZ851988:NJZ852019 NTV851988:NTV852019 ODR851988:ODR852019 ONN851988:ONN852019 OXJ851988:OXJ852019 PHF851988:PHF852019 PRB851988:PRB852019 QAX851988:QAX852019 QKT851988:QKT852019 QUP851988:QUP852019 REL851988:REL852019 ROH851988:ROH852019 RYD851988:RYD852019 SHZ851988:SHZ852019 SRV851988:SRV852019 TBR851988:TBR852019 TLN851988:TLN852019 TVJ851988:TVJ852019 UFF851988:UFF852019 UPB851988:UPB852019 UYX851988:UYX852019 VIT851988:VIT852019 VSP851988:VSP852019 WCL851988:WCL852019 WMH851988:WMH852019 WWD851988:WWD852019 V917524:V917555 JR917524:JR917555 TN917524:TN917555 ADJ917524:ADJ917555 ANF917524:ANF917555 AXB917524:AXB917555 BGX917524:BGX917555 BQT917524:BQT917555 CAP917524:CAP917555 CKL917524:CKL917555 CUH917524:CUH917555 DED917524:DED917555 DNZ917524:DNZ917555 DXV917524:DXV917555 EHR917524:EHR917555 ERN917524:ERN917555 FBJ917524:FBJ917555 FLF917524:FLF917555 FVB917524:FVB917555 GEX917524:GEX917555 GOT917524:GOT917555 GYP917524:GYP917555 HIL917524:HIL917555 HSH917524:HSH917555 ICD917524:ICD917555 ILZ917524:ILZ917555 IVV917524:IVV917555 JFR917524:JFR917555 JPN917524:JPN917555 JZJ917524:JZJ917555 KJF917524:KJF917555 KTB917524:KTB917555 LCX917524:LCX917555 LMT917524:LMT917555 LWP917524:LWP917555 MGL917524:MGL917555 MQH917524:MQH917555 NAD917524:NAD917555 NJZ917524:NJZ917555 NTV917524:NTV917555 ODR917524:ODR917555 ONN917524:ONN917555 OXJ917524:OXJ917555 PHF917524:PHF917555 PRB917524:PRB917555 QAX917524:QAX917555 QKT917524:QKT917555 QUP917524:QUP917555 REL917524:REL917555 ROH917524:ROH917555 RYD917524:RYD917555 SHZ917524:SHZ917555 SRV917524:SRV917555 TBR917524:TBR917555 TLN917524:TLN917555 TVJ917524:TVJ917555 UFF917524:UFF917555 UPB917524:UPB917555 UYX917524:UYX917555 VIT917524:VIT917555 VSP917524:VSP917555 WCL917524:WCL917555 WMH917524:WMH917555 WWD917524:WWD917555 V983060:V983091 JR983060:JR983091 TN983060:TN983091 ADJ983060:ADJ983091 ANF983060:ANF983091 AXB983060:AXB983091 BGX983060:BGX983091 BQT983060:BQT983091 CAP983060:CAP983091 CKL983060:CKL983091 CUH983060:CUH983091 DED983060:DED983091 DNZ983060:DNZ983091 DXV983060:DXV983091 EHR983060:EHR983091 ERN983060:ERN983091 FBJ983060:FBJ983091 FLF983060:FLF983091 FVB983060:FVB983091 GEX983060:GEX983091 GOT983060:GOT983091 GYP983060:GYP983091 HIL983060:HIL983091 HSH983060:HSH983091 ICD983060:ICD983091 ILZ983060:ILZ983091 IVV983060:IVV983091 JFR983060:JFR983091 JPN983060:JPN983091 JZJ983060:JZJ983091 KJF983060:KJF983091 KTB983060:KTB983091 LCX983060:LCX983091 LMT983060:LMT983091 LWP983060:LWP983091 MGL983060:MGL983091 MQH983060:MQH983091 NAD983060:NAD983091 NJZ983060:NJZ983091 NTV983060:NTV983091 ODR983060:ODR983091 ONN983060:ONN983091 OXJ983060:OXJ983091 PHF983060:PHF983091 PRB983060:PRB983091 QAX983060:QAX983091 QKT983060:QKT983091 QUP983060:QUP983091 REL983060:REL983091 ROH983060:ROH983091 RYD983060:RYD983091 SHZ983060:SHZ983091 SRV983060:SRV983091 TBR983060:TBR983091 TLN983060:TLN983091 TVJ983060:TVJ983091 UFF983060:UFF983091 UPB983060:UPB983091 UYX983060:UYX983091 VIT983060:VIT983091 VSP983060:VSP983091 WCL983060:WCL983091 WMH983060:WMH983091 WWD983060:WWD983091 V31:V53 JR31:JR53 TN31:TN53 ADJ31:ADJ53 ANF31:ANF53 AXB31:AXB53 BGX31:BGX53 BQT31:BQT53 CAP31:CAP53 CKL31:CKL53 CUH31:CUH53 DED31:DED53 DNZ31:DNZ53 DXV31:DXV53 EHR31:EHR53 ERN31:ERN53 FBJ31:FBJ53 FLF31:FLF53 FVB31:FVB53 GEX31:GEX53 GOT31:GOT53 GYP31:GYP53 HIL31:HIL53 HSH31:HSH53 ICD31:ICD53 ILZ31:ILZ53 IVV31:IVV53 JFR31:JFR53 JPN31:JPN53 JZJ31:JZJ53 KJF31:KJF53 KTB31:KTB53 LCX31:LCX53 LMT31:LMT53 LWP31:LWP53 MGL31:MGL53 MQH31:MQH53 NAD31:NAD53 NJZ31:NJZ53 NTV31:NTV53 ODR31:ODR53 ONN31:ONN53 OXJ31:OXJ53 PHF31:PHF53 PRB31:PRB53 QAX31:QAX53 QKT31:QKT53 QUP31:QUP53 REL31:REL53 ROH31:ROH53 RYD31:RYD53 SHZ31:SHZ53 SRV31:SRV53 TBR31:TBR53 TLN31:TLN53 TVJ31:TVJ53 UFF31:UFF53 UPB31:UPB53 UYX31:UYX53 VIT31:VIT53 VSP31:VSP53 WCL31:WCL53 WMH31:WMH53 WWD31:WWD53">
      <formula1>$J$2:$J$4</formula1>
    </dataValidation>
    <dataValidation type="list" allowBlank="1" showInputMessage="1" showErrorMessage="1" sqref="W65556:W65587 JS65556:JS65587 TO65556:TO65587 ADK65556:ADK65587 ANG65556:ANG65587 AXC65556:AXC65587 BGY65556:BGY65587 BQU65556:BQU65587 CAQ65556:CAQ65587 CKM65556:CKM65587 CUI65556:CUI65587 DEE65556:DEE65587 DOA65556:DOA65587 DXW65556:DXW65587 EHS65556:EHS65587 ERO65556:ERO65587 FBK65556:FBK65587 FLG65556:FLG65587 FVC65556:FVC65587 GEY65556:GEY65587 GOU65556:GOU65587 GYQ65556:GYQ65587 HIM65556:HIM65587 HSI65556:HSI65587 ICE65556:ICE65587 IMA65556:IMA65587 IVW65556:IVW65587 JFS65556:JFS65587 JPO65556:JPO65587 JZK65556:JZK65587 KJG65556:KJG65587 KTC65556:KTC65587 LCY65556:LCY65587 LMU65556:LMU65587 LWQ65556:LWQ65587 MGM65556:MGM65587 MQI65556:MQI65587 NAE65556:NAE65587 NKA65556:NKA65587 NTW65556:NTW65587 ODS65556:ODS65587 ONO65556:ONO65587 OXK65556:OXK65587 PHG65556:PHG65587 PRC65556:PRC65587 QAY65556:QAY65587 QKU65556:QKU65587 QUQ65556:QUQ65587 REM65556:REM65587 ROI65556:ROI65587 RYE65556:RYE65587 SIA65556:SIA65587 SRW65556:SRW65587 TBS65556:TBS65587 TLO65556:TLO65587 TVK65556:TVK65587 UFG65556:UFG65587 UPC65556:UPC65587 UYY65556:UYY65587 VIU65556:VIU65587 VSQ65556:VSQ65587 WCM65556:WCM65587 WMI65556:WMI65587 WWE65556:WWE65587 W131092:W131123 JS131092:JS131123 TO131092:TO131123 ADK131092:ADK131123 ANG131092:ANG131123 AXC131092:AXC131123 BGY131092:BGY131123 BQU131092:BQU131123 CAQ131092:CAQ131123 CKM131092:CKM131123 CUI131092:CUI131123 DEE131092:DEE131123 DOA131092:DOA131123 DXW131092:DXW131123 EHS131092:EHS131123 ERO131092:ERO131123 FBK131092:FBK131123 FLG131092:FLG131123 FVC131092:FVC131123 GEY131092:GEY131123 GOU131092:GOU131123 GYQ131092:GYQ131123 HIM131092:HIM131123 HSI131092:HSI131123 ICE131092:ICE131123 IMA131092:IMA131123 IVW131092:IVW131123 JFS131092:JFS131123 JPO131092:JPO131123 JZK131092:JZK131123 KJG131092:KJG131123 KTC131092:KTC131123 LCY131092:LCY131123 LMU131092:LMU131123 LWQ131092:LWQ131123 MGM131092:MGM131123 MQI131092:MQI131123 NAE131092:NAE131123 NKA131092:NKA131123 NTW131092:NTW131123 ODS131092:ODS131123 ONO131092:ONO131123 OXK131092:OXK131123 PHG131092:PHG131123 PRC131092:PRC131123 QAY131092:QAY131123 QKU131092:QKU131123 QUQ131092:QUQ131123 REM131092:REM131123 ROI131092:ROI131123 RYE131092:RYE131123 SIA131092:SIA131123 SRW131092:SRW131123 TBS131092:TBS131123 TLO131092:TLO131123 TVK131092:TVK131123 UFG131092:UFG131123 UPC131092:UPC131123 UYY131092:UYY131123 VIU131092:VIU131123 VSQ131092:VSQ131123 WCM131092:WCM131123 WMI131092:WMI131123 WWE131092:WWE131123 W196628:W196659 JS196628:JS196659 TO196628:TO196659 ADK196628:ADK196659 ANG196628:ANG196659 AXC196628:AXC196659 BGY196628:BGY196659 BQU196628:BQU196659 CAQ196628:CAQ196659 CKM196628:CKM196659 CUI196628:CUI196659 DEE196628:DEE196659 DOA196628:DOA196659 DXW196628:DXW196659 EHS196628:EHS196659 ERO196628:ERO196659 FBK196628:FBK196659 FLG196628:FLG196659 FVC196628:FVC196659 GEY196628:GEY196659 GOU196628:GOU196659 GYQ196628:GYQ196659 HIM196628:HIM196659 HSI196628:HSI196659 ICE196628:ICE196659 IMA196628:IMA196659 IVW196628:IVW196659 JFS196628:JFS196659 JPO196628:JPO196659 JZK196628:JZK196659 KJG196628:KJG196659 KTC196628:KTC196659 LCY196628:LCY196659 LMU196628:LMU196659 LWQ196628:LWQ196659 MGM196628:MGM196659 MQI196628:MQI196659 NAE196628:NAE196659 NKA196628:NKA196659 NTW196628:NTW196659 ODS196628:ODS196659 ONO196628:ONO196659 OXK196628:OXK196659 PHG196628:PHG196659 PRC196628:PRC196659 QAY196628:QAY196659 QKU196628:QKU196659 QUQ196628:QUQ196659 REM196628:REM196659 ROI196628:ROI196659 RYE196628:RYE196659 SIA196628:SIA196659 SRW196628:SRW196659 TBS196628:TBS196659 TLO196628:TLO196659 TVK196628:TVK196659 UFG196628:UFG196659 UPC196628:UPC196659 UYY196628:UYY196659 VIU196628:VIU196659 VSQ196628:VSQ196659 WCM196628:WCM196659 WMI196628:WMI196659 WWE196628:WWE196659 W262164:W262195 JS262164:JS262195 TO262164:TO262195 ADK262164:ADK262195 ANG262164:ANG262195 AXC262164:AXC262195 BGY262164:BGY262195 BQU262164:BQU262195 CAQ262164:CAQ262195 CKM262164:CKM262195 CUI262164:CUI262195 DEE262164:DEE262195 DOA262164:DOA262195 DXW262164:DXW262195 EHS262164:EHS262195 ERO262164:ERO262195 FBK262164:FBK262195 FLG262164:FLG262195 FVC262164:FVC262195 GEY262164:GEY262195 GOU262164:GOU262195 GYQ262164:GYQ262195 HIM262164:HIM262195 HSI262164:HSI262195 ICE262164:ICE262195 IMA262164:IMA262195 IVW262164:IVW262195 JFS262164:JFS262195 JPO262164:JPO262195 JZK262164:JZK262195 KJG262164:KJG262195 KTC262164:KTC262195 LCY262164:LCY262195 LMU262164:LMU262195 LWQ262164:LWQ262195 MGM262164:MGM262195 MQI262164:MQI262195 NAE262164:NAE262195 NKA262164:NKA262195 NTW262164:NTW262195 ODS262164:ODS262195 ONO262164:ONO262195 OXK262164:OXK262195 PHG262164:PHG262195 PRC262164:PRC262195 QAY262164:QAY262195 QKU262164:QKU262195 QUQ262164:QUQ262195 REM262164:REM262195 ROI262164:ROI262195 RYE262164:RYE262195 SIA262164:SIA262195 SRW262164:SRW262195 TBS262164:TBS262195 TLO262164:TLO262195 TVK262164:TVK262195 UFG262164:UFG262195 UPC262164:UPC262195 UYY262164:UYY262195 VIU262164:VIU262195 VSQ262164:VSQ262195 WCM262164:WCM262195 WMI262164:WMI262195 WWE262164:WWE262195 W327700:W327731 JS327700:JS327731 TO327700:TO327731 ADK327700:ADK327731 ANG327700:ANG327731 AXC327700:AXC327731 BGY327700:BGY327731 BQU327700:BQU327731 CAQ327700:CAQ327731 CKM327700:CKM327731 CUI327700:CUI327731 DEE327700:DEE327731 DOA327700:DOA327731 DXW327700:DXW327731 EHS327700:EHS327731 ERO327700:ERO327731 FBK327700:FBK327731 FLG327700:FLG327731 FVC327700:FVC327731 GEY327700:GEY327731 GOU327700:GOU327731 GYQ327700:GYQ327731 HIM327700:HIM327731 HSI327700:HSI327731 ICE327700:ICE327731 IMA327700:IMA327731 IVW327700:IVW327731 JFS327700:JFS327731 JPO327700:JPO327731 JZK327700:JZK327731 KJG327700:KJG327731 KTC327700:KTC327731 LCY327700:LCY327731 LMU327700:LMU327731 LWQ327700:LWQ327731 MGM327700:MGM327731 MQI327700:MQI327731 NAE327700:NAE327731 NKA327700:NKA327731 NTW327700:NTW327731 ODS327700:ODS327731 ONO327700:ONO327731 OXK327700:OXK327731 PHG327700:PHG327731 PRC327700:PRC327731 QAY327700:QAY327731 QKU327700:QKU327731 QUQ327700:QUQ327731 REM327700:REM327731 ROI327700:ROI327731 RYE327700:RYE327731 SIA327700:SIA327731 SRW327700:SRW327731 TBS327700:TBS327731 TLO327700:TLO327731 TVK327700:TVK327731 UFG327700:UFG327731 UPC327700:UPC327731 UYY327700:UYY327731 VIU327700:VIU327731 VSQ327700:VSQ327731 WCM327700:WCM327731 WMI327700:WMI327731 WWE327700:WWE327731 W393236:W393267 JS393236:JS393267 TO393236:TO393267 ADK393236:ADK393267 ANG393236:ANG393267 AXC393236:AXC393267 BGY393236:BGY393267 BQU393236:BQU393267 CAQ393236:CAQ393267 CKM393236:CKM393267 CUI393236:CUI393267 DEE393236:DEE393267 DOA393236:DOA393267 DXW393236:DXW393267 EHS393236:EHS393267 ERO393236:ERO393267 FBK393236:FBK393267 FLG393236:FLG393267 FVC393236:FVC393267 GEY393236:GEY393267 GOU393236:GOU393267 GYQ393236:GYQ393267 HIM393236:HIM393267 HSI393236:HSI393267 ICE393236:ICE393267 IMA393236:IMA393267 IVW393236:IVW393267 JFS393236:JFS393267 JPO393236:JPO393267 JZK393236:JZK393267 KJG393236:KJG393267 KTC393236:KTC393267 LCY393236:LCY393267 LMU393236:LMU393267 LWQ393236:LWQ393267 MGM393236:MGM393267 MQI393236:MQI393267 NAE393236:NAE393267 NKA393236:NKA393267 NTW393236:NTW393267 ODS393236:ODS393267 ONO393236:ONO393267 OXK393236:OXK393267 PHG393236:PHG393267 PRC393236:PRC393267 QAY393236:QAY393267 QKU393236:QKU393267 QUQ393236:QUQ393267 REM393236:REM393267 ROI393236:ROI393267 RYE393236:RYE393267 SIA393236:SIA393267 SRW393236:SRW393267 TBS393236:TBS393267 TLO393236:TLO393267 TVK393236:TVK393267 UFG393236:UFG393267 UPC393236:UPC393267 UYY393236:UYY393267 VIU393236:VIU393267 VSQ393236:VSQ393267 WCM393236:WCM393267 WMI393236:WMI393267 WWE393236:WWE393267 W458772:W458803 JS458772:JS458803 TO458772:TO458803 ADK458772:ADK458803 ANG458772:ANG458803 AXC458772:AXC458803 BGY458772:BGY458803 BQU458772:BQU458803 CAQ458772:CAQ458803 CKM458772:CKM458803 CUI458772:CUI458803 DEE458772:DEE458803 DOA458772:DOA458803 DXW458772:DXW458803 EHS458772:EHS458803 ERO458772:ERO458803 FBK458772:FBK458803 FLG458772:FLG458803 FVC458772:FVC458803 GEY458772:GEY458803 GOU458772:GOU458803 GYQ458772:GYQ458803 HIM458772:HIM458803 HSI458772:HSI458803 ICE458772:ICE458803 IMA458772:IMA458803 IVW458772:IVW458803 JFS458772:JFS458803 JPO458772:JPO458803 JZK458772:JZK458803 KJG458772:KJG458803 KTC458772:KTC458803 LCY458772:LCY458803 LMU458772:LMU458803 LWQ458772:LWQ458803 MGM458772:MGM458803 MQI458772:MQI458803 NAE458772:NAE458803 NKA458772:NKA458803 NTW458772:NTW458803 ODS458772:ODS458803 ONO458772:ONO458803 OXK458772:OXK458803 PHG458772:PHG458803 PRC458772:PRC458803 QAY458772:QAY458803 QKU458772:QKU458803 QUQ458772:QUQ458803 REM458772:REM458803 ROI458772:ROI458803 RYE458772:RYE458803 SIA458772:SIA458803 SRW458772:SRW458803 TBS458772:TBS458803 TLO458772:TLO458803 TVK458772:TVK458803 UFG458772:UFG458803 UPC458772:UPC458803 UYY458772:UYY458803 VIU458772:VIU458803 VSQ458772:VSQ458803 WCM458772:WCM458803 WMI458772:WMI458803 WWE458772:WWE458803 W524308:W524339 JS524308:JS524339 TO524308:TO524339 ADK524308:ADK524339 ANG524308:ANG524339 AXC524308:AXC524339 BGY524308:BGY524339 BQU524308:BQU524339 CAQ524308:CAQ524339 CKM524308:CKM524339 CUI524308:CUI524339 DEE524308:DEE524339 DOA524308:DOA524339 DXW524308:DXW524339 EHS524308:EHS524339 ERO524308:ERO524339 FBK524308:FBK524339 FLG524308:FLG524339 FVC524308:FVC524339 GEY524308:GEY524339 GOU524308:GOU524339 GYQ524308:GYQ524339 HIM524308:HIM524339 HSI524308:HSI524339 ICE524308:ICE524339 IMA524308:IMA524339 IVW524308:IVW524339 JFS524308:JFS524339 JPO524308:JPO524339 JZK524308:JZK524339 KJG524308:KJG524339 KTC524308:KTC524339 LCY524308:LCY524339 LMU524308:LMU524339 LWQ524308:LWQ524339 MGM524308:MGM524339 MQI524308:MQI524339 NAE524308:NAE524339 NKA524308:NKA524339 NTW524308:NTW524339 ODS524308:ODS524339 ONO524308:ONO524339 OXK524308:OXK524339 PHG524308:PHG524339 PRC524308:PRC524339 QAY524308:QAY524339 QKU524308:QKU524339 QUQ524308:QUQ524339 REM524308:REM524339 ROI524308:ROI524339 RYE524308:RYE524339 SIA524308:SIA524339 SRW524308:SRW524339 TBS524308:TBS524339 TLO524308:TLO524339 TVK524308:TVK524339 UFG524308:UFG524339 UPC524308:UPC524339 UYY524308:UYY524339 VIU524308:VIU524339 VSQ524308:VSQ524339 WCM524308:WCM524339 WMI524308:WMI524339 WWE524308:WWE524339 W589844:W589875 JS589844:JS589875 TO589844:TO589875 ADK589844:ADK589875 ANG589844:ANG589875 AXC589844:AXC589875 BGY589844:BGY589875 BQU589844:BQU589875 CAQ589844:CAQ589875 CKM589844:CKM589875 CUI589844:CUI589875 DEE589844:DEE589875 DOA589844:DOA589875 DXW589844:DXW589875 EHS589844:EHS589875 ERO589844:ERO589875 FBK589844:FBK589875 FLG589844:FLG589875 FVC589844:FVC589875 GEY589844:GEY589875 GOU589844:GOU589875 GYQ589844:GYQ589875 HIM589844:HIM589875 HSI589844:HSI589875 ICE589844:ICE589875 IMA589844:IMA589875 IVW589844:IVW589875 JFS589844:JFS589875 JPO589844:JPO589875 JZK589844:JZK589875 KJG589844:KJG589875 KTC589844:KTC589875 LCY589844:LCY589875 LMU589844:LMU589875 LWQ589844:LWQ589875 MGM589844:MGM589875 MQI589844:MQI589875 NAE589844:NAE589875 NKA589844:NKA589875 NTW589844:NTW589875 ODS589844:ODS589875 ONO589844:ONO589875 OXK589844:OXK589875 PHG589844:PHG589875 PRC589844:PRC589875 QAY589844:QAY589875 QKU589844:QKU589875 QUQ589844:QUQ589875 REM589844:REM589875 ROI589844:ROI589875 RYE589844:RYE589875 SIA589844:SIA589875 SRW589844:SRW589875 TBS589844:TBS589875 TLO589844:TLO589875 TVK589844:TVK589875 UFG589844:UFG589875 UPC589844:UPC589875 UYY589844:UYY589875 VIU589844:VIU589875 VSQ589844:VSQ589875 WCM589844:WCM589875 WMI589844:WMI589875 WWE589844:WWE589875 W655380:W655411 JS655380:JS655411 TO655380:TO655411 ADK655380:ADK655411 ANG655380:ANG655411 AXC655380:AXC655411 BGY655380:BGY655411 BQU655380:BQU655411 CAQ655380:CAQ655411 CKM655380:CKM655411 CUI655380:CUI655411 DEE655380:DEE655411 DOA655380:DOA655411 DXW655380:DXW655411 EHS655380:EHS655411 ERO655380:ERO655411 FBK655380:FBK655411 FLG655380:FLG655411 FVC655380:FVC655411 GEY655380:GEY655411 GOU655380:GOU655411 GYQ655380:GYQ655411 HIM655380:HIM655411 HSI655380:HSI655411 ICE655380:ICE655411 IMA655380:IMA655411 IVW655380:IVW655411 JFS655380:JFS655411 JPO655380:JPO655411 JZK655380:JZK655411 KJG655380:KJG655411 KTC655380:KTC655411 LCY655380:LCY655411 LMU655380:LMU655411 LWQ655380:LWQ655411 MGM655380:MGM655411 MQI655380:MQI655411 NAE655380:NAE655411 NKA655380:NKA655411 NTW655380:NTW655411 ODS655380:ODS655411 ONO655380:ONO655411 OXK655380:OXK655411 PHG655380:PHG655411 PRC655380:PRC655411 QAY655380:QAY655411 QKU655380:QKU655411 QUQ655380:QUQ655411 REM655380:REM655411 ROI655380:ROI655411 RYE655380:RYE655411 SIA655380:SIA655411 SRW655380:SRW655411 TBS655380:TBS655411 TLO655380:TLO655411 TVK655380:TVK655411 UFG655380:UFG655411 UPC655380:UPC655411 UYY655380:UYY655411 VIU655380:VIU655411 VSQ655380:VSQ655411 WCM655380:WCM655411 WMI655380:WMI655411 WWE655380:WWE655411 W720916:W720947 JS720916:JS720947 TO720916:TO720947 ADK720916:ADK720947 ANG720916:ANG720947 AXC720916:AXC720947 BGY720916:BGY720947 BQU720916:BQU720947 CAQ720916:CAQ720947 CKM720916:CKM720947 CUI720916:CUI720947 DEE720916:DEE720947 DOA720916:DOA720947 DXW720916:DXW720947 EHS720916:EHS720947 ERO720916:ERO720947 FBK720916:FBK720947 FLG720916:FLG720947 FVC720916:FVC720947 GEY720916:GEY720947 GOU720916:GOU720947 GYQ720916:GYQ720947 HIM720916:HIM720947 HSI720916:HSI720947 ICE720916:ICE720947 IMA720916:IMA720947 IVW720916:IVW720947 JFS720916:JFS720947 JPO720916:JPO720947 JZK720916:JZK720947 KJG720916:KJG720947 KTC720916:KTC720947 LCY720916:LCY720947 LMU720916:LMU720947 LWQ720916:LWQ720947 MGM720916:MGM720947 MQI720916:MQI720947 NAE720916:NAE720947 NKA720916:NKA720947 NTW720916:NTW720947 ODS720916:ODS720947 ONO720916:ONO720947 OXK720916:OXK720947 PHG720916:PHG720947 PRC720916:PRC720947 QAY720916:QAY720947 QKU720916:QKU720947 QUQ720916:QUQ720947 REM720916:REM720947 ROI720916:ROI720947 RYE720916:RYE720947 SIA720916:SIA720947 SRW720916:SRW720947 TBS720916:TBS720947 TLO720916:TLO720947 TVK720916:TVK720947 UFG720916:UFG720947 UPC720916:UPC720947 UYY720916:UYY720947 VIU720916:VIU720947 VSQ720916:VSQ720947 WCM720916:WCM720947 WMI720916:WMI720947 WWE720916:WWE720947 W786452:W786483 JS786452:JS786483 TO786452:TO786483 ADK786452:ADK786483 ANG786452:ANG786483 AXC786452:AXC786483 BGY786452:BGY786483 BQU786452:BQU786483 CAQ786452:CAQ786483 CKM786452:CKM786483 CUI786452:CUI786483 DEE786452:DEE786483 DOA786452:DOA786483 DXW786452:DXW786483 EHS786452:EHS786483 ERO786452:ERO786483 FBK786452:FBK786483 FLG786452:FLG786483 FVC786452:FVC786483 GEY786452:GEY786483 GOU786452:GOU786483 GYQ786452:GYQ786483 HIM786452:HIM786483 HSI786452:HSI786483 ICE786452:ICE786483 IMA786452:IMA786483 IVW786452:IVW786483 JFS786452:JFS786483 JPO786452:JPO786483 JZK786452:JZK786483 KJG786452:KJG786483 KTC786452:KTC786483 LCY786452:LCY786483 LMU786452:LMU786483 LWQ786452:LWQ786483 MGM786452:MGM786483 MQI786452:MQI786483 NAE786452:NAE786483 NKA786452:NKA786483 NTW786452:NTW786483 ODS786452:ODS786483 ONO786452:ONO786483 OXK786452:OXK786483 PHG786452:PHG786483 PRC786452:PRC786483 QAY786452:QAY786483 QKU786452:QKU786483 QUQ786452:QUQ786483 REM786452:REM786483 ROI786452:ROI786483 RYE786452:RYE786483 SIA786452:SIA786483 SRW786452:SRW786483 TBS786452:TBS786483 TLO786452:TLO786483 TVK786452:TVK786483 UFG786452:UFG786483 UPC786452:UPC786483 UYY786452:UYY786483 VIU786452:VIU786483 VSQ786452:VSQ786483 WCM786452:WCM786483 WMI786452:WMI786483 WWE786452:WWE786483 W851988:W852019 JS851988:JS852019 TO851988:TO852019 ADK851988:ADK852019 ANG851988:ANG852019 AXC851988:AXC852019 BGY851988:BGY852019 BQU851988:BQU852019 CAQ851988:CAQ852019 CKM851988:CKM852019 CUI851988:CUI852019 DEE851988:DEE852019 DOA851988:DOA852019 DXW851988:DXW852019 EHS851988:EHS852019 ERO851988:ERO852019 FBK851988:FBK852019 FLG851988:FLG852019 FVC851988:FVC852019 GEY851988:GEY852019 GOU851988:GOU852019 GYQ851988:GYQ852019 HIM851988:HIM852019 HSI851988:HSI852019 ICE851988:ICE852019 IMA851988:IMA852019 IVW851988:IVW852019 JFS851988:JFS852019 JPO851988:JPO852019 JZK851988:JZK852019 KJG851988:KJG852019 KTC851988:KTC852019 LCY851988:LCY852019 LMU851988:LMU852019 LWQ851988:LWQ852019 MGM851988:MGM852019 MQI851988:MQI852019 NAE851988:NAE852019 NKA851988:NKA852019 NTW851988:NTW852019 ODS851988:ODS852019 ONO851988:ONO852019 OXK851988:OXK852019 PHG851988:PHG852019 PRC851988:PRC852019 QAY851988:QAY852019 QKU851988:QKU852019 QUQ851988:QUQ852019 REM851988:REM852019 ROI851988:ROI852019 RYE851988:RYE852019 SIA851988:SIA852019 SRW851988:SRW852019 TBS851988:TBS852019 TLO851988:TLO852019 TVK851988:TVK852019 UFG851988:UFG852019 UPC851988:UPC852019 UYY851988:UYY852019 VIU851988:VIU852019 VSQ851988:VSQ852019 WCM851988:WCM852019 WMI851988:WMI852019 WWE851988:WWE852019 W917524:W917555 JS917524:JS917555 TO917524:TO917555 ADK917524:ADK917555 ANG917524:ANG917555 AXC917524:AXC917555 BGY917524:BGY917555 BQU917524:BQU917555 CAQ917524:CAQ917555 CKM917524:CKM917555 CUI917524:CUI917555 DEE917524:DEE917555 DOA917524:DOA917555 DXW917524:DXW917555 EHS917524:EHS917555 ERO917524:ERO917555 FBK917524:FBK917555 FLG917524:FLG917555 FVC917524:FVC917555 GEY917524:GEY917555 GOU917524:GOU917555 GYQ917524:GYQ917555 HIM917524:HIM917555 HSI917524:HSI917555 ICE917524:ICE917555 IMA917524:IMA917555 IVW917524:IVW917555 JFS917524:JFS917555 JPO917524:JPO917555 JZK917524:JZK917555 KJG917524:KJG917555 KTC917524:KTC917555 LCY917524:LCY917555 LMU917524:LMU917555 LWQ917524:LWQ917555 MGM917524:MGM917555 MQI917524:MQI917555 NAE917524:NAE917555 NKA917524:NKA917555 NTW917524:NTW917555 ODS917524:ODS917555 ONO917524:ONO917555 OXK917524:OXK917555 PHG917524:PHG917555 PRC917524:PRC917555 QAY917524:QAY917555 QKU917524:QKU917555 QUQ917524:QUQ917555 REM917524:REM917555 ROI917524:ROI917555 RYE917524:RYE917555 SIA917524:SIA917555 SRW917524:SRW917555 TBS917524:TBS917555 TLO917524:TLO917555 TVK917524:TVK917555 UFG917524:UFG917555 UPC917524:UPC917555 UYY917524:UYY917555 VIU917524:VIU917555 VSQ917524:VSQ917555 WCM917524:WCM917555 WMI917524:WMI917555 WWE917524:WWE917555 W983060:W983091 JS983060:JS983091 TO983060:TO983091 ADK983060:ADK983091 ANG983060:ANG983091 AXC983060:AXC983091 BGY983060:BGY983091 BQU983060:BQU983091 CAQ983060:CAQ983091 CKM983060:CKM983091 CUI983060:CUI983091 DEE983060:DEE983091 DOA983060:DOA983091 DXW983060:DXW983091 EHS983060:EHS983091 ERO983060:ERO983091 FBK983060:FBK983091 FLG983060:FLG983091 FVC983060:FVC983091 GEY983060:GEY983091 GOU983060:GOU983091 GYQ983060:GYQ983091 HIM983060:HIM983091 HSI983060:HSI983091 ICE983060:ICE983091 IMA983060:IMA983091 IVW983060:IVW983091 JFS983060:JFS983091 JPO983060:JPO983091 JZK983060:JZK983091 KJG983060:KJG983091 KTC983060:KTC983091 LCY983060:LCY983091 LMU983060:LMU983091 LWQ983060:LWQ983091 MGM983060:MGM983091 MQI983060:MQI983091 NAE983060:NAE983091 NKA983060:NKA983091 NTW983060:NTW983091 ODS983060:ODS983091 ONO983060:ONO983091 OXK983060:OXK983091 PHG983060:PHG983091 PRC983060:PRC983091 QAY983060:QAY983091 QKU983060:QKU983091 QUQ983060:QUQ983091 REM983060:REM983091 ROI983060:ROI983091 RYE983060:RYE983091 SIA983060:SIA983091 SRW983060:SRW983091 TBS983060:TBS983091 TLO983060:TLO983091 TVK983060:TVK983091 UFG983060:UFG983091 UPC983060:UPC983091 UYY983060:UYY983091 VIU983060:VIU983091 VSQ983060:VSQ983091 WCM983060:WCM983091 WMI983060:WMI983091 WWE983060:WWE983091 W31:W53 JS31:JS53 TO31:TO53 ADK31:ADK53 ANG31:ANG53 AXC31:AXC53 BGY31:BGY53 BQU31:BQU53 CAQ31:CAQ53 CKM31:CKM53 CUI31:CUI53 DEE31:DEE53 DOA31:DOA53 DXW31:DXW53 EHS31:EHS53 ERO31:ERO53 FBK31:FBK53 FLG31:FLG53 FVC31:FVC53 GEY31:GEY53 GOU31:GOU53 GYQ31:GYQ53 HIM31:HIM53 HSI31:HSI53 ICE31:ICE53 IMA31:IMA53 IVW31:IVW53 JFS31:JFS53 JPO31:JPO53 JZK31:JZK53 KJG31:KJG53 KTC31:KTC53 LCY31:LCY53 LMU31:LMU53 LWQ31:LWQ53 MGM31:MGM53 MQI31:MQI53 NAE31:NAE53 NKA31:NKA53 NTW31:NTW53 ODS31:ODS53 ONO31:ONO53 OXK31:OXK53 PHG31:PHG53 PRC31:PRC53 QAY31:QAY53 QKU31:QKU53 QUQ31:QUQ53 REM31:REM53 ROI31:ROI53 RYE31:RYE53 SIA31:SIA53 SRW31:SRW53 TBS31:TBS53 TLO31:TLO53 TVK31:TVK53 UFG31:UFG53 UPC31:UPC53 UYY31:UYY53 VIU31:VIU53 VSQ31:VSQ53 WCM31:WCM53 WMI31:WMI53 WWE31:WWE53">
      <formula1>$I$2:$I$4</formula1>
    </dataValidation>
  </dataValidations>
  <hyperlinks>
    <hyperlink ref="J33" r:id="rId1" location="overlay-context="/>
    <hyperlink ref="J34" r:id="rId2" location="overlay-context="/>
    <hyperlink ref="U44" r:id="rId3" location="overlay-context=_x000a__x000a_19/07/2018:" display="http://www.idep.edu.co/?q=content/gf-14-proceso-de-gesti%C3%B3n-financiera#overlay-context=_x000a__x000a_19/07/2018:"/>
    <hyperlink ref="U49" r:id="rId4"/>
    <hyperlink ref="U48" r:id="rId5"/>
    <hyperlink ref="U32" r:id="rId6" location="overlay-context=_x000a__x000a_24/12/2018:  radicado No. 00106-817-001434 del 29 de noviembre de 2018. " display="http://www.idep.edu.co/?q=content/gf-14-proceso-de-gesti%C3%B3n-financiera#overlay-context=_x000a__x000a_24/12/2018:  radicado No. 00106-817-001434 del 29 de noviembre de 2018. "/>
  </hyperlinks>
  <pageMargins left="0.7" right="0.7" top="0.75" bottom="0.75" header="0.3" footer="0.3"/>
  <pageSetup orientation="portrait" r:id="rId7"/>
  <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E25" zoomScale="80" zoomScaleNormal="80" workbookViewId="0">
      <selection activeCell="N32" sqref="N32"/>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60" t="s">
        <v>59</v>
      </c>
      <c r="B22" s="561"/>
      <c r="C22" s="562"/>
      <c r="D22" s="23"/>
      <c r="E22" s="546" t="str">
        <f>CONCATENATE("INFORME DE SEGUIMIENTO DEL PROCESO ",A23)</f>
        <v>INFORME DE SEGUIMIENTO DEL PROCESO CONTROL INTERNO DISCIPLINARIO</v>
      </c>
      <c r="F22" s="547"/>
      <c r="G22" s="21"/>
      <c r="H22" s="579" t="s">
        <v>60</v>
      </c>
      <c r="I22" s="580"/>
      <c r="J22" s="581"/>
      <c r="K22" s="107"/>
      <c r="L22" s="107"/>
      <c r="M22" s="587" t="s">
        <v>61</v>
      </c>
      <c r="N22" s="588"/>
      <c r="O22" s="589"/>
      <c r="P22" s="111"/>
      <c r="Q22" s="111"/>
      <c r="R22" s="111"/>
      <c r="S22" s="111"/>
      <c r="T22" s="111"/>
      <c r="U22" s="111"/>
      <c r="V22" s="111"/>
      <c r="W22" s="111"/>
      <c r="X22" s="110"/>
    </row>
    <row r="23" spans="1:27" ht="53.25" customHeight="1" thickBot="1" x14ac:dyDescent="0.3">
      <c r="A23" s="600" t="s">
        <v>55</v>
      </c>
      <c r="B23" s="601"/>
      <c r="C23" s="602"/>
      <c r="D23" s="23"/>
      <c r="E23" s="125" t="s">
        <v>151</v>
      </c>
      <c r="F23" s="126">
        <f>COUNTA(A31:A40)</f>
        <v>0</v>
      </c>
      <c r="G23" s="21"/>
      <c r="H23" s="582" t="s">
        <v>69</v>
      </c>
      <c r="I23" s="583"/>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84" t="s">
        <v>156</v>
      </c>
      <c r="I24" s="585"/>
      <c r="J24" s="131">
        <f>COUNTIF(I31:I40,"Acción Preventiva y/o de mejora")</f>
        <v>0</v>
      </c>
      <c r="K24" s="112"/>
      <c r="L24" s="108"/>
      <c r="M24" s="114">
        <v>2016</v>
      </c>
      <c r="N24" s="37"/>
      <c r="O24" s="115">
        <v>3</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86"/>
      <c r="I25" s="586"/>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86"/>
      <c r="I26" s="586"/>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ht="37.5" customHeight="1" x14ac:dyDescent="0.25">
      <c r="A31" s="181"/>
      <c r="B31" s="181"/>
      <c r="C31" s="181"/>
      <c r="D31" s="181"/>
      <c r="E31" s="184"/>
      <c r="F31" s="181"/>
      <c r="G31" s="200"/>
      <c r="H31" s="200"/>
      <c r="I31" s="184"/>
      <c r="J31" s="184"/>
      <c r="K31" s="184"/>
      <c r="L31" s="184"/>
      <c r="M31" s="189"/>
      <c r="N31" s="184"/>
      <c r="O31" s="617"/>
      <c r="P31" s="618"/>
      <c r="Q31" s="618"/>
      <c r="R31" s="619"/>
      <c r="S31" s="184"/>
      <c r="T31" s="187"/>
      <c r="U31" s="187"/>
      <c r="V31" s="187"/>
      <c r="W31" s="178"/>
      <c r="X31" s="201"/>
      <c r="Y31" s="77"/>
      <c r="Z31" s="1"/>
    </row>
    <row r="32" spans="1:27" ht="37.5" customHeight="1" x14ac:dyDescent="0.25">
      <c r="A32" s="166"/>
      <c r="B32" s="163"/>
      <c r="C32" s="163"/>
      <c r="D32" s="166"/>
      <c r="E32" s="167"/>
      <c r="F32" s="163"/>
      <c r="G32" s="168"/>
      <c r="H32" s="168"/>
      <c r="I32" s="164"/>
      <c r="J32" s="167"/>
      <c r="K32" s="167"/>
      <c r="L32" s="167"/>
      <c r="M32" s="169"/>
      <c r="N32" s="167"/>
      <c r="O32" s="620"/>
      <c r="P32" s="621"/>
      <c r="Q32" s="621"/>
      <c r="R32" s="622"/>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623"/>
      <c r="P33" s="624"/>
      <c r="Q33" s="624"/>
      <c r="R33" s="625"/>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8" priority="1" stopIfTrue="1" operator="containsText" text="Cerrada">
      <formula>NOT(ISERROR(SEARCH("Cerrada",W31)))</formula>
    </cfRule>
    <cfRule type="containsText" dxfId="7" priority="2" stopIfTrue="1" operator="containsText" text="En ejecución">
      <formula>NOT(ISERROR(SEARCH("En ejecución",W31)))</formula>
    </cfRule>
    <cfRule type="containsText" dxfId="6"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A26" zoomScale="80" zoomScaleNormal="80" workbookViewId="0">
      <selection activeCell="A28" sqref="A28"/>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60" t="s">
        <v>59</v>
      </c>
      <c r="B22" s="561"/>
      <c r="C22" s="562"/>
      <c r="D22" s="23"/>
      <c r="E22" s="546" t="str">
        <f>CONCATENATE("INFORME DE SEGUIMIENTO DEL PROCESO ",A23)</f>
        <v>INFORME DE SEGUIMIENTO DEL PROCESO EVALUACIÓN Y CONTROL</v>
      </c>
      <c r="F22" s="547"/>
      <c r="G22" s="21"/>
      <c r="H22" s="579" t="s">
        <v>60</v>
      </c>
      <c r="I22" s="580"/>
      <c r="J22" s="581"/>
      <c r="K22" s="107"/>
      <c r="L22" s="107"/>
      <c r="M22" s="587" t="s">
        <v>61</v>
      </c>
      <c r="N22" s="588"/>
      <c r="O22" s="589"/>
      <c r="P22" s="111"/>
      <c r="Q22" s="111"/>
      <c r="R22" s="111"/>
      <c r="S22" s="111"/>
      <c r="T22" s="111"/>
      <c r="U22" s="111"/>
      <c r="V22" s="111"/>
      <c r="W22" s="111"/>
      <c r="X22" s="110"/>
    </row>
    <row r="23" spans="1:27" ht="53.25" customHeight="1" thickBot="1" x14ac:dyDescent="0.3">
      <c r="A23" s="600" t="s">
        <v>128</v>
      </c>
      <c r="B23" s="601"/>
      <c r="C23" s="602"/>
      <c r="D23" s="23"/>
      <c r="E23" s="125" t="s">
        <v>151</v>
      </c>
      <c r="F23" s="126">
        <f>COUNTA(A31:A40)</f>
        <v>0</v>
      </c>
      <c r="G23" s="21"/>
      <c r="H23" s="582" t="s">
        <v>69</v>
      </c>
      <c r="I23" s="583"/>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84" t="s">
        <v>156</v>
      </c>
      <c r="I24" s="585"/>
      <c r="J24" s="131">
        <f>COUNTIF(I31:I40,"Acción Preventiva y/o de mejora")</f>
        <v>0</v>
      </c>
      <c r="K24" s="112"/>
      <c r="L24" s="108"/>
      <c r="M24" s="114">
        <v>2016</v>
      </c>
      <c r="N24" s="37"/>
      <c r="O24" s="115">
        <v>5</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86"/>
      <c r="I25" s="586"/>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86"/>
      <c r="I26" s="586"/>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5</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ht="37.5" customHeight="1" x14ac:dyDescent="0.25">
      <c r="A31" s="181"/>
      <c r="B31" s="181"/>
      <c r="C31" s="181"/>
      <c r="D31" s="181"/>
      <c r="E31" s="184"/>
      <c r="F31" s="181"/>
      <c r="G31" s="200"/>
      <c r="H31" s="200"/>
      <c r="I31" s="184"/>
      <c r="J31" s="184"/>
      <c r="K31" s="184"/>
      <c r="L31" s="184"/>
      <c r="M31" s="189"/>
      <c r="N31" s="184"/>
      <c r="O31" s="617"/>
      <c r="P31" s="618"/>
      <c r="Q31" s="618"/>
      <c r="R31" s="619"/>
      <c r="S31" s="184"/>
      <c r="T31" s="187"/>
      <c r="U31" s="187"/>
      <c r="V31" s="187"/>
      <c r="W31" s="178"/>
      <c r="X31" s="201"/>
      <c r="Y31" s="77"/>
      <c r="Z31" s="1"/>
    </row>
    <row r="32" spans="1:27" ht="37.5" customHeight="1" x14ac:dyDescent="0.25">
      <c r="A32" s="166"/>
      <c r="B32" s="163"/>
      <c r="C32" s="163"/>
      <c r="D32" s="166"/>
      <c r="E32" s="167"/>
      <c r="F32" s="163"/>
      <c r="G32" s="168"/>
      <c r="H32" s="168"/>
      <c r="I32" s="164"/>
      <c r="J32" s="167"/>
      <c r="K32" s="167"/>
      <c r="L32" s="167"/>
      <c r="M32" s="169"/>
      <c r="N32" s="167"/>
      <c r="O32" s="620"/>
      <c r="P32" s="621"/>
      <c r="Q32" s="621"/>
      <c r="R32" s="622"/>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623"/>
      <c r="P33" s="624"/>
      <c r="Q33" s="624"/>
      <c r="R33" s="625"/>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R32" zoomScaleNormal="100" workbookViewId="0">
      <selection activeCell="W32" sqref="W32"/>
    </sheetView>
  </sheetViews>
  <sheetFormatPr baseColWidth="10" defaultColWidth="14.42578125" defaultRowHeight="15" customHeight="1" x14ac:dyDescent="0.25"/>
  <cols>
    <col min="1" max="1" width="6.5703125" style="173" customWidth="1"/>
    <col min="2" max="2" width="15.570312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36.425781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60" t="s">
        <v>59</v>
      </c>
      <c r="B22" s="561"/>
      <c r="C22" s="562"/>
      <c r="D22" s="23"/>
      <c r="E22" s="546" t="str">
        <f>CONCATENATE("INFORME DE SEGUIMIENTO DEL PROCESO ",A23)</f>
        <v>INFORME DE SEGUIMIENTO DEL PROCESO MEJORAMIENTO INTEGRAL Y CONTINUO</v>
      </c>
      <c r="F22" s="547"/>
      <c r="G22" s="21"/>
      <c r="H22" s="579" t="s">
        <v>60</v>
      </c>
      <c r="I22" s="580"/>
      <c r="J22" s="581"/>
      <c r="K22" s="107"/>
      <c r="L22" s="107"/>
      <c r="M22" s="587" t="s">
        <v>61</v>
      </c>
      <c r="N22" s="588"/>
      <c r="O22" s="589"/>
      <c r="P22" s="111"/>
      <c r="Q22" s="111"/>
      <c r="R22" s="111"/>
      <c r="S22" s="111"/>
      <c r="T22" s="111"/>
      <c r="U22" s="111"/>
      <c r="V22" s="111"/>
      <c r="W22" s="111"/>
      <c r="X22" s="110"/>
    </row>
    <row r="23" spans="1:27" ht="53.25" customHeight="1" thickBot="1" x14ac:dyDescent="0.3">
      <c r="A23" s="600" t="s">
        <v>21</v>
      </c>
      <c r="B23" s="601"/>
      <c r="C23" s="602"/>
      <c r="D23" s="23"/>
      <c r="E23" s="125" t="s">
        <v>151</v>
      </c>
      <c r="F23" s="126">
        <f>COUNTA(A31:A39)</f>
        <v>2</v>
      </c>
      <c r="G23" s="21"/>
      <c r="H23" s="582" t="s">
        <v>69</v>
      </c>
      <c r="I23" s="583"/>
      <c r="J23" s="126">
        <f>COUNTIF(I31:I39,"Acción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2</v>
      </c>
      <c r="G24" s="24"/>
      <c r="H24" s="584" t="s">
        <v>156</v>
      </c>
      <c r="I24" s="585"/>
      <c r="J24" s="131">
        <f>COUNTIF(I31:I39,"Acción Preventiva y/o de mejora")</f>
        <v>2</v>
      </c>
      <c r="K24" s="112"/>
      <c r="L24" s="108"/>
      <c r="M24" s="114">
        <v>2016</v>
      </c>
      <c r="N24" s="37">
        <v>1</v>
      </c>
      <c r="O24" s="115">
        <v>9</v>
      </c>
      <c r="P24" s="111"/>
      <c r="Q24" s="111"/>
      <c r="R24" s="112"/>
      <c r="S24" s="112"/>
      <c r="T24" s="112"/>
      <c r="U24" s="110"/>
      <c r="V24" s="110"/>
      <c r="W24" s="23"/>
      <c r="X24" s="110"/>
    </row>
    <row r="25" spans="1:27" ht="53.25" customHeight="1" x14ac:dyDescent="0.35">
      <c r="A25" s="27"/>
      <c r="B25" s="23"/>
      <c r="C25" s="23"/>
      <c r="D25" s="33"/>
      <c r="E25" s="129" t="s">
        <v>152</v>
      </c>
      <c r="F25" s="128">
        <f>COUNTIF(W31:W39, "Vencida")</f>
        <v>0</v>
      </c>
      <c r="G25" s="24"/>
      <c r="H25" s="586"/>
      <c r="I25" s="586"/>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COUNTIF(W31:W39, "En ejecución")</f>
        <v>1</v>
      </c>
      <c r="G26" s="24"/>
      <c r="H26" s="586"/>
      <c r="I26" s="586"/>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COUNTIF(W31:W39, "Cerrada")</f>
        <v>1</v>
      </c>
      <c r="G27" s="24"/>
      <c r="H27" s="25"/>
      <c r="I27" s="109"/>
      <c r="J27" s="108"/>
      <c r="K27" s="108"/>
      <c r="L27" s="108"/>
      <c r="M27" s="119" t="s">
        <v>75</v>
      </c>
      <c r="N27" s="120">
        <f>SUM(N24:N26)</f>
        <v>1</v>
      </c>
      <c r="O27" s="157">
        <f>SUM(O24:O26)</f>
        <v>9</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s="299" customFormat="1" ht="186.75" customHeight="1" x14ac:dyDescent="0.25">
      <c r="A31" s="297">
        <v>1</v>
      </c>
      <c r="B31" s="297" t="s">
        <v>136</v>
      </c>
      <c r="C31" s="297" t="s">
        <v>15</v>
      </c>
      <c r="D31" s="332">
        <v>43451</v>
      </c>
      <c r="E31" s="190" t="s">
        <v>523</v>
      </c>
      <c r="F31" s="297" t="s">
        <v>145</v>
      </c>
      <c r="G31" s="190" t="s">
        <v>527</v>
      </c>
      <c r="H31" s="190" t="s">
        <v>524</v>
      </c>
      <c r="I31" s="189" t="s">
        <v>147</v>
      </c>
      <c r="J31" s="189" t="s">
        <v>525</v>
      </c>
      <c r="K31" s="189" t="s">
        <v>526</v>
      </c>
      <c r="L31" s="192">
        <v>43451</v>
      </c>
      <c r="M31" s="192">
        <v>43497</v>
      </c>
      <c r="N31" s="192">
        <v>43524</v>
      </c>
      <c r="O31" s="680" t="s">
        <v>657</v>
      </c>
      <c r="P31" s="681"/>
      <c r="Q31" s="681"/>
      <c r="R31" s="682"/>
      <c r="S31" s="185" t="s">
        <v>658</v>
      </c>
      <c r="T31" s="191" t="s">
        <v>736</v>
      </c>
      <c r="U31" s="191"/>
      <c r="V31" s="191" t="s">
        <v>167</v>
      </c>
      <c r="W31" s="296" t="s">
        <v>150</v>
      </c>
      <c r="X31" s="298" t="s">
        <v>737</v>
      </c>
      <c r="Y31" s="294"/>
    </row>
    <row r="32" spans="1:27" s="299" customFormat="1" ht="133.5" customHeight="1" x14ac:dyDescent="0.25">
      <c r="A32" s="297">
        <v>1</v>
      </c>
      <c r="B32" s="297" t="s">
        <v>136</v>
      </c>
      <c r="C32" s="297" t="s">
        <v>15</v>
      </c>
      <c r="D32" s="332">
        <v>43451</v>
      </c>
      <c r="E32" s="273" t="s">
        <v>528</v>
      </c>
      <c r="F32" s="289" t="s">
        <v>145</v>
      </c>
      <c r="G32" s="190" t="s">
        <v>527</v>
      </c>
      <c r="H32" s="273" t="s">
        <v>529</v>
      </c>
      <c r="I32" s="271" t="s">
        <v>147</v>
      </c>
      <c r="J32" s="289" t="s">
        <v>530</v>
      </c>
      <c r="K32" s="189" t="s">
        <v>526</v>
      </c>
      <c r="L32" s="192">
        <v>43451</v>
      </c>
      <c r="M32" s="192">
        <v>43480</v>
      </c>
      <c r="N32" s="192">
        <v>43494</v>
      </c>
      <c r="O32" s="683" t="s">
        <v>659</v>
      </c>
      <c r="P32" s="684"/>
      <c r="Q32" s="684"/>
      <c r="R32" s="685"/>
      <c r="S32" s="293" t="s">
        <v>660</v>
      </c>
      <c r="T32" s="93" t="s">
        <v>688</v>
      </c>
      <c r="U32" s="93"/>
      <c r="V32" s="93" t="s">
        <v>167</v>
      </c>
      <c r="W32" s="295" t="s">
        <v>30</v>
      </c>
      <c r="X32" s="298" t="s">
        <v>737</v>
      </c>
      <c r="Y32" s="294"/>
    </row>
    <row r="33" spans="1:26" x14ac:dyDescent="0.25">
      <c r="A33" s="75"/>
      <c r="B33" s="75"/>
      <c r="C33" s="75"/>
      <c r="D33" s="75"/>
      <c r="E33" s="77"/>
      <c r="F33" s="75"/>
      <c r="G33" s="77"/>
      <c r="H33" s="77"/>
      <c r="I33" s="75"/>
      <c r="J33" s="75"/>
      <c r="K33" s="75"/>
      <c r="L33" s="75"/>
      <c r="M33" s="75"/>
      <c r="N33" s="75"/>
      <c r="O33" s="75"/>
      <c r="P33" s="75"/>
      <c r="Q33" s="75"/>
      <c r="R33" s="75"/>
      <c r="S33" s="75"/>
      <c r="T33" s="333"/>
      <c r="U33" s="333"/>
      <c r="V33" s="15"/>
      <c r="W33" s="13"/>
      <c r="X33" s="16"/>
      <c r="Y33" s="1"/>
      <c r="Z33" s="1"/>
    </row>
    <row r="34" spans="1:26" x14ac:dyDescent="0.25">
      <c r="A34" s="75"/>
      <c r="B34" s="75"/>
      <c r="C34" s="75"/>
      <c r="D34" s="75"/>
      <c r="E34" s="77"/>
      <c r="F34" s="75"/>
      <c r="G34" s="77"/>
      <c r="H34" s="77"/>
      <c r="I34" s="75"/>
      <c r="J34" s="75"/>
      <c r="K34" s="75"/>
      <c r="L34" s="75"/>
      <c r="M34" s="75"/>
      <c r="N34" s="75"/>
      <c r="O34" s="75"/>
      <c r="P34" s="75"/>
      <c r="Q34" s="75"/>
      <c r="R34" s="75"/>
      <c r="S34" s="75"/>
      <c r="T34" s="333"/>
      <c r="U34" s="333"/>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8">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A29:G29"/>
    <mergeCell ref="H29:N29"/>
    <mergeCell ref="O29:S29"/>
  </mergeCells>
  <conditionalFormatting sqref="W31:W32">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InputMessage="1" showErrorMessage="1" sqref="I31:I32">
      <formula1>$H$2:$H$3</formula1>
    </dataValidation>
    <dataValidation type="list" allowBlank="1" showInputMessage="1" showErrorMessage="1" sqref="F31:F32">
      <formula1>$G$2:$G$5</formula1>
    </dataValidation>
    <dataValidation type="list" allowBlank="1" showInputMessage="1" showErrorMessage="1" sqref="C31:C32">
      <formula1>$D$2:$D$13</formula1>
    </dataValidation>
    <dataValidation type="list" allowBlank="1" showInputMessage="1" showErrorMessage="1" sqref="B31:B32">
      <formula1>$F$2:$F$6</formula1>
    </dataValidation>
    <dataValidation type="list" allowBlank="1" showErrorMessage="1" sqref="A23">
      <formula1>PROCESOS</formula1>
    </dataValidation>
    <dataValidation type="list" allowBlank="1" showInputMessage="1" showErrorMessage="1" sqref="W31:W32">
      <formula1>$I$2:$I$4</formula1>
    </dataValidation>
    <dataValidation type="list" allowBlank="1" showInputMessage="1" showErrorMessage="1" sqref="V31:V32">
      <formula1>$J$2:$J$4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94</v>
      </c>
      <c r="B2" s="10" t="s">
        <v>8</v>
      </c>
      <c r="C2" s="10" t="s">
        <v>9</v>
      </c>
      <c r="D2" s="10" t="s">
        <v>20</v>
      </c>
      <c r="E2" s="10" t="s">
        <v>11</v>
      </c>
      <c r="F2" s="9" t="s">
        <v>13</v>
      </c>
      <c r="G2" s="10" t="s">
        <v>12</v>
      </c>
      <c r="H2" s="10" t="s">
        <v>10</v>
      </c>
    </row>
    <row r="3" spans="1:8" x14ac:dyDescent="0.25">
      <c r="A3" s="9" t="s">
        <v>96</v>
      </c>
      <c r="B3" s="10" t="s">
        <v>14</v>
      </c>
      <c r="C3" s="10" t="s">
        <v>15</v>
      </c>
      <c r="D3" s="10" t="s">
        <v>26</v>
      </c>
      <c r="E3" s="10" t="s">
        <v>17</v>
      </c>
      <c r="F3" s="9" t="s">
        <v>19</v>
      </c>
      <c r="G3" s="10" t="s">
        <v>18</v>
      </c>
      <c r="H3" s="10" t="s">
        <v>16</v>
      </c>
    </row>
    <row r="4" spans="1:8" x14ac:dyDescent="0.25">
      <c r="A4" s="9" t="s">
        <v>98</v>
      </c>
      <c r="B4" s="10" t="s">
        <v>126</v>
      </c>
      <c r="C4" s="10" t="s">
        <v>22</v>
      </c>
      <c r="D4" s="10" t="s">
        <v>30</v>
      </c>
      <c r="E4" s="10"/>
      <c r="F4" s="9" t="s">
        <v>25</v>
      </c>
      <c r="G4" s="10" t="s">
        <v>24</v>
      </c>
      <c r="H4" s="10" t="s">
        <v>23</v>
      </c>
    </row>
    <row r="5" spans="1:8" x14ac:dyDescent="0.25">
      <c r="A5" s="9" t="s">
        <v>100</v>
      </c>
      <c r="B5" s="10" t="s">
        <v>124</v>
      </c>
      <c r="C5" s="10" t="s">
        <v>27</v>
      </c>
      <c r="D5" s="10" t="s">
        <v>34</v>
      </c>
      <c r="E5" s="10"/>
      <c r="F5" s="9" t="s">
        <v>79</v>
      </c>
      <c r="G5" s="10" t="s">
        <v>29</v>
      </c>
      <c r="H5" s="10" t="s">
        <v>28</v>
      </c>
    </row>
    <row r="6" spans="1:8" x14ac:dyDescent="0.25">
      <c r="A6" s="9" t="s">
        <v>102</v>
      </c>
      <c r="B6" s="10" t="s">
        <v>38</v>
      </c>
      <c r="C6" s="10" t="s">
        <v>31</v>
      </c>
      <c r="D6" s="10"/>
      <c r="E6" s="10"/>
      <c r="F6" s="9" t="s">
        <v>33</v>
      </c>
      <c r="H6" s="10" t="s">
        <v>32</v>
      </c>
    </row>
    <row r="7" spans="1:8" x14ac:dyDescent="0.25">
      <c r="A7" s="9" t="s">
        <v>104</v>
      </c>
      <c r="B7" s="10" t="s">
        <v>42</v>
      </c>
      <c r="C7" s="10" t="s">
        <v>35</v>
      </c>
      <c r="D7" s="10"/>
      <c r="E7" s="10"/>
      <c r="F7" s="9" t="s">
        <v>37</v>
      </c>
      <c r="H7" s="10" t="s">
        <v>36</v>
      </c>
    </row>
    <row r="8" spans="1:8" x14ac:dyDescent="0.25">
      <c r="A8" s="9" t="s">
        <v>106</v>
      </c>
      <c r="B8" s="10" t="s">
        <v>45</v>
      </c>
      <c r="C8" s="10" t="s">
        <v>39</v>
      </c>
      <c r="D8" s="10"/>
      <c r="E8" s="10"/>
      <c r="F8" s="9" t="s">
        <v>41</v>
      </c>
      <c r="H8" s="10" t="s">
        <v>40</v>
      </c>
    </row>
    <row r="9" spans="1:8" x14ac:dyDescent="0.25">
      <c r="A9" s="9" t="s">
        <v>108</v>
      </c>
      <c r="B9" s="10" t="s">
        <v>127</v>
      </c>
      <c r="C9" s="10" t="s">
        <v>43</v>
      </c>
      <c r="D9" s="10"/>
      <c r="E9" s="10"/>
      <c r="F9" s="9"/>
      <c r="H9" s="10" t="s">
        <v>44</v>
      </c>
    </row>
    <row r="10" spans="1:8" x14ac:dyDescent="0.25">
      <c r="A10" s="9" t="s">
        <v>110</v>
      </c>
      <c r="B10" s="10" t="s">
        <v>50</v>
      </c>
      <c r="C10" s="10" t="s">
        <v>46</v>
      </c>
      <c r="D10" s="10"/>
      <c r="E10" s="10"/>
      <c r="F10" s="9"/>
      <c r="H10" s="10" t="s">
        <v>129</v>
      </c>
    </row>
    <row r="11" spans="1:8" x14ac:dyDescent="0.25">
      <c r="A11" s="9" t="s">
        <v>112</v>
      </c>
      <c r="B11" s="10" t="s">
        <v>52</v>
      </c>
      <c r="C11" s="10" t="s">
        <v>48</v>
      </c>
      <c r="D11" s="11"/>
      <c r="E11" s="11"/>
      <c r="F11" s="12"/>
      <c r="H11" s="10" t="s">
        <v>47</v>
      </c>
    </row>
    <row r="12" spans="1:8" x14ac:dyDescent="0.25">
      <c r="A12" s="9" t="s">
        <v>114</v>
      </c>
      <c r="B12" s="10" t="s">
        <v>54</v>
      </c>
      <c r="C12" s="10" t="s">
        <v>125</v>
      </c>
      <c r="D12" s="11"/>
      <c r="E12" s="11"/>
      <c r="F12" s="12"/>
    </row>
    <row r="13" spans="1:8" x14ac:dyDescent="0.25">
      <c r="A13" s="9" t="s">
        <v>116</v>
      </c>
      <c r="B13" s="10" t="s">
        <v>55</v>
      </c>
      <c r="C13" s="10" t="s">
        <v>49</v>
      </c>
      <c r="D13" s="11"/>
      <c r="E13" s="11"/>
      <c r="F13" s="12"/>
    </row>
    <row r="14" spans="1:8" x14ac:dyDescent="0.25">
      <c r="A14" s="9" t="s">
        <v>118</v>
      </c>
      <c r="B14" s="10" t="s">
        <v>128</v>
      </c>
      <c r="C14" s="10" t="s">
        <v>51</v>
      </c>
      <c r="D14" s="11"/>
      <c r="E14" s="11"/>
      <c r="F14" s="12"/>
    </row>
    <row r="15" spans="1:8" x14ac:dyDescent="0.25">
      <c r="A15" s="9" t="s">
        <v>120</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opLeftCell="A32" zoomScale="70" zoomScaleNormal="70" workbookViewId="0">
      <selection activeCell="B28" sqref="B28:P43"/>
    </sheetView>
  </sheetViews>
  <sheetFormatPr baseColWidth="10" defaultColWidth="14.42578125" defaultRowHeight="15" x14ac:dyDescent="0.25"/>
  <cols>
    <col min="1" max="1" width="6.42578125" style="368" customWidth="1"/>
    <col min="2" max="4" width="15.140625" style="368" customWidth="1"/>
    <col min="5" max="5" width="14.140625" style="368" customWidth="1"/>
    <col min="6" max="6" width="15.42578125" style="418" customWidth="1"/>
    <col min="7" max="7" width="11.7109375" style="368" customWidth="1"/>
    <col min="8" max="8" width="8.28515625" style="368" customWidth="1"/>
    <col min="9" max="9" width="6.42578125" style="368" customWidth="1"/>
    <col min="10" max="10" width="6.85546875" style="368" customWidth="1"/>
    <col min="11" max="11" width="8.140625" style="368" customWidth="1"/>
    <col min="12" max="12" width="7.28515625" style="368" customWidth="1"/>
    <col min="13" max="13" width="7.140625" style="368" customWidth="1"/>
    <col min="14" max="14" width="8.28515625" style="368" customWidth="1"/>
    <col min="15" max="15" width="6.42578125" style="368" customWidth="1"/>
    <col min="16" max="16" width="10.140625" style="368" customWidth="1"/>
    <col min="17" max="17" width="6.85546875" style="368" customWidth="1"/>
    <col min="18" max="18" width="9" style="368" customWidth="1"/>
    <col min="19" max="21" width="11.85546875" style="368" customWidth="1"/>
    <col min="22" max="27" width="12.5703125" style="368" customWidth="1"/>
    <col min="28" max="16384" width="14.42578125" style="368"/>
  </cols>
  <sheetData>
    <row r="1" spans="1:24" ht="47.25" thickBot="1" x14ac:dyDescent="0.3">
      <c r="A1" s="521" t="s">
        <v>63</v>
      </c>
      <c r="B1" s="431"/>
      <c r="C1" s="431"/>
      <c r="D1" s="431"/>
      <c r="E1" s="431"/>
      <c r="F1" s="431"/>
      <c r="G1" s="431"/>
      <c r="H1" s="431"/>
      <c r="I1" s="431"/>
      <c r="J1" s="431"/>
      <c r="K1" s="431"/>
      <c r="L1" s="431"/>
      <c r="M1" s="431"/>
      <c r="N1" s="431"/>
      <c r="O1" s="431"/>
      <c r="P1" s="431"/>
      <c r="Q1" s="431"/>
      <c r="R1" s="431"/>
      <c r="S1" s="431"/>
      <c r="T1" s="431"/>
      <c r="U1" s="432"/>
    </row>
    <row r="2" spans="1:24" ht="41.25" customHeight="1" thickBot="1" x14ac:dyDescent="0.3">
      <c r="A2" s="29"/>
      <c r="B2" s="30"/>
      <c r="C2" s="31"/>
      <c r="D2" s="31"/>
      <c r="E2" s="31"/>
      <c r="F2" s="31"/>
      <c r="G2" s="31"/>
      <c r="H2" s="500" t="s">
        <v>64</v>
      </c>
      <c r="I2" s="501"/>
      <c r="J2" s="501"/>
      <c r="K2" s="501"/>
      <c r="L2" s="501"/>
      <c r="M2" s="501"/>
      <c r="N2" s="502"/>
      <c r="O2" s="32"/>
      <c r="P2" s="430" t="s">
        <v>68</v>
      </c>
      <c r="Q2" s="431"/>
      <c r="R2" s="432"/>
      <c r="S2" s="433" t="s">
        <v>744</v>
      </c>
      <c r="T2" s="431"/>
      <c r="U2" s="432"/>
    </row>
    <row r="3" spans="1:24" ht="54.75" customHeight="1" thickBot="1" x14ac:dyDescent="0.4">
      <c r="A3" s="34"/>
      <c r="B3" s="35"/>
      <c r="C3" s="36"/>
      <c r="D3" s="36"/>
      <c r="E3" s="36"/>
      <c r="F3" s="36"/>
      <c r="G3" s="36"/>
      <c r="H3" s="506" t="str">
        <f>+_1._RESULTADOS_GENERALES_DEL_PLAN__DE_MEJORAMIENTO_IDEP</f>
        <v>1. RESULTADOS GENERALES DEL PLAN  DE MEJORAMIENTO IDEP</v>
      </c>
      <c r="I3" s="507"/>
      <c r="J3" s="507"/>
      <c r="K3" s="507"/>
      <c r="L3" s="507"/>
      <c r="M3" s="507"/>
      <c r="N3" s="508"/>
      <c r="O3" s="38"/>
      <c r="P3" s="430" t="s">
        <v>71</v>
      </c>
      <c r="Q3" s="431"/>
      <c r="R3" s="432"/>
      <c r="S3" s="433">
        <v>43460</v>
      </c>
      <c r="T3" s="431"/>
      <c r="U3" s="432"/>
    </row>
    <row r="4" spans="1:24" ht="36.75" customHeight="1" x14ac:dyDescent="0.35">
      <c r="A4" s="34"/>
      <c r="B4" s="35"/>
      <c r="C4" s="36"/>
      <c r="D4" s="36"/>
      <c r="E4" s="36"/>
      <c r="F4" s="36"/>
      <c r="G4" s="36"/>
      <c r="H4" s="509" t="s">
        <v>72</v>
      </c>
      <c r="I4" s="510"/>
      <c r="J4" s="510"/>
      <c r="K4" s="510"/>
      <c r="L4" s="510"/>
      <c r="M4" s="510"/>
      <c r="N4" s="511"/>
      <c r="O4" s="39"/>
      <c r="P4" s="39"/>
      <c r="Q4" s="39"/>
      <c r="R4" s="39"/>
      <c r="S4" s="40"/>
      <c r="T4" s="39"/>
      <c r="U4" s="41"/>
    </row>
    <row r="5" spans="1:24" ht="36.75" customHeight="1" thickBot="1" x14ac:dyDescent="0.4">
      <c r="A5" s="34"/>
      <c r="B5" s="35"/>
      <c r="C5" s="36"/>
      <c r="D5" s="36"/>
      <c r="E5" s="36"/>
      <c r="F5" s="36"/>
      <c r="G5" s="36"/>
      <c r="H5" s="503" t="s">
        <v>73</v>
      </c>
      <c r="I5" s="504"/>
      <c r="J5" s="504"/>
      <c r="K5" s="504"/>
      <c r="L5" s="504"/>
      <c r="M5" s="504"/>
      <c r="N5" s="505"/>
      <c r="O5" s="38"/>
      <c r="P5" s="39"/>
      <c r="Q5" s="39"/>
      <c r="R5" s="39"/>
      <c r="S5" s="40"/>
      <c r="T5" s="39"/>
      <c r="U5" s="41"/>
    </row>
    <row r="6" spans="1:24" ht="14.25" customHeight="1" thickBot="1" x14ac:dyDescent="0.3">
      <c r="A6" s="42"/>
      <c r="B6" s="43"/>
      <c r="C6" s="44"/>
      <c r="D6" s="44"/>
      <c r="E6" s="44"/>
      <c r="F6" s="44"/>
      <c r="G6" s="44"/>
      <c r="H6" s="44"/>
      <c r="I6" s="44"/>
      <c r="J6" s="44"/>
      <c r="K6" s="45"/>
      <c r="L6" s="44"/>
      <c r="M6" s="44"/>
      <c r="N6" s="44"/>
      <c r="O6" s="44"/>
      <c r="P6" s="47"/>
      <c r="Q6" s="47"/>
      <c r="R6" s="47"/>
      <c r="S6" s="48"/>
      <c r="T6" s="47"/>
      <c r="U6" s="49"/>
    </row>
    <row r="7" spans="1:24" ht="32.25" customHeight="1" thickBot="1" x14ac:dyDescent="0.3">
      <c r="A7" s="445" t="s">
        <v>70</v>
      </c>
      <c r="B7" s="437"/>
      <c r="C7" s="437"/>
      <c r="D7" s="437"/>
      <c r="E7" s="437"/>
      <c r="F7" s="437"/>
      <c r="G7" s="437"/>
      <c r="H7" s="437"/>
      <c r="I7" s="437"/>
      <c r="J7" s="437"/>
      <c r="K7" s="437"/>
      <c r="L7" s="437"/>
      <c r="M7" s="437"/>
      <c r="N7" s="437"/>
      <c r="O7" s="437"/>
      <c r="P7" s="437"/>
      <c r="Q7" s="437"/>
      <c r="R7" s="437"/>
      <c r="S7" s="437"/>
      <c r="T7" s="437"/>
      <c r="U7" s="446"/>
    </row>
    <row r="8" spans="1:24" ht="42" customHeight="1" thickBot="1" x14ac:dyDescent="0.3">
      <c r="A8" s="136"/>
      <c r="B8" s="137"/>
      <c r="C8" s="138"/>
      <c r="D8" s="138"/>
      <c r="E8" s="138"/>
      <c r="F8" s="138"/>
      <c r="G8" s="138"/>
      <c r="H8" s="138"/>
      <c r="I8" s="138"/>
      <c r="J8" s="138"/>
      <c r="K8" s="139"/>
      <c r="L8" s="138"/>
      <c r="M8" s="138"/>
      <c r="N8" s="138"/>
      <c r="O8" s="138"/>
      <c r="P8" s="140"/>
      <c r="Q8" s="140"/>
      <c r="R8" s="140"/>
      <c r="S8" s="141"/>
      <c r="T8" s="140"/>
      <c r="U8" s="142"/>
    </row>
    <row r="9" spans="1:24" ht="48.75" customHeight="1" x14ac:dyDescent="0.25">
      <c r="A9" s="143"/>
      <c r="B9" s="442" t="s">
        <v>74</v>
      </c>
      <c r="C9" s="443"/>
      <c r="D9" s="443"/>
      <c r="E9" s="444"/>
      <c r="F9" s="724"/>
      <c r="G9" s="152"/>
      <c r="H9" s="38"/>
      <c r="I9" s="39"/>
      <c r="J9" s="38"/>
      <c r="K9" s="50"/>
      <c r="L9" s="38"/>
      <c r="M9" s="38"/>
      <c r="N9" s="38"/>
      <c r="O9" s="38"/>
      <c r="P9" s="39"/>
      <c r="Q9" s="39"/>
      <c r="R9" s="39"/>
      <c r="S9" s="40"/>
      <c r="T9" s="39"/>
      <c r="U9" s="144"/>
      <c r="V9" s="134"/>
      <c r="W9" s="135"/>
      <c r="X9" s="102"/>
    </row>
    <row r="10" spans="1:24" ht="78.75" customHeight="1" x14ac:dyDescent="0.25">
      <c r="A10" s="143"/>
      <c r="B10" s="421" t="s">
        <v>160</v>
      </c>
      <c r="C10" s="422"/>
      <c r="D10" s="422"/>
      <c r="E10" s="275">
        <f>+'DIC-01'!F23+'DIP-02'!F23+'AC-10'!F23+'IDP-04'!F23+'GD-07'!F23+'GC-08'!F23+'GJ-09'!F23+'GRF-11'!F23+'GT-12'!F23+'GTH-13'!F23+'GF-14'!F23+'CID-15'!F23+'EC-16'!F23+'MIC-03'!F23</f>
        <v>41</v>
      </c>
      <c r="F10" s="282"/>
      <c r="G10" s="153"/>
      <c r="H10" s="38"/>
      <c r="I10" s="145"/>
      <c r="J10" s="35"/>
      <c r="K10" s="35"/>
      <c r="L10" s="35"/>
      <c r="M10" s="52"/>
      <c r="N10" s="35"/>
      <c r="O10" s="35"/>
      <c r="P10" s="35"/>
      <c r="Q10" s="35"/>
      <c r="R10" s="35"/>
      <c r="S10" s="52"/>
      <c r="T10" s="145"/>
      <c r="U10" s="144"/>
      <c r="V10" s="134"/>
      <c r="W10" s="135"/>
      <c r="X10" s="102"/>
    </row>
    <row r="11" spans="1:24" ht="44.25" customHeight="1" x14ac:dyDescent="0.25">
      <c r="A11" s="143"/>
      <c r="B11" s="423" t="s">
        <v>62</v>
      </c>
      <c r="C11" s="424"/>
      <c r="D11" s="424"/>
      <c r="E11" s="275">
        <f>+'DIC-01'!F24+'DIP-02'!F24+'AC-10'!F24+'IDP-04'!F24+'GD-07'!F24+'GC-08'!F24+'GJ-09'!F24+'GRF-11'!F24+'GT-12'!F24+'GTH-13'!F24+'GF-14'!F24+'CID-15'!F24+'EC-16'!F24+'MIC-03'!F24</f>
        <v>81</v>
      </c>
      <c r="F11" s="282"/>
      <c r="G11" s="154"/>
      <c r="H11" s="38"/>
      <c r="I11" s="53"/>
      <c r="J11" s="54"/>
      <c r="K11" s="55"/>
      <c r="L11" s="54"/>
      <c r="M11" s="38"/>
      <c r="N11" s="38"/>
      <c r="O11" s="39"/>
      <c r="P11" s="39"/>
      <c r="Q11" s="39"/>
      <c r="R11" s="40"/>
      <c r="S11" s="39"/>
      <c r="T11" s="39"/>
      <c r="U11" s="144"/>
      <c r="V11" s="134"/>
      <c r="W11" s="135"/>
      <c r="X11" s="102"/>
    </row>
    <row r="12" spans="1:24" ht="59.25" customHeight="1" x14ac:dyDescent="0.25">
      <c r="A12" s="143"/>
      <c r="B12" s="423" t="s">
        <v>152</v>
      </c>
      <c r="C12" s="424"/>
      <c r="D12" s="424"/>
      <c r="E12" s="346">
        <f>+'DIC-01'!F25+'DIP-02'!F25+'AC-10'!F25+'IDP-04'!F25+'GD-07'!F25+'GC-08'!F25+'GJ-09'!F25+'GRF-11'!F25+'GT-12'!F25+'GTH-13'!F25+'GF-14'!F25+'CID-15'!F25+'EC-16'!F25+'MIC-03'!F25</f>
        <v>0</v>
      </c>
      <c r="F12" s="725"/>
      <c r="G12" s="154"/>
      <c r="H12" s="38"/>
      <c r="I12" s="145"/>
      <c r="J12" s="54"/>
      <c r="K12" s="55"/>
      <c r="L12" s="54"/>
      <c r="M12" s="38"/>
      <c r="N12" s="38"/>
      <c r="O12" s="39"/>
      <c r="P12" s="39"/>
      <c r="Q12" s="39"/>
      <c r="R12" s="40"/>
      <c r="S12" s="39"/>
      <c r="T12" s="39"/>
      <c r="U12" s="144"/>
      <c r="V12" s="134"/>
      <c r="W12" s="135"/>
      <c r="X12" s="102"/>
    </row>
    <row r="13" spans="1:24" ht="42" customHeight="1" x14ac:dyDescent="0.25">
      <c r="A13" s="143"/>
      <c r="B13" s="423" t="s">
        <v>153</v>
      </c>
      <c r="C13" s="424"/>
      <c r="D13" s="424"/>
      <c r="E13" s="275">
        <f>+'DIC-01'!F26+'DIP-02'!F26+'AC-10'!F26+'IDP-04'!F26+'GD-07'!F26+'GC-08'!F26+'GJ-09'!F26+'GRF-11'!F26+'GT-12'!F26+'GTH-13'!F26+'GF-14'!F26+'CID-15'!F26+'EC-16'!F26+'MIC-03'!F26</f>
        <v>23</v>
      </c>
      <c r="F13" s="282"/>
      <c r="G13" s="154"/>
      <c r="H13" s="38"/>
      <c r="I13" s="35"/>
      <c r="J13" s="35"/>
      <c r="K13" s="35"/>
      <c r="L13" s="35"/>
      <c r="M13" s="52"/>
      <c r="N13" s="35"/>
      <c r="O13" s="35"/>
      <c r="P13" s="35"/>
      <c r="Q13" s="35"/>
      <c r="R13" s="35"/>
      <c r="S13" s="52"/>
      <c r="T13" s="39"/>
      <c r="U13" s="144"/>
      <c r="V13" s="134"/>
      <c r="W13" s="135"/>
      <c r="X13" s="102"/>
    </row>
    <row r="14" spans="1:24" ht="41.25" customHeight="1" x14ac:dyDescent="0.25">
      <c r="A14" s="143"/>
      <c r="B14" s="423" t="s">
        <v>161</v>
      </c>
      <c r="C14" s="424"/>
      <c r="D14" s="424"/>
      <c r="E14" s="275">
        <f>+'DIC-01'!F27+'DIP-02'!F27+'AC-10'!F27+'IDP-04'!F27+'GD-07'!F27+'GC-08'!F27+'GJ-09'!F27+'GRF-11'!F27+'GT-12'!F27+'GTH-13'!F27+'GF-14'!F27+'CID-15'!F27+'EC-16'!F27+'MIC-03'!F27</f>
        <v>55</v>
      </c>
      <c r="F14" s="282"/>
      <c r="G14" s="154"/>
      <c r="H14" s="38"/>
      <c r="I14" s="38"/>
      <c r="J14" s="38"/>
      <c r="K14" s="50"/>
      <c r="L14" s="38"/>
      <c r="M14" s="38"/>
      <c r="N14" s="38"/>
      <c r="O14" s="38"/>
      <c r="P14" s="39"/>
      <c r="Q14" s="39"/>
      <c r="R14" s="39"/>
      <c r="S14" s="40"/>
      <c r="T14" s="39"/>
      <c r="U14" s="144"/>
      <c r="V14" s="102"/>
      <c r="W14" s="102"/>
      <c r="X14" s="102"/>
    </row>
    <row r="15" spans="1:24" ht="42" customHeight="1" thickBot="1" x14ac:dyDescent="0.3">
      <c r="A15" s="143"/>
      <c r="B15" s="434" t="s">
        <v>575</v>
      </c>
      <c r="C15" s="435"/>
      <c r="D15" s="435"/>
      <c r="E15" s="276">
        <f>+'DIC-01'!F28+'DIP-02'!F28+'AC-10'!F28+'IDP-04'!F28+'GD-07'!F28+'GC-08'!F28+'GJ-09'!F28+'GRF-11'!F28+'GT-12'!F28+'GTH-13'!F28+'GF-14'!F28+'CID-15'!F28+'EC-16'!F28+'MIC-03'!F28</f>
        <v>3</v>
      </c>
      <c r="F15" s="282"/>
      <c r="G15" s="152"/>
      <c r="H15" s="38"/>
      <c r="I15" s="38"/>
      <c r="J15" s="38"/>
      <c r="K15" s="50"/>
      <c r="L15" s="38"/>
      <c r="M15" s="38"/>
      <c r="N15" s="38"/>
      <c r="O15" s="35"/>
      <c r="P15" s="35"/>
      <c r="Q15" s="35"/>
      <c r="R15" s="35"/>
      <c r="S15" s="52"/>
      <c r="T15" s="39"/>
      <c r="U15" s="144"/>
    </row>
    <row r="16" spans="1:24" ht="42" customHeight="1" x14ac:dyDescent="0.25">
      <c r="A16" s="143"/>
      <c r="B16" s="419"/>
      <c r="C16" s="420"/>
      <c r="D16" s="420"/>
      <c r="E16" s="158"/>
      <c r="F16" s="158"/>
      <c r="G16" s="155"/>
      <c r="H16" s="38"/>
      <c r="I16" s="38"/>
      <c r="J16" s="38"/>
      <c r="K16" s="50"/>
      <c r="L16" s="38"/>
      <c r="M16" s="38"/>
      <c r="N16" s="38"/>
      <c r="O16" s="38"/>
      <c r="P16" s="39"/>
      <c r="Q16" s="39"/>
      <c r="R16" s="39"/>
      <c r="S16" s="40"/>
      <c r="T16" s="39"/>
      <c r="U16" s="144"/>
    </row>
    <row r="17" spans="1:21" ht="42" customHeight="1" x14ac:dyDescent="0.25">
      <c r="A17" s="143"/>
      <c r="B17" s="419"/>
      <c r="C17" s="420"/>
      <c r="D17" s="420"/>
      <c r="E17" s="158"/>
      <c r="F17" s="158"/>
      <c r="G17" s="155"/>
      <c r="H17" s="38"/>
      <c r="I17" s="35"/>
      <c r="J17" s="35"/>
      <c r="K17" s="35"/>
      <c r="L17" s="35"/>
      <c r="M17" s="38"/>
      <c r="N17" s="38"/>
      <c r="O17" s="38"/>
      <c r="P17" s="39"/>
      <c r="Q17" s="39"/>
      <c r="R17" s="39"/>
      <c r="S17" s="40"/>
      <c r="T17" s="39"/>
      <c r="U17" s="144"/>
    </row>
    <row r="18" spans="1:21" ht="42" customHeight="1" thickBot="1" x14ac:dyDescent="0.45">
      <c r="A18" s="146"/>
      <c r="B18" s="147"/>
      <c r="C18" s="148"/>
      <c r="D18" s="148"/>
      <c r="E18" s="148"/>
      <c r="F18" s="148"/>
      <c r="G18" s="148"/>
      <c r="H18" s="148"/>
      <c r="I18" s="148"/>
      <c r="J18" s="148"/>
      <c r="K18" s="149"/>
      <c r="L18" s="148"/>
      <c r="M18" s="148"/>
      <c r="N18" s="148"/>
      <c r="O18" s="148"/>
      <c r="P18" s="150"/>
      <c r="Q18" s="150"/>
      <c r="R18" s="150"/>
      <c r="S18" s="151"/>
      <c r="T18" s="428"/>
      <c r="U18" s="429"/>
    </row>
    <row r="19" spans="1:21" ht="42" customHeight="1" thickBot="1" x14ac:dyDescent="0.3">
      <c r="A19" s="425" t="s">
        <v>72</v>
      </c>
      <c r="B19" s="426"/>
      <c r="C19" s="426"/>
      <c r="D19" s="426"/>
      <c r="E19" s="426"/>
      <c r="F19" s="426"/>
      <c r="G19" s="426"/>
      <c r="H19" s="426"/>
      <c r="I19" s="426"/>
      <c r="J19" s="426"/>
      <c r="K19" s="426"/>
      <c r="L19" s="426"/>
      <c r="M19" s="426"/>
      <c r="N19" s="426"/>
      <c r="O19" s="426"/>
      <c r="P19" s="426"/>
      <c r="Q19" s="426"/>
      <c r="R19" s="426"/>
      <c r="S19" s="426"/>
      <c r="T19" s="426"/>
      <c r="U19" s="427"/>
    </row>
    <row r="20" spans="1:21" ht="32.25" customHeight="1" thickBot="1" x14ac:dyDescent="0.3">
      <c r="A20" s="56"/>
      <c r="B20" s="436"/>
      <c r="C20" s="437"/>
      <c r="D20" s="437"/>
      <c r="E20" s="437"/>
      <c r="F20" s="437"/>
      <c r="G20" s="437"/>
      <c r="H20" s="437"/>
      <c r="I20" s="35"/>
      <c r="J20" s="35"/>
      <c r="K20" s="35"/>
      <c r="L20" s="35"/>
      <c r="M20" s="35"/>
      <c r="N20" s="35"/>
      <c r="O20" s="35"/>
      <c r="P20" s="35"/>
      <c r="Q20" s="35"/>
      <c r="R20" s="57"/>
      <c r="S20" s="57"/>
      <c r="T20" s="35"/>
      <c r="U20" s="58"/>
    </row>
    <row r="21" spans="1:21" ht="45.75" customHeight="1" x14ac:dyDescent="0.45">
      <c r="A21" s="56"/>
      <c r="B21" s="438" t="s">
        <v>77</v>
      </c>
      <c r="C21" s="439"/>
      <c r="D21" s="439"/>
      <c r="E21" s="439"/>
      <c r="F21" s="439"/>
      <c r="G21" s="440"/>
      <c r="H21" s="59"/>
      <c r="I21" s="57"/>
      <c r="J21" s="60"/>
      <c r="K21" s="465"/>
      <c r="L21" s="466"/>
      <c r="M21" s="466"/>
      <c r="N21" s="466"/>
      <c r="O21" s="466"/>
      <c r="P21" s="466"/>
      <c r="Q21" s="35"/>
      <c r="R21" s="57"/>
      <c r="S21" s="57"/>
      <c r="T21" s="35"/>
      <c r="U21" s="58"/>
    </row>
    <row r="22" spans="1:21" ht="44.25" customHeight="1" x14ac:dyDescent="0.25">
      <c r="A22" s="56"/>
      <c r="B22" s="467" t="s">
        <v>78</v>
      </c>
      <c r="C22" s="468"/>
      <c r="D22" s="469"/>
      <c r="E22" s="470"/>
      <c r="F22" s="471"/>
      <c r="G22" s="472"/>
      <c r="H22" s="61"/>
      <c r="I22" s="57" t="s">
        <v>37</v>
      </c>
      <c r="J22" s="60">
        <f>+L23</f>
        <v>0</v>
      </c>
      <c r="K22" s="133"/>
      <c r="L22" s="441"/>
      <c r="M22" s="420"/>
      <c r="N22" s="133"/>
      <c r="O22" s="441"/>
      <c r="P22" s="420"/>
      <c r="Q22" s="35"/>
      <c r="R22" s="57"/>
      <c r="S22" s="57"/>
      <c r="T22" s="35"/>
      <c r="U22" s="58"/>
    </row>
    <row r="23" spans="1:21" ht="44.25" customHeight="1" x14ac:dyDescent="0.25">
      <c r="A23" s="56"/>
      <c r="B23" s="467" t="s">
        <v>159</v>
      </c>
      <c r="C23" s="468"/>
      <c r="D23" s="469"/>
      <c r="E23" s="470"/>
      <c r="F23" s="471"/>
      <c r="G23" s="472"/>
      <c r="H23" s="61"/>
      <c r="I23" s="57" t="s">
        <v>79</v>
      </c>
      <c r="J23" s="60"/>
      <c r="K23" s="133"/>
      <c r="L23" s="441"/>
      <c r="M23" s="420"/>
      <c r="N23" s="133"/>
      <c r="O23" s="441"/>
      <c r="P23" s="420"/>
      <c r="Q23" s="35"/>
      <c r="R23" s="57"/>
      <c r="S23" s="57"/>
      <c r="T23" s="35"/>
      <c r="U23" s="58"/>
    </row>
    <row r="24" spans="1:21" ht="42" customHeight="1" thickBot="1" x14ac:dyDescent="0.3">
      <c r="A24" s="56"/>
      <c r="B24" s="462" t="s">
        <v>62</v>
      </c>
      <c r="C24" s="463"/>
      <c r="D24" s="464"/>
      <c r="E24" s="450">
        <f>SUM(E22:E23)</f>
        <v>0</v>
      </c>
      <c r="F24" s="451"/>
      <c r="G24" s="452"/>
      <c r="H24" s="63"/>
      <c r="I24" s="57" t="s">
        <v>19</v>
      </c>
      <c r="J24" s="60">
        <f>+O22</f>
        <v>0</v>
      </c>
      <c r="K24" s="64"/>
      <c r="L24" s="64"/>
      <c r="M24" s="64"/>
      <c r="N24" s="453"/>
      <c r="O24" s="437"/>
      <c r="P24" s="437"/>
      <c r="Q24" s="35"/>
      <c r="R24" s="35"/>
      <c r="S24" s="35"/>
      <c r="T24" s="35"/>
      <c r="U24" s="58"/>
    </row>
    <row r="25" spans="1:21" ht="32.25" customHeight="1" thickBot="1" x14ac:dyDescent="0.3">
      <c r="A25" s="56"/>
      <c r="B25" s="367"/>
      <c r="C25" s="367"/>
      <c r="D25" s="367"/>
      <c r="E25" s="367"/>
      <c r="F25" s="416"/>
      <c r="G25" s="367"/>
      <c r="H25" s="367"/>
      <c r="I25" s="57" t="s">
        <v>33</v>
      </c>
      <c r="J25" s="60">
        <v>0</v>
      </c>
      <c r="K25" s="64"/>
      <c r="L25" s="64"/>
      <c r="M25" s="64"/>
      <c r="N25" s="453"/>
      <c r="O25" s="437"/>
      <c r="P25" s="437"/>
      <c r="Q25" s="35"/>
      <c r="R25" s="35"/>
      <c r="S25" s="35"/>
      <c r="T25" s="35"/>
      <c r="U25" s="58"/>
    </row>
    <row r="26" spans="1:21" ht="32.25" customHeight="1" thickBot="1" x14ac:dyDescent="0.3">
      <c r="A26" s="512" t="s">
        <v>73</v>
      </c>
      <c r="B26" s="431"/>
      <c r="C26" s="431"/>
      <c r="D26" s="431"/>
      <c r="E26" s="431"/>
      <c r="F26" s="431"/>
      <c r="G26" s="431"/>
      <c r="H26" s="431"/>
      <c r="I26" s="431"/>
      <c r="J26" s="431"/>
      <c r="K26" s="431"/>
      <c r="L26" s="431"/>
      <c r="M26" s="431"/>
      <c r="N26" s="431"/>
      <c r="O26" s="431"/>
      <c r="P26" s="431"/>
      <c r="Q26" s="431"/>
      <c r="R26" s="431"/>
      <c r="S26" s="431"/>
      <c r="T26" s="431"/>
      <c r="U26" s="432"/>
    </row>
    <row r="27" spans="1:21" ht="32.25" customHeight="1" thickBot="1" x14ac:dyDescent="0.3">
      <c r="A27" s="66"/>
      <c r="B27" s="67"/>
      <c r="C27" s="67"/>
      <c r="D27" s="67"/>
      <c r="E27" s="67"/>
      <c r="F27" s="67"/>
      <c r="G27" s="67"/>
      <c r="H27" s="67"/>
      <c r="I27" s="30"/>
      <c r="J27" s="30"/>
      <c r="K27" s="30"/>
      <c r="L27" s="30"/>
      <c r="M27" s="30"/>
      <c r="N27" s="30"/>
      <c r="O27" s="30"/>
      <c r="P27" s="30"/>
      <c r="Q27" s="30"/>
      <c r="R27" s="30"/>
      <c r="S27" s="30"/>
      <c r="T27" s="30"/>
      <c r="U27" s="68"/>
    </row>
    <row r="28" spans="1:21" ht="55.5" customHeight="1" thickBot="1" x14ac:dyDescent="0.3">
      <c r="A28" s="56"/>
      <c r="B28" s="283" t="s">
        <v>83</v>
      </c>
      <c r="C28" s="457" t="s">
        <v>1</v>
      </c>
      <c r="D28" s="458"/>
      <c r="E28" s="459"/>
      <c r="F28" s="417" t="s">
        <v>761</v>
      </c>
      <c r="G28" s="460" t="s">
        <v>87</v>
      </c>
      <c r="H28" s="461"/>
      <c r="I28" s="536" t="s">
        <v>158</v>
      </c>
      <c r="J28" s="459"/>
      <c r="K28" s="537" t="s">
        <v>157</v>
      </c>
      <c r="L28" s="458"/>
      <c r="M28" s="538" t="s">
        <v>67</v>
      </c>
      <c r="N28" s="539"/>
      <c r="O28" s="538" t="s">
        <v>577</v>
      </c>
      <c r="P28" s="539"/>
      <c r="Q28" s="69"/>
      <c r="R28" s="69"/>
      <c r="S28" s="69"/>
      <c r="T28" s="35"/>
      <c r="U28" s="70"/>
    </row>
    <row r="29" spans="1:21" ht="33.75" customHeight="1" x14ac:dyDescent="0.25">
      <c r="A29" s="56"/>
      <c r="B29" s="334" t="s">
        <v>94</v>
      </c>
      <c r="C29" s="454" t="s">
        <v>95</v>
      </c>
      <c r="D29" s="455"/>
      <c r="E29" s="456"/>
      <c r="F29" s="409">
        <v>4</v>
      </c>
      <c r="G29" s="519">
        <f>+'DIC-01'!F24</f>
        <v>4</v>
      </c>
      <c r="H29" s="520"/>
      <c r="I29" s="519">
        <f>+'DIC-01'!F25</f>
        <v>0</v>
      </c>
      <c r="J29" s="520"/>
      <c r="K29" s="519">
        <f>+'DIC-01'!F26</f>
        <v>4</v>
      </c>
      <c r="L29" s="528"/>
      <c r="M29" s="524">
        <f>+'DIC-01'!F27</f>
        <v>0</v>
      </c>
      <c r="N29" s="525"/>
      <c r="O29" s="524">
        <v>0</v>
      </c>
      <c r="P29" s="525"/>
      <c r="Q29" s="35"/>
      <c r="R29" s="71"/>
      <c r="S29" s="35"/>
      <c r="T29" s="35"/>
      <c r="U29" s="58"/>
    </row>
    <row r="30" spans="1:21" ht="31.5" customHeight="1" x14ac:dyDescent="0.25">
      <c r="A30" s="56"/>
      <c r="B30" s="336" t="s">
        <v>96</v>
      </c>
      <c r="C30" s="473" t="s">
        <v>97</v>
      </c>
      <c r="D30" s="474"/>
      <c r="E30" s="475"/>
      <c r="F30" s="412">
        <v>1</v>
      </c>
      <c r="G30" s="449">
        <f>+'DIP-02'!F24</f>
        <v>1</v>
      </c>
      <c r="H30" s="448"/>
      <c r="I30" s="449">
        <f>+'DIP-02'!F25</f>
        <v>0</v>
      </c>
      <c r="J30" s="448"/>
      <c r="K30" s="449">
        <f>+'DIP-02'!F26</f>
        <v>0</v>
      </c>
      <c r="L30" s="481"/>
      <c r="M30" s="478">
        <f>+'DIP-02'!F27</f>
        <v>1</v>
      </c>
      <c r="N30" s="479"/>
      <c r="O30" s="478">
        <v>0</v>
      </c>
      <c r="P30" s="479"/>
      <c r="Q30" s="35"/>
      <c r="R30" s="71"/>
      <c r="S30" s="35"/>
      <c r="T30" s="35"/>
      <c r="U30" s="58"/>
    </row>
    <row r="31" spans="1:21" ht="31.5" customHeight="1" x14ac:dyDescent="0.25">
      <c r="A31" s="56"/>
      <c r="B31" s="336" t="s">
        <v>98</v>
      </c>
      <c r="C31" s="476" t="s">
        <v>99</v>
      </c>
      <c r="D31" s="474"/>
      <c r="E31" s="475"/>
      <c r="F31" s="412">
        <v>2</v>
      </c>
      <c r="G31" s="447">
        <f>+'AC-10'!F24</f>
        <v>2</v>
      </c>
      <c r="H31" s="448"/>
      <c r="I31" s="447">
        <f>+'AC-10'!F25</f>
        <v>0</v>
      </c>
      <c r="J31" s="448"/>
      <c r="K31" s="447">
        <f>+'AC-10'!F26</f>
        <v>2</v>
      </c>
      <c r="L31" s="481"/>
      <c r="M31" s="480">
        <f>+'AC-10'!F27</f>
        <v>0</v>
      </c>
      <c r="N31" s="479"/>
      <c r="O31" s="480">
        <v>0</v>
      </c>
      <c r="P31" s="479"/>
      <c r="Q31" s="35"/>
      <c r="R31" s="71"/>
      <c r="S31" s="35"/>
      <c r="T31" s="35"/>
      <c r="U31" s="58"/>
    </row>
    <row r="32" spans="1:21" ht="31.5" customHeight="1" x14ac:dyDescent="0.25">
      <c r="A32" s="56"/>
      <c r="B32" s="338" t="s">
        <v>100</v>
      </c>
      <c r="C32" s="473" t="s">
        <v>101</v>
      </c>
      <c r="D32" s="474"/>
      <c r="E32" s="475"/>
      <c r="F32" s="412">
        <v>6</v>
      </c>
      <c r="G32" s="449">
        <f>+'IDP-04'!F24</f>
        <v>6</v>
      </c>
      <c r="H32" s="448"/>
      <c r="I32" s="449">
        <f>+'IDP-04'!F25</f>
        <v>0</v>
      </c>
      <c r="J32" s="448"/>
      <c r="K32" s="449">
        <f>+'IDP-04'!F26</f>
        <v>6</v>
      </c>
      <c r="L32" s="481"/>
      <c r="M32" s="478">
        <f>+'IDP-04'!F27</f>
        <v>0</v>
      </c>
      <c r="N32" s="479"/>
      <c r="O32" s="478">
        <v>0</v>
      </c>
      <c r="P32" s="479"/>
      <c r="Q32" s="35"/>
      <c r="R32" s="71"/>
      <c r="S32" s="35"/>
      <c r="T32" s="35"/>
      <c r="U32" s="58"/>
    </row>
    <row r="33" spans="1:21" ht="31.5" customHeight="1" x14ac:dyDescent="0.25">
      <c r="A33" s="56"/>
      <c r="B33" s="339" t="s">
        <v>102</v>
      </c>
      <c r="C33" s="477" t="s">
        <v>103</v>
      </c>
      <c r="D33" s="474"/>
      <c r="E33" s="475"/>
      <c r="F33" s="412">
        <v>2</v>
      </c>
      <c r="G33" s="534">
        <v>3</v>
      </c>
      <c r="H33" s="530"/>
      <c r="I33" s="534">
        <f>+'GD-07'!F25</f>
        <v>0</v>
      </c>
      <c r="J33" s="530"/>
      <c r="K33" s="534">
        <f>+'GD-07'!F26</f>
        <v>2</v>
      </c>
      <c r="L33" s="531"/>
      <c r="M33" s="535">
        <v>1</v>
      </c>
      <c r="N33" s="533"/>
      <c r="O33" s="535">
        <v>0</v>
      </c>
      <c r="P33" s="533"/>
      <c r="Q33" s="35"/>
      <c r="R33" s="71"/>
      <c r="S33" s="35"/>
      <c r="T33" s="35"/>
      <c r="U33" s="58"/>
    </row>
    <row r="34" spans="1:21" ht="31.5" customHeight="1" x14ac:dyDescent="0.25">
      <c r="A34" s="56"/>
      <c r="B34" s="339" t="s">
        <v>104</v>
      </c>
      <c r="C34" s="477" t="s">
        <v>105</v>
      </c>
      <c r="D34" s="474"/>
      <c r="E34" s="475"/>
      <c r="F34" s="412">
        <v>0</v>
      </c>
      <c r="G34" s="449">
        <f>+'GC-08'!F24</f>
        <v>0</v>
      </c>
      <c r="H34" s="448"/>
      <c r="I34" s="449">
        <f>+'GC-08'!F25</f>
        <v>0</v>
      </c>
      <c r="J34" s="448"/>
      <c r="K34" s="449">
        <f>+'GC-08'!F26</f>
        <v>0</v>
      </c>
      <c r="L34" s="481"/>
      <c r="M34" s="478">
        <f>+'GC-08'!F27</f>
        <v>0</v>
      </c>
      <c r="N34" s="479"/>
      <c r="O34" s="478">
        <v>0</v>
      </c>
      <c r="P34" s="479"/>
      <c r="Q34" s="35"/>
      <c r="R34" s="71"/>
      <c r="S34" s="35"/>
      <c r="T34" s="35"/>
      <c r="U34" s="58"/>
    </row>
    <row r="35" spans="1:21" ht="31.5" customHeight="1" x14ac:dyDescent="0.25">
      <c r="A35" s="56"/>
      <c r="B35" s="339" t="s">
        <v>106</v>
      </c>
      <c r="C35" s="476" t="s">
        <v>107</v>
      </c>
      <c r="D35" s="474"/>
      <c r="E35" s="475"/>
      <c r="F35" s="412">
        <v>0</v>
      </c>
      <c r="G35" s="447">
        <f>+'GJ-09'!F24</f>
        <v>0</v>
      </c>
      <c r="H35" s="448"/>
      <c r="I35" s="447">
        <f>+'GJ-09'!F25</f>
        <v>0</v>
      </c>
      <c r="J35" s="448"/>
      <c r="K35" s="447">
        <f>+'GJ-09'!F26</f>
        <v>0</v>
      </c>
      <c r="L35" s="481"/>
      <c r="M35" s="480">
        <f>+'GJ-09'!F27</f>
        <v>0</v>
      </c>
      <c r="N35" s="479"/>
      <c r="O35" s="480">
        <v>0</v>
      </c>
      <c r="P35" s="479"/>
      <c r="Q35" s="35"/>
      <c r="R35" s="71"/>
      <c r="S35" s="35"/>
      <c r="T35" s="35"/>
      <c r="U35" s="58"/>
    </row>
    <row r="36" spans="1:21" ht="31.5" customHeight="1" x14ac:dyDescent="0.25">
      <c r="A36" s="56"/>
      <c r="B36" s="339" t="s">
        <v>108</v>
      </c>
      <c r="C36" s="482" t="s">
        <v>109</v>
      </c>
      <c r="D36" s="474"/>
      <c r="E36" s="475"/>
      <c r="F36" s="412">
        <v>2</v>
      </c>
      <c r="G36" s="529">
        <v>3</v>
      </c>
      <c r="H36" s="530"/>
      <c r="I36" s="529">
        <f>+'GRF-11'!F25</f>
        <v>0</v>
      </c>
      <c r="J36" s="530"/>
      <c r="K36" s="529">
        <f>+'GRF-11'!F26</f>
        <v>1</v>
      </c>
      <c r="L36" s="531"/>
      <c r="M36" s="532">
        <v>2</v>
      </c>
      <c r="N36" s="533"/>
      <c r="O36" s="532">
        <v>0</v>
      </c>
      <c r="P36" s="533"/>
      <c r="Q36" s="405"/>
      <c r="R36" s="71"/>
      <c r="S36" s="35"/>
      <c r="T36" s="35"/>
      <c r="U36" s="58"/>
    </row>
    <row r="37" spans="1:21" ht="31.5" customHeight="1" x14ac:dyDescent="0.25">
      <c r="A37" s="56"/>
      <c r="B37" s="339" t="s">
        <v>110</v>
      </c>
      <c r="C37" s="482" t="s">
        <v>111</v>
      </c>
      <c r="D37" s="474"/>
      <c r="E37" s="475"/>
      <c r="F37" s="412">
        <v>2</v>
      </c>
      <c r="G37" s="449">
        <v>3</v>
      </c>
      <c r="H37" s="448"/>
      <c r="I37" s="447">
        <f>+'GT-12'!F25</f>
        <v>0</v>
      </c>
      <c r="J37" s="448"/>
      <c r="K37" s="515">
        <f>+'GT-12'!F26</f>
        <v>3</v>
      </c>
      <c r="L37" s="516"/>
      <c r="M37" s="480">
        <v>0</v>
      </c>
      <c r="N37" s="479"/>
      <c r="O37" s="480" t="s">
        <v>745</v>
      </c>
      <c r="P37" s="479"/>
      <c r="Q37" s="35"/>
      <c r="R37" s="71"/>
      <c r="S37" s="35"/>
      <c r="T37" s="35"/>
      <c r="U37" s="58"/>
    </row>
    <row r="38" spans="1:21" ht="31.5" customHeight="1" x14ac:dyDescent="0.25">
      <c r="A38" s="56"/>
      <c r="B38" s="339" t="s">
        <v>112</v>
      </c>
      <c r="C38" s="482" t="s">
        <v>113</v>
      </c>
      <c r="D38" s="474"/>
      <c r="E38" s="475"/>
      <c r="F38" s="412">
        <v>6</v>
      </c>
      <c r="G38" s="449">
        <f>+'GTH-13'!F24</f>
        <v>6</v>
      </c>
      <c r="H38" s="448"/>
      <c r="I38" s="447">
        <f>+'GTH-13'!F25</f>
        <v>0</v>
      </c>
      <c r="J38" s="448"/>
      <c r="K38" s="447">
        <f>+'GTH-13'!F26</f>
        <v>4</v>
      </c>
      <c r="L38" s="481"/>
      <c r="M38" s="480">
        <f>+'GTH-13'!F27</f>
        <v>2</v>
      </c>
      <c r="N38" s="479"/>
      <c r="O38" s="480"/>
      <c r="P38" s="479"/>
      <c r="Q38" s="35"/>
      <c r="R38" s="71"/>
      <c r="S38" s="35"/>
      <c r="T38" s="35"/>
      <c r="U38" s="58"/>
    </row>
    <row r="39" spans="1:21" ht="31.5" customHeight="1" x14ac:dyDescent="0.25">
      <c r="A39" s="56"/>
      <c r="B39" s="339" t="s">
        <v>114</v>
      </c>
      <c r="C39" s="482" t="s">
        <v>115</v>
      </c>
      <c r="D39" s="474"/>
      <c r="E39" s="475"/>
      <c r="F39" s="412">
        <v>1</v>
      </c>
      <c r="G39" s="447">
        <v>1</v>
      </c>
      <c r="H39" s="448"/>
      <c r="I39" s="447">
        <f>+'GF-14'!F25</f>
        <v>0</v>
      </c>
      <c r="J39" s="448"/>
      <c r="K39" s="447">
        <f>+'GF-14'!F26</f>
        <v>0</v>
      </c>
      <c r="L39" s="481"/>
      <c r="M39" s="480">
        <v>1</v>
      </c>
      <c r="N39" s="479"/>
      <c r="O39" s="480"/>
      <c r="P39" s="479"/>
      <c r="Q39" s="35"/>
      <c r="R39" s="71"/>
      <c r="S39" s="35"/>
      <c r="T39" s="35"/>
      <c r="U39" s="58"/>
    </row>
    <row r="40" spans="1:21" ht="31.5" customHeight="1" x14ac:dyDescent="0.25">
      <c r="A40" s="56"/>
      <c r="B40" s="339" t="s">
        <v>116</v>
      </c>
      <c r="C40" s="482" t="s">
        <v>117</v>
      </c>
      <c r="D40" s="474"/>
      <c r="E40" s="475"/>
      <c r="F40" s="412">
        <v>0</v>
      </c>
      <c r="G40" s="447">
        <f>+'CID-15'!F24</f>
        <v>0</v>
      </c>
      <c r="H40" s="448"/>
      <c r="I40" s="447">
        <f>+'CID-15'!F25</f>
        <v>0</v>
      </c>
      <c r="J40" s="448"/>
      <c r="K40" s="447">
        <f>+'CID-15'!F26</f>
        <v>0</v>
      </c>
      <c r="L40" s="481"/>
      <c r="M40" s="480">
        <f>+'CID-15'!F27</f>
        <v>0</v>
      </c>
      <c r="N40" s="479"/>
      <c r="O40" s="480"/>
      <c r="P40" s="479"/>
      <c r="Q40" s="35"/>
      <c r="R40" s="71"/>
      <c r="S40" s="35"/>
      <c r="T40" s="35"/>
      <c r="U40" s="58"/>
    </row>
    <row r="41" spans="1:21" ht="31.5" customHeight="1" x14ac:dyDescent="0.25">
      <c r="A41" s="56"/>
      <c r="B41" s="340" t="s">
        <v>118</v>
      </c>
      <c r="C41" s="482" t="s">
        <v>119</v>
      </c>
      <c r="D41" s="474"/>
      <c r="E41" s="475"/>
      <c r="F41" s="412">
        <v>0</v>
      </c>
      <c r="G41" s="447">
        <f>+'EC-16'!F24</f>
        <v>0</v>
      </c>
      <c r="H41" s="448"/>
      <c r="I41" s="447">
        <f>+'EC-16'!F25</f>
        <v>0</v>
      </c>
      <c r="J41" s="448"/>
      <c r="K41" s="447">
        <f>+'EC-16'!F26</f>
        <v>0</v>
      </c>
      <c r="L41" s="481"/>
      <c r="M41" s="480">
        <f>+'EC-16'!F27</f>
        <v>0</v>
      </c>
      <c r="N41" s="479"/>
      <c r="O41" s="480"/>
      <c r="P41" s="479"/>
      <c r="Q41" s="35"/>
      <c r="R41" s="71"/>
      <c r="S41" s="35"/>
      <c r="T41" s="35"/>
      <c r="U41" s="58"/>
    </row>
    <row r="42" spans="1:21" ht="33" customHeight="1" thickBot="1" x14ac:dyDescent="0.3">
      <c r="A42" s="56"/>
      <c r="B42" s="341" t="s">
        <v>120</v>
      </c>
      <c r="C42" s="497" t="s">
        <v>121</v>
      </c>
      <c r="D42" s="498"/>
      <c r="E42" s="499"/>
      <c r="F42" s="415">
        <v>2</v>
      </c>
      <c r="G42" s="726">
        <f>+'MIC-03'!F24</f>
        <v>2</v>
      </c>
      <c r="H42" s="727"/>
      <c r="I42" s="726">
        <f>+'MIC-03'!F25</f>
        <v>0</v>
      </c>
      <c r="J42" s="727"/>
      <c r="K42" s="726">
        <f>+'MIC-03'!F26</f>
        <v>1</v>
      </c>
      <c r="L42" s="728"/>
      <c r="M42" s="729">
        <f>+'MIC-03'!F27</f>
        <v>1</v>
      </c>
      <c r="N42" s="730"/>
      <c r="O42" s="729"/>
      <c r="P42" s="730"/>
      <c r="Q42" s="35"/>
      <c r="R42" s="71"/>
      <c r="S42" s="35"/>
      <c r="T42" s="35"/>
      <c r="U42" s="58"/>
    </row>
    <row r="43" spans="1:21" ht="31.5" customHeight="1" thickBot="1" x14ac:dyDescent="0.3">
      <c r="A43" s="56"/>
      <c r="B43" s="731" t="s">
        <v>122</v>
      </c>
      <c r="C43" s="732"/>
      <c r="D43" s="732"/>
      <c r="E43" s="732"/>
      <c r="F43" s="733">
        <f>SUM(F29:F42)</f>
        <v>28</v>
      </c>
      <c r="G43" s="734">
        <f>SUM(G29:H42)</f>
        <v>31</v>
      </c>
      <c r="H43" s="735"/>
      <c r="I43" s="734">
        <f>SUM(I29:J42)</f>
        <v>0</v>
      </c>
      <c r="J43" s="735"/>
      <c r="K43" s="734">
        <f>SUM(K29:L42)</f>
        <v>23</v>
      </c>
      <c r="L43" s="735"/>
      <c r="M43" s="734">
        <f>SUM(M29:N42)</f>
        <v>8</v>
      </c>
      <c r="N43" s="735"/>
      <c r="O43" s="734">
        <f>SUM(O29:P42)</f>
        <v>0</v>
      </c>
      <c r="P43" s="736"/>
      <c r="Q43" s="35"/>
      <c r="R43" s="71"/>
      <c r="S43" s="35"/>
      <c r="T43" s="35"/>
      <c r="U43" s="58"/>
    </row>
    <row r="44" spans="1:21" ht="43.5" customHeight="1" thickBot="1" x14ac:dyDescent="0.45">
      <c r="A44" s="72"/>
      <c r="B44" s="491" t="s">
        <v>123</v>
      </c>
      <c r="C44" s="426"/>
      <c r="D44" s="426"/>
      <c r="E44" s="426"/>
      <c r="F44" s="414"/>
      <c r="G44" s="686"/>
      <c r="H44" s="687"/>
      <c r="I44" s="485"/>
      <c r="J44" s="426"/>
      <c r="K44" s="485"/>
      <c r="L44" s="426"/>
      <c r="M44" s="485"/>
      <c r="N44" s="426"/>
      <c r="O44" s="485"/>
      <c r="P44" s="426"/>
      <c r="Q44" s="73"/>
      <c r="R44" s="74"/>
      <c r="S44" s="74"/>
      <c r="T44" s="483" t="s">
        <v>76</v>
      </c>
      <c r="U44" s="484"/>
    </row>
    <row r="45" spans="1:21" hidden="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51"/>
      <c r="B46" s="51"/>
      <c r="C46" s="51"/>
      <c r="D46" s="51"/>
      <c r="E46" s="51"/>
      <c r="F46" s="51"/>
      <c r="G46" s="51"/>
      <c r="H46" s="51"/>
      <c r="I46" s="51"/>
      <c r="J46" s="51"/>
      <c r="K46" s="51"/>
      <c r="L46" s="51"/>
      <c r="M46" s="51"/>
      <c r="N46" s="51"/>
      <c r="O46" s="51"/>
      <c r="P46" s="51"/>
      <c r="Q46" s="51"/>
      <c r="R46" s="51"/>
      <c r="S46" s="51"/>
      <c r="T46" s="51"/>
      <c r="U46" s="51"/>
    </row>
    <row r="47" spans="1:21" x14ac:dyDescent="0.25">
      <c r="A47" s="1"/>
      <c r="B47" s="1"/>
      <c r="C47" s="1"/>
      <c r="D47" s="1"/>
      <c r="E47" s="1"/>
      <c r="F47" s="1"/>
      <c r="G47" s="1"/>
      <c r="H47" s="688"/>
      <c r="I47" s="688"/>
      <c r="J47" s="688"/>
      <c r="K47" s="688"/>
      <c r="L47" s="688"/>
      <c r="M47" s="688"/>
      <c r="N47" s="688"/>
      <c r="O47" s="1"/>
      <c r="P47" s="1"/>
      <c r="Q47" s="1"/>
      <c r="R47" s="1"/>
      <c r="S47" s="1"/>
      <c r="T47" s="1"/>
      <c r="U47" s="1"/>
    </row>
    <row r="48" spans="1:21" x14ac:dyDescent="0.25">
      <c r="A48" s="1"/>
      <c r="B48" s="1"/>
      <c r="C48" s="1"/>
      <c r="D48" s="1"/>
      <c r="E48" s="1"/>
      <c r="F48" s="1"/>
      <c r="G48" s="1"/>
      <c r="H48" s="1"/>
      <c r="I48" s="1"/>
      <c r="J48" s="1"/>
      <c r="K48" s="1"/>
      <c r="L48" s="1"/>
      <c r="M48" s="1"/>
      <c r="N48" s="1"/>
      <c r="O48" s="1"/>
      <c r="P48" s="1"/>
      <c r="Q48" s="1"/>
      <c r="R48" s="1"/>
      <c r="S48" s="1"/>
      <c r="T48" s="1"/>
      <c r="U48" s="1"/>
    </row>
    <row r="49" spans="1:21" x14ac:dyDescent="0.25">
      <c r="A49" s="1"/>
      <c r="B49" s="1"/>
      <c r="C49" s="1"/>
      <c r="D49" s="1"/>
      <c r="E49" s="1"/>
      <c r="F49" s="1"/>
      <c r="G49" s="1"/>
      <c r="H49" s="1"/>
      <c r="I49" s="1"/>
      <c r="J49" s="1"/>
      <c r="K49" s="1"/>
      <c r="L49" s="1"/>
      <c r="M49" s="1"/>
      <c r="N49" s="1"/>
      <c r="O49" s="1"/>
      <c r="P49" s="1"/>
      <c r="Q49" s="1"/>
      <c r="R49" s="1"/>
      <c r="S49" s="1"/>
      <c r="T49" s="1"/>
      <c r="U49" s="1"/>
    </row>
    <row r="50" spans="1:21" x14ac:dyDescent="0.25">
      <c r="A50" s="1"/>
      <c r="B50" s="1"/>
      <c r="C50" s="1"/>
      <c r="D50" s="1"/>
      <c r="E50" s="1"/>
      <c r="F50" s="1"/>
      <c r="G50" s="1"/>
      <c r="H50" s="1"/>
      <c r="I50" s="1"/>
      <c r="J50" s="1"/>
      <c r="K50" s="1"/>
      <c r="L50" s="1"/>
      <c r="M50" s="1"/>
      <c r="N50" s="1"/>
      <c r="O50" s="1"/>
      <c r="P50" s="1"/>
      <c r="Q50" s="1"/>
      <c r="R50" s="1"/>
      <c r="S50" s="1"/>
      <c r="T50" s="1"/>
      <c r="U50" s="1"/>
    </row>
  </sheetData>
  <mergeCells count="140">
    <mergeCell ref="A1:U1"/>
    <mergeCell ref="H2:N2"/>
    <mergeCell ref="P2:R2"/>
    <mergeCell ref="S2:U2"/>
    <mergeCell ref="H3:N3"/>
    <mergeCell ref="P3:R3"/>
    <mergeCell ref="S3:U3"/>
    <mergeCell ref="B12:D12"/>
    <mergeCell ref="B13:D13"/>
    <mergeCell ref="B14:D14"/>
    <mergeCell ref="B15:D15"/>
    <mergeCell ref="B16:D16"/>
    <mergeCell ref="B17:D17"/>
    <mergeCell ref="H4:N4"/>
    <mergeCell ref="H5:N5"/>
    <mergeCell ref="A7:U7"/>
    <mergeCell ref="B9:E9"/>
    <mergeCell ref="B10:D10"/>
    <mergeCell ref="B11:D11"/>
    <mergeCell ref="T18:U18"/>
    <mergeCell ref="A19:U19"/>
    <mergeCell ref="B20:H20"/>
    <mergeCell ref="B21:G21"/>
    <mergeCell ref="K21:P21"/>
    <mergeCell ref="B22:D22"/>
    <mergeCell ref="E22:G22"/>
    <mergeCell ref="L22:M22"/>
    <mergeCell ref="O22:P22"/>
    <mergeCell ref="N25:P25"/>
    <mergeCell ref="A26:U26"/>
    <mergeCell ref="C28:E28"/>
    <mergeCell ref="G28:H28"/>
    <mergeCell ref="I28:J28"/>
    <mergeCell ref="K28:L28"/>
    <mergeCell ref="M28:N28"/>
    <mergeCell ref="O28:P28"/>
    <mergeCell ref="B23:D23"/>
    <mergeCell ref="E23:G23"/>
    <mergeCell ref="L23:M23"/>
    <mergeCell ref="O23:P23"/>
    <mergeCell ref="B24:D24"/>
    <mergeCell ref="E24:G24"/>
    <mergeCell ref="N24:P24"/>
    <mergeCell ref="C30:E30"/>
    <mergeCell ref="G30:H30"/>
    <mergeCell ref="I30:J30"/>
    <mergeCell ref="K30:L30"/>
    <mergeCell ref="M30:N30"/>
    <mergeCell ref="O30:P30"/>
    <mergeCell ref="C29:E29"/>
    <mergeCell ref="G29:H29"/>
    <mergeCell ref="I29:J29"/>
    <mergeCell ref="K29:L29"/>
    <mergeCell ref="M29:N29"/>
    <mergeCell ref="O29:P29"/>
    <mergeCell ref="C32:E32"/>
    <mergeCell ref="G32:H32"/>
    <mergeCell ref="I32:J32"/>
    <mergeCell ref="K32:L32"/>
    <mergeCell ref="M32:N32"/>
    <mergeCell ref="O32:P32"/>
    <mergeCell ref="C31:E31"/>
    <mergeCell ref="G31:H31"/>
    <mergeCell ref="I31:J31"/>
    <mergeCell ref="K31:L31"/>
    <mergeCell ref="M31:N31"/>
    <mergeCell ref="O31:P31"/>
    <mergeCell ref="C34:E34"/>
    <mergeCell ref="G34:H34"/>
    <mergeCell ref="I34:J34"/>
    <mergeCell ref="K34:L34"/>
    <mergeCell ref="M34:N34"/>
    <mergeCell ref="O34:P34"/>
    <mergeCell ref="C33:E33"/>
    <mergeCell ref="G33:H33"/>
    <mergeCell ref="I33:J33"/>
    <mergeCell ref="K33:L33"/>
    <mergeCell ref="M33:N33"/>
    <mergeCell ref="O33:P33"/>
    <mergeCell ref="C36:E36"/>
    <mergeCell ref="G36:H36"/>
    <mergeCell ref="I36:J36"/>
    <mergeCell ref="K36:L36"/>
    <mergeCell ref="M36:N36"/>
    <mergeCell ref="O36:P36"/>
    <mergeCell ref="C35:E35"/>
    <mergeCell ref="G35:H35"/>
    <mergeCell ref="I35:J35"/>
    <mergeCell ref="K35:L35"/>
    <mergeCell ref="M35:N35"/>
    <mergeCell ref="O35:P35"/>
    <mergeCell ref="C38:E38"/>
    <mergeCell ref="G38:H38"/>
    <mergeCell ref="I38:J38"/>
    <mergeCell ref="K38:L38"/>
    <mergeCell ref="M38:N38"/>
    <mergeCell ref="O38:P38"/>
    <mergeCell ref="C37:E37"/>
    <mergeCell ref="G37:H37"/>
    <mergeCell ref="I37:J37"/>
    <mergeCell ref="K37:L37"/>
    <mergeCell ref="M37:N37"/>
    <mergeCell ref="O37:P37"/>
    <mergeCell ref="C40:E40"/>
    <mergeCell ref="G40:H40"/>
    <mergeCell ref="I40:J40"/>
    <mergeCell ref="K40:L40"/>
    <mergeCell ref="M40:N40"/>
    <mergeCell ref="O40:P40"/>
    <mergeCell ref="C39:E39"/>
    <mergeCell ref="G39:H39"/>
    <mergeCell ref="I39:J39"/>
    <mergeCell ref="K39:L39"/>
    <mergeCell ref="M39:N39"/>
    <mergeCell ref="O39:P39"/>
    <mergeCell ref="C42:E42"/>
    <mergeCell ref="G42:H42"/>
    <mergeCell ref="I42:J42"/>
    <mergeCell ref="K42:L42"/>
    <mergeCell ref="M42:N42"/>
    <mergeCell ref="O42:P42"/>
    <mergeCell ref="C41:E41"/>
    <mergeCell ref="G41:H41"/>
    <mergeCell ref="I41:J41"/>
    <mergeCell ref="K41:L41"/>
    <mergeCell ref="M41:N41"/>
    <mergeCell ref="O41:P41"/>
    <mergeCell ref="O44:P44"/>
    <mergeCell ref="T44:U44"/>
    <mergeCell ref="G43:H43"/>
    <mergeCell ref="I43:J43"/>
    <mergeCell ref="K43:L43"/>
    <mergeCell ref="M43:N43"/>
    <mergeCell ref="O43:P43"/>
    <mergeCell ref="B44:E44"/>
    <mergeCell ref="G44:H44"/>
    <mergeCell ref="I44:J44"/>
    <mergeCell ref="K44:L44"/>
    <mergeCell ref="M44:N44"/>
    <mergeCell ref="B43:E43"/>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H5:N5" location="_3._RESULTADOS_DE_ACCIONES_POR_PROCESO" display="3. RESULTADOS DE ACCIONES POR PROCESO"/>
    <hyperlink ref="T44:U44" location="CONSOLIDADO!A1" display="IR AL INICIO"/>
    <hyperlink ref="B29" location="'DIC-01'!A1" display="DIC-01"/>
    <hyperlink ref="B30" location="'DIP-02'!A1" display="DIP-02"/>
    <hyperlink ref="B31" location="'AC-10'!A1" display="AC-10"/>
    <hyperlink ref="B32" location="'IDP-04'!A1" display="IDP-04"/>
    <hyperlink ref="B33" location="'GD-07'!A1" display="GD-07"/>
    <hyperlink ref="B34" location="'GC-08'!A1" display="GC-08"/>
    <hyperlink ref="B35" location="'GJ-09'!A1" display="GJ-09"/>
    <hyperlink ref="B36" location="'GRF-11'!A1" display="GRF-11"/>
    <hyperlink ref="B37" location="'GT-12 '!A1" display="GT-12"/>
    <hyperlink ref="B38" location="'GTH-13'!A1" display="GTH-13"/>
    <hyperlink ref="B39" location="'GF-14'!A1" display="GF-14"/>
    <hyperlink ref="B40" location="'CID-15'!A1" display="CID-15"/>
    <hyperlink ref="B41" location="'EC-16'!A1" display="EC-16"/>
    <hyperlink ref="B42" location="'MIC-03'!A1" display="MIC-03"/>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abSelected="1" topLeftCell="E32" workbookViewId="0">
      <selection activeCell="P48" sqref="P48"/>
    </sheetView>
  </sheetViews>
  <sheetFormatPr baseColWidth="10" defaultRowHeight="15" x14ac:dyDescent="0.25"/>
  <cols>
    <col min="1" max="1" width="11.42578125" style="689"/>
    <col min="2" max="3" width="26.7109375" style="689" customWidth="1"/>
    <col min="4" max="4" width="15" style="689" customWidth="1"/>
    <col min="5" max="6" width="11.5703125" style="689" customWidth="1"/>
    <col min="7" max="7" width="9.7109375" style="689" customWidth="1"/>
    <col min="8" max="8" width="7.28515625" style="690" customWidth="1"/>
    <col min="9" max="10" width="16.42578125" style="689" customWidth="1"/>
    <col min="11" max="11" width="13" style="689" customWidth="1"/>
    <col min="12" max="15" width="11.42578125" style="689"/>
    <col min="16" max="16" width="14.42578125" style="689" customWidth="1"/>
    <col min="17" max="17" width="14.7109375" style="689" customWidth="1"/>
    <col min="18" max="18" width="16.5703125" style="689" customWidth="1"/>
    <col min="19" max="19" width="11.42578125" style="689"/>
    <col min="20" max="20" width="14.42578125" style="689" customWidth="1"/>
    <col min="21" max="16384" width="11.42578125" style="689"/>
  </cols>
  <sheetData>
    <row r="1" spans="2:21" x14ac:dyDescent="0.25">
      <c r="I1" s="689" t="s">
        <v>765</v>
      </c>
    </row>
    <row r="2" spans="2:21" ht="15.75" thickBot="1" x14ac:dyDescent="0.3">
      <c r="I2" s="689" t="s">
        <v>766</v>
      </c>
      <c r="J2" s="689">
        <v>25</v>
      </c>
    </row>
    <row r="3" spans="2:21" ht="30" x14ac:dyDescent="0.25">
      <c r="B3" s="691" t="s">
        <v>62</v>
      </c>
      <c r="C3" s="737"/>
      <c r="D3" s="692">
        <v>31</v>
      </c>
      <c r="E3" s="693">
        <v>1</v>
      </c>
      <c r="I3" s="689" t="s">
        <v>767</v>
      </c>
      <c r="J3" s="689">
        <v>26</v>
      </c>
    </row>
    <row r="4" spans="2:21" x14ac:dyDescent="0.25">
      <c r="B4" s="694" t="s">
        <v>152</v>
      </c>
      <c r="C4" s="738"/>
      <c r="D4" s="695">
        <v>0</v>
      </c>
      <c r="E4" s="696">
        <f>+D4/$D$3</f>
        <v>0</v>
      </c>
      <c r="I4" s="689" t="s">
        <v>158</v>
      </c>
      <c r="J4" s="689">
        <v>0</v>
      </c>
    </row>
    <row r="5" spans="2:21" x14ac:dyDescent="0.25">
      <c r="B5" s="694" t="s">
        <v>153</v>
      </c>
      <c r="C5" s="738"/>
      <c r="D5" s="695">
        <v>23</v>
      </c>
      <c r="E5" s="696">
        <f>+D5/$D$3</f>
        <v>0.74193548387096775</v>
      </c>
      <c r="I5" s="689" t="s">
        <v>768</v>
      </c>
      <c r="J5" s="689">
        <v>20</v>
      </c>
    </row>
    <row r="6" spans="2:21" ht="15.75" thickBot="1" x14ac:dyDescent="0.3">
      <c r="B6" s="697" t="s">
        <v>161</v>
      </c>
      <c r="C6" s="739"/>
      <c r="D6" s="698">
        <v>8</v>
      </c>
      <c r="E6" s="699">
        <f>+D6/$D$3</f>
        <v>0.25806451612903225</v>
      </c>
      <c r="I6" s="689" t="s">
        <v>157</v>
      </c>
      <c r="J6" s="689">
        <v>6</v>
      </c>
    </row>
    <row r="8" spans="2:21" ht="15.75" thickBot="1" x14ac:dyDescent="0.3">
      <c r="I8" s="689" t="s">
        <v>746</v>
      </c>
      <c r="P8" s="700" t="s">
        <v>747</v>
      </c>
      <c r="Q8" s="700"/>
      <c r="R8" s="700"/>
      <c r="S8" s="700"/>
      <c r="T8" s="700"/>
      <c r="U8" s="700"/>
    </row>
    <row r="9" spans="2:21" s="707" customFormat="1" ht="48" customHeight="1" x14ac:dyDescent="0.25">
      <c r="B9" s="701" t="s">
        <v>1</v>
      </c>
      <c r="C9" s="702" t="s">
        <v>762</v>
      </c>
      <c r="D9" s="702" t="s">
        <v>87</v>
      </c>
      <c r="E9" s="702" t="s">
        <v>158</v>
      </c>
      <c r="F9" s="702" t="s">
        <v>157</v>
      </c>
      <c r="G9" s="703" t="s">
        <v>67</v>
      </c>
      <c r="H9" s="704"/>
      <c r="I9" s="705" t="s">
        <v>1</v>
      </c>
      <c r="J9" s="705" t="s">
        <v>763</v>
      </c>
      <c r="K9" s="705" t="s">
        <v>764</v>
      </c>
      <c r="L9" s="705" t="s">
        <v>748</v>
      </c>
      <c r="M9" s="705" t="s">
        <v>749</v>
      </c>
      <c r="N9" s="705" t="s">
        <v>750</v>
      </c>
      <c r="O9" s="704"/>
      <c r="P9" s="706" t="s">
        <v>751</v>
      </c>
      <c r="Q9" s="706" t="s">
        <v>752</v>
      </c>
      <c r="R9" s="706" t="s">
        <v>753</v>
      </c>
      <c r="S9" s="706" t="s">
        <v>748</v>
      </c>
      <c r="T9" s="706" t="s">
        <v>150</v>
      </c>
      <c r="U9" s="706" t="s">
        <v>760</v>
      </c>
    </row>
    <row r="10" spans="2:21" x14ac:dyDescent="0.25">
      <c r="B10" s="710" t="s">
        <v>95</v>
      </c>
      <c r="C10" s="695">
        <v>4</v>
      </c>
      <c r="D10" s="695">
        <v>4</v>
      </c>
      <c r="E10" s="695">
        <v>0</v>
      </c>
      <c r="F10" s="695">
        <v>4</v>
      </c>
      <c r="G10" s="708">
        <v>0</v>
      </c>
      <c r="H10" s="712"/>
      <c r="I10" s="713" t="s">
        <v>754</v>
      </c>
      <c r="J10" s="714">
        <f t="shared" ref="J10" si="0">+C10+C11+C12</f>
        <v>7</v>
      </c>
      <c r="K10" s="714">
        <f>+D10+D11+D12</f>
        <v>7</v>
      </c>
      <c r="L10" s="714">
        <f>+E10+E11+E12</f>
        <v>0</v>
      </c>
      <c r="M10" s="714">
        <f>+F10+F11+F12</f>
        <v>6</v>
      </c>
      <c r="N10" s="714">
        <f>+G10+G11+G12</f>
        <v>1</v>
      </c>
      <c r="O10" s="715"/>
      <c r="P10" s="716" t="s">
        <v>755</v>
      </c>
      <c r="Q10" s="717">
        <v>28</v>
      </c>
      <c r="R10" s="717">
        <v>31</v>
      </c>
      <c r="S10" s="716">
        <v>0</v>
      </c>
      <c r="T10" s="716">
        <v>23</v>
      </c>
      <c r="U10" s="716">
        <v>8</v>
      </c>
    </row>
    <row r="11" spans="2:21" x14ac:dyDescent="0.25">
      <c r="B11" s="710" t="s">
        <v>97</v>
      </c>
      <c r="C11" s="695">
        <v>1</v>
      </c>
      <c r="D11" s="695">
        <v>1</v>
      </c>
      <c r="E11" s="695">
        <v>0</v>
      </c>
      <c r="F11" s="695">
        <v>0</v>
      </c>
      <c r="G11" s="711">
        <v>1</v>
      </c>
      <c r="H11" s="712"/>
      <c r="I11" s="713" t="s">
        <v>756</v>
      </c>
      <c r="J11" s="714">
        <f>+C13</f>
        <v>6</v>
      </c>
      <c r="K11" s="714">
        <f>+D13</f>
        <v>6</v>
      </c>
      <c r="L11" s="714">
        <f t="shared" ref="L11:N11" si="1">+E13</f>
        <v>0</v>
      </c>
      <c r="M11" s="714">
        <f t="shared" si="1"/>
        <v>6</v>
      </c>
      <c r="N11" s="714">
        <f t="shared" si="1"/>
        <v>0</v>
      </c>
      <c r="O11" s="715"/>
      <c r="P11" s="716" t="s">
        <v>757</v>
      </c>
      <c r="Q11" s="718">
        <v>25</v>
      </c>
      <c r="R11" s="718">
        <v>26</v>
      </c>
      <c r="S11" s="716"/>
      <c r="T11" s="716">
        <v>6</v>
      </c>
      <c r="U11" s="716">
        <v>20</v>
      </c>
    </row>
    <row r="12" spans="2:21" x14ac:dyDescent="0.25">
      <c r="B12" s="710" t="s">
        <v>99</v>
      </c>
      <c r="C12" s="695">
        <v>2</v>
      </c>
      <c r="D12" s="695">
        <v>2</v>
      </c>
      <c r="E12" s="695">
        <v>0</v>
      </c>
      <c r="F12" s="695">
        <v>2</v>
      </c>
      <c r="G12" s="711">
        <v>0</v>
      </c>
      <c r="H12" s="712"/>
      <c r="I12" s="713" t="s">
        <v>758</v>
      </c>
      <c r="J12" s="714">
        <f>+C14+C15+C17+C18+C19+C20+C21</f>
        <v>13</v>
      </c>
      <c r="K12" s="714">
        <f>+D14+D15+D17+D18+D19+D20+D21</f>
        <v>16</v>
      </c>
      <c r="L12" s="714">
        <f>+E14+E15+E17+E18+E19+E20+E21</f>
        <v>0</v>
      </c>
      <c r="M12" s="714">
        <f>+F14+F15+F17+F18+F19+F20+F21</f>
        <v>10</v>
      </c>
      <c r="N12" s="714">
        <f>+G14+G15+G17+G18+G19+G20+G21</f>
        <v>6</v>
      </c>
      <c r="O12" s="715"/>
      <c r="P12" s="709" t="s">
        <v>75</v>
      </c>
      <c r="Q12" s="709">
        <f>SUM(Q10:Q11)</f>
        <v>53</v>
      </c>
      <c r="R12" s="709">
        <f>SUM(R10:R11)</f>
        <v>57</v>
      </c>
      <c r="S12" s="709">
        <f>SUM(S10:S11)</f>
        <v>0</v>
      </c>
      <c r="T12" s="709">
        <f>SUM(T10:T11)</f>
        <v>29</v>
      </c>
      <c r="U12" s="709">
        <f>SUM(U10:U11)</f>
        <v>28</v>
      </c>
    </row>
    <row r="13" spans="2:21" ht="30" x14ac:dyDescent="0.25">
      <c r="B13" s="719" t="s">
        <v>101</v>
      </c>
      <c r="C13" s="695">
        <v>6</v>
      </c>
      <c r="D13" s="695">
        <v>6</v>
      </c>
      <c r="E13" s="695">
        <v>0</v>
      </c>
      <c r="F13" s="695">
        <v>6</v>
      </c>
      <c r="G13" s="711">
        <v>0</v>
      </c>
      <c r="H13" s="712"/>
      <c r="I13" s="713" t="s">
        <v>759</v>
      </c>
      <c r="J13" s="714">
        <f>+C22+C23</f>
        <v>2</v>
      </c>
      <c r="K13" s="714">
        <f>+D22+D23</f>
        <v>2</v>
      </c>
      <c r="L13" s="714">
        <f t="shared" ref="L13:N13" si="2">+E22+E23</f>
        <v>0</v>
      </c>
      <c r="M13" s="714">
        <f t="shared" si="2"/>
        <v>1</v>
      </c>
      <c r="N13" s="714">
        <f t="shared" si="2"/>
        <v>1</v>
      </c>
      <c r="O13" s="715"/>
    </row>
    <row r="14" spans="2:21" x14ac:dyDescent="0.25">
      <c r="B14" s="710" t="s">
        <v>103</v>
      </c>
      <c r="C14" s="695">
        <v>2</v>
      </c>
      <c r="D14" s="695">
        <v>3</v>
      </c>
      <c r="E14" s="695">
        <v>0</v>
      </c>
      <c r="F14" s="695">
        <v>2</v>
      </c>
      <c r="G14" s="711">
        <v>1</v>
      </c>
      <c r="H14" s="712"/>
      <c r="I14" s="709" t="s">
        <v>75</v>
      </c>
      <c r="J14" s="714">
        <f>SUM(J10:J13)</f>
        <v>28</v>
      </c>
      <c r="K14" s="714">
        <f>SUM(K10:K13)</f>
        <v>31</v>
      </c>
      <c r="L14" s="714">
        <f t="shared" ref="L14:M14" si="3">SUM(L10:L13)</f>
        <v>0</v>
      </c>
      <c r="M14" s="714">
        <f t="shared" si="3"/>
        <v>23</v>
      </c>
      <c r="N14" s="714">
        <f>SUM(N10:N13)</f>
        <v>8</v>
      </c>
      <c r="O14" s="715"/>
    </row>
    <row r="15" spans="2:21" x14ac:dyDescent="0.25">
      <c r="B15" s="710" t="s">
        <v>105</v>
      </c>
      <c r="C15" s="695">
        <v>0</v>
      </c>
      <c r="D15" s="695">
        <v>0</v>
      </c>
      <c r="E15" s="695">
        <v>0</v>
      </c>
      <c r="F15" s="695">
        <v>0</v>
      </c>
      <c r="G15" s="711">
        <v>0</v>
      </c>
      <c r="H15" s="712"/>
      <c r="K15" s="720"/>
      <c r="L15" s="720"/>
      <c r="M15" s="720"/>
      <c r="N15" s="720"/>
      <c r="O15" s="720"/>
    </row>
    <row r="16" spans="2:21" x14ac:dyDescent="0.25">
      <c r="B16" s="710" t="s">
        <v>107</v>
      </c>
      <c r="C16" s="695">
        <v>0</v>
      </c>
      <c r="D16" s="695">
        <v>0</v>
      </c>
      <c r="E16" s="695">
        <v>0</v>
      </c>
      <c r="F16" s="695">
        <v>0</v>
      </c>
      <c r="G16" s="711">
        <v>0</v>
      </c>
      <c r="H16" s="712"/>
    </row>
    <row r="17" spans="2:15" ht="30" x14ac:dyDescent="0.25">
      <c r="B17" s="719" t="s">
        <v>109</v>
      </c>
      <c r="C17" s="695">
        <v>2</v>
      </c>
      <c r="D17" s="695">
        <v>3</v>
      </c>
      <c r="E17" s="695">
        <v>0</v>
      </c>
      <c r="F17" s="695">
        <v>1</v>
      </c>
      <c r="G17" s="711">
        <v>2</v>
      </c>
      <c r="H17" s="712"/>
    </row>
    <row r="18" spans="2:15" x14ac:dyDescent="0.25">
      <c r="B18" s="710" t="s">
        <v>111</v>
      </c>
      <c r="C18" s="695">
        <v>2</v>
      </c>
      <c r="D18" s="695">
        <v>3</v>
      </c>
      <c r="E18" s="695">
        <v>0</v>
      </c>
      <c r="F18" s="695">
        <v>3</v>
      </c>
      <c r="G18" s="711">
        <v>0</v>
      </c>
      <c r="H18" s="712"/>
    </row>
    <row r="19" spans="2:15" x14ac:dyDescent="0.25">
      <c r="B19" s="710" t="s">
        <v>113</v>
      </c>
      <c r="C19" s="695">
        <v>6</v>
      </c>
      <c r="D19" s="695">
        <v>6</v>
      </c>
      <c r="E19" s="695">
        <v>0</v>
      </c>
      <c r="F19" s="695">
        <v>4</v>
      </c>
      <c r="G19" s="711">
        <v>2</v>
      </c>
      <c r="H19" s="712"/>
    </row>
    <row r="20" spans="2:15" x14ac:dyDescent="0.25">
      <c r="B20" s="710" t="s">
        <v>115</v>
      </c>
      <c r="C20" s="695">
        <v>1</v>
      </c>
      <c r="D20" s="695">
        <v>1</v>
      </c>
      <c r="E20" s="695">
        <v>0</v>
      </c>
      <c r="F20" s="695">
        <v>0</v>
      </c>
      <c r="G20" s="711">
        <v>1</v>
      </c>
      <c r="H20" s="712"/>
    </row>
    <row r="21" spans="2:15" x14ac:dyDescent="0.25">
      <c r="B21" s="710" t="s">
        <v>117</v>
      </c>
      <c r="C21" s="695">
        <v>0</v>
      </c>
      <c r="D21" s="695">
        <v>0</v>
      </c>
      <c r="E21" s="695">
        <v>0</v>
      </c>
      <c r="F21" s="695">
        <v>0</v>
      </c>
      <c r="G21" s="711">
        <v>0</v>
      </c>
      <c r="H21" s="712"/>
    </row>
    <row r="22" spans="2:15" x14ac:dyDescent="0.25">
      <c r="B22" s="710" t="s">
        <v>119</v>
      </c>
      <c r="C22" s="695">
        <v>0</v>
      </c>
      <c r="D22" s="695">
        <v>0</v>
      </c>
      <c r="E22" s="695">
        <v>0</v>
      </c>
      <c r="F22" s="695">
        <v>0</v>
      </c>
      <c r="G22" s="711">
        <v>0</v>
      </c>
      <c r="H22" s="712"/>
    </row>
    <row r="23" spans="2:15" x14ac:dyDescent="0.25">
      <c r="B23" s="710" t="s">
        <v>121</v>
      </c>
      <c r="C23" s="695">
        <v>2</v>
      </c>
      <c r="D23" s="695">
        <v>2</v>
      </c>
      <c r="E23" s="695">
        <v>0</v>
      </c>
      <c r="F23" s="695">
        <v>1</v>
      </c>
      <c r="G23" s="711">
        <v>1</v>
      </c>
      <c r="H23" s="712"/>
    </row>
    <row r="24" spans="2:15" s="723" customFormat="1" ht="15.75" thickBot="1" x14ac:dyDescent="0.3">
      <c r="B24" s="721" t="s">
        <v>75</v>
      </c>
      <c r="C24" s="740">
        <f>SUM(C10:C23)</f>
        <v>28</v>
      </c>
      <c r="D24" s="722">
        <f>SUM(D10:D23)</f>
        <v>31</v>
      </c>
      <c r="E24" s="722">
        <f t="shared" ref="E24:G24" si="4">SUM(E10:E23)</f>
        <v>0</v>
      </c>
      <c r="F24" s="722">
        <f t="shared" si="4"/>
        <v>23</v>
      </c>
      <c r="G24" s="722">
        <f t="shared" si="4"/>
        <v>8</v>
      </c>
      <c r="H24" s="712"/>
    </row>
    <row r="31" spans="2:15" ht="15.75" thickBot="1" x14ac:dyDescent="0.3"/>
    <row r="32" spans="2:15" ht="30" x14ac:dyDescent="0.25">
      <c r="J32" s="741" t="s">
        <v>1</v>
      </c>
      <c r="K32" s="741" t="s">
        <v>769</v>
      </c>
      <c r="L32" s="741" t="s">
        <v>158</v>
      </c>
      <c r="M32" s="741" t="s">
        <v>157</v>
      </c>
      <c r="N32" s="741" t="s">
        <v>67</v>
      </c>
      <c r="O32" s="741" t="s">
        <v>577</v>
      </c>
    </row>
    <row r="33" spans="10:15" ht="15.75" hidden="1" x14ac:dyDescent="0.25">
      <c r="J33" s="742" t="s">
        <v>94</v>
      </c>
      <c r="K33" s="409">
        <v>4</v>
      </c>
      <c r="L33" s="409">
        <v>0</v>
      </c>
      <c r="M33" s="409">
        <v>4</v>
      </c>
      <c r="N33" s="408">
        <v>0</v>
      </c>
      <c r="O33" s="743">
        <v>0</v>
      </c>
    </row>
    <row r="34" spans="10:15" ht="15.75" hidden="1" x14ac:dyDescent="0.25">
      <c r="J34" s="744" t="s">
        <v>96</v>
      </c>
      <c r="K34" s="407">
        <v>1</v>
      </c>
      <c r="L34" s="407">
        <v>1</v>
      </c>
      <c r="M34" s="407">
        <v>0</v>
      </c>
      <c r="N34" s="410">
        <v>0</v>
      </c>
      <c r="O34" s="745">
        <v>0</v>
      </c>
    </row>
    <row r="35" spans="10:15" ht="15.75" hidden="1" x14ac:dyDescent="0.25">
      <c r="J35" s="744" t="s">
        <v>98</v>
      </c>
      <c r="K35" s="406">
        <v>2</v>
      </c>
      <c r="L35" s="406">
        <v>0</v>
      </c>
      <c r="M35" s="406">
        <v>2</v>
      </c>
      <c r="N35" s="411">
        <v>0</v>
      </c>
      <c r="O35" s="746">
        <v>0</v>
      </c>
    </row>
    <row r="36" spans="10:15" ht="15.75" hidden="1" x14ac:dyDescent="0.25">
      <c r="J36" s="747" t="s">
        <v>100</v>
      </c>
      <c r="K36" s="407">
        <v>6</v>
      </c>
      <c r="L36" s="407">
        <v>0</v>
      </c>
      <c r="M36" s="407">
        <v>6</v>
      </c>
      <c r="N36" s="410">
        <v>0</v>
      </c>
      <c r="O36" s="745">
        <v>0</v>
      </c>
    </row>
    <row r="37" spans="10:15" ht="15.75" hidden="1" x14ac:dyDescent="0.25">
      <c r="J37" s="748" t="s">
        <v>102</v>
      </c>
      <c r="K37" s="407">
        <v>7</v>
      </c>
      <c r="L37" s="407">
        <v>1</v>
      </c>
      <c r="M37" s="407">
        <v>2</v>
      </c>
      <c r="N37" s="410">
        <v>4</v>
      </c>
      <c r="O37" s="745">
        <v>0</v>
      </c>
    </row>
    <row r="38" spans="10:15" ht="15.75" hidden="1" x14ac:dyDescent="0.25">
      <c r="J38" s="748" t="s">
        <v>104</v>
      </c>
      <c r="K38" s="407">
        <v>0</v>
      </c>
      <c r="L38" s="407">
        <v>0</v>
      </c>
      <c r="M38" s="407">
        <v>0</v>
      </c>
      <c r="N38" s="410">
        <v>0</v>
      </c>
      <c r="O38" s="745">
        <v>0</v>
      </c>
    </row>
    <row r="39" spans="10:15" ht="15.75" hidden="1" x14ac:dyDescent="0.25">
      <c r="J39" s="748" t="s">
        <v>106</v>
      </c>
      <c r="K39" s="406">
        <v>0</v>
      </c>
      <c r="L39" s="406">
        <v>0</v>
      </c>
      <c r="M39" s="406">
        <v>0</v>
      </c>
      <c r="N39" s="411">
        <v>0</v>
      </c>
      <c r="O39" s="746">
        <v>0</v>
      </c>
    </row>
    <row r="40" spans="10:15" ht="15.75" hidden="1" x14ac:dyDescent="0.25">
      <c r="J40" s="748" t="s">
        <v>108</v>
      </c>
      <c r="K40" s="406">
        <v>3</v>
      </c>
      <c r="L40" s="406">
        <v>2</v>
      </c>
      <c r="M40" s="406">
        <v>0</v>
      </c>
      <c r="N40" s="411">
        <v>1</v>
      </c>
      <c r="O40" s="746">
        <v>0</v>
      </c>
    </row>
    <row r="41" spans="10:15" ht="15.75" hidden="1" x14ac:dyDescent="0.25">
      <c r="J41" s="748" t="s">
        <v>110</v>
      </c>
      <c r="K41" s="407">
        <v>12</v>
      </c>
      <c r="L41" s="406">
        <v>0</v>
      </c>
      <c r="M41" s="413">
        <v>3</v>
      </c>
      <c r="N41" s="411">
        <v>6</v>
      </c>
      <c r="O41" s="746">
        <v>3</v>
      </c>
    </row>
    <row r="42" spans="10:15" ht="15.75" hidden="1" x14ac:dyDescent="0.25">
      <c r="J42" s="748" t="s">
        <v>112</v>
      </c>
      <c r="K42" s="407">
        <v>6</v>
      </c>
      <c r="L42" s="406">
        <v>0</v>
      </c>
      <c r="M42" s="406">
        <v>6</v>
      </c>
      <c r="N42" s="411">
        <v>0</v>
      </c>
      <c r="O42" s="746"/>
    </row>
    <row r="43" spans="10:15" ht="15.75" hidden="1" x14ac:dyDescent="0.25">
      <c r="J43" s="748" t="s">
        <v>114</v>
      </c>
      <c r="K43" s="406">
        <v>10</v>
      </c>
      <c r="L43" s="406">
        <v>0</v>
      </c>
      <c r="M43" s="406">
        <v>1</v>
      </c>
      <c r="N43" s="411">
        <v>9</v>
      </c>
      <c r="O43" s="746"/>
    </row>
    <row r="44" spans="10:15" ht="15.75" hidden="1" x14ac:dyDescent="0.25">
      <c r="J44" s="748" t="s">
        <v>116</v>
      </c>
      <c r="K44" s="406">
        <v>0</v>
      </c>
      <c r="L44" s="406">
        <v>0</v>
      </c>
      <c r="M44" s="406">
        <v>0</v>
      </c>
      <c r="N44" s="411">
        <v>0</v>
      </c>
      <c r="O44" s="746"/>
    </row>
    <row r="45" spans="10:15" ht="15.75" hidden="1" x14ac:dyDescent="0.25">
      <c r="J45" s="749" t="s">
        <v>118</v>
      </c>
      <c r="K45" s="406">
        <v>0</v>
      </c>
      <c r="L45" s="406">
        <v>0</v>
      </c>
      <c r="M45" s="406">
        <v>0</v>
      </c>
      <c r="N45" s="411">
        <v>0</v>
      </c>
      <c r="O45" s="746"/>
    </row>
    <row r="46" spans="10:15" ht="15.75" hidden="1" x14ac:dyDescent="0.25">
      <c r="J46" s="750" t="s">
        <v>120</v>
      </c>
      <c r="K46" s="751">
        <v>2</v>
      </c>
      <c r="L46" s="751">
        <v>0</v>
      </c>
      <c r="M46" s="751">
        <v>2</v>
      </c>
      <c r="N46" s="752">
        <v>0</v>
      </c>
      <c r="O46" s="753"/>
    </row>
    <row r="47" spans="10:15" x14ac:dyDescent="0.25">
      <c r="J47" s="754" t="s">
        <v>770</v>
      </c>
      <c r="K47" s="755">
        <f>SUM(K33:K46)</f>
        <v>53</v>
      </c>
      <c r="L47" s="755">
        <f>SUM(L33:L46)</f>
        <v>4</v>
      </c>
      <c r="M47" s="755">
        <f>SUM(M33:M46)</f>
        <v>26</v>
      </c>
      <c r="N47" s="755">
        <f>SUM(N33:N46)</f>
        <v>20</v>
      </c>
      <c r="O47" s="755">
        <f>SUM(O33:O46)</f>
        <v>3</v>
      </c>
    </row>
    <row r="48" spans="10:15" x14ac:dyDescent="0.25">
      <c r="J48" s="754" t="s">
        <v>771</v>
      </c>
      <c r="K48" s="755">
        <v>31</v>
      </c>
      <c r="L48" s="755">
        <v>0</v>
      </c>
      <c r="M48" s="755">
        <v>23</v>
      </c>
      <c r="N48" s="755">
        <v>8</v>
      </c>
      <c r="O48" s="755">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A34" zoomScale="85" zoomScaleNormal="85" workbookViewId="0">
      <selection activeCell="A35" sqref="A35"/>
    </sheetView>
  </sheetViews>
  <sheetFormatPr baseColWidth="10" defaultColWidth="14.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96" customWidth="1"/>
    <col min="16" max="16" width="26.28515625" style="96" customWidth="1"/>
    <col min="17" max="17" width="24.85546875" style="96" customWidth="1"/>
    <col min="18" max="18" width="19.42578125" customWidth="1"/>
    <col min="19" max="19" width="28.140625" customWidth="1"/>
    <col min="20" max="20" width="76" customWidth="1"/>
    <col min="21" max="21" width="40.140625" customWidth="1"/>
    <col min="22" max="22" width="18.42578125" style="159"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c r="Y21" s="96"/>
      <c r="Z21" s="96"/>
      <c r="AA21" s="96"/>
    </row>
    <row r="22" spans="1:27" ht="63" customHeight="1" thickBot="1" x14ac:dyDescent="0.3">
      <c r="A22" s="560" t="s">
        <v>59</v>
      </c>
      <c r="B22" s="561"/>
      <c r="C22" s="562"/>
      <c r="D22" s="23"/>
      <c r="E22" s="546" t="str">
        <f>CONCATENATE("INFORME DE SEGUIMIENTO DEL PROCESO ",A23)</f>
        <v>INFORME DE SEGUIMIENTO DEL PROCESO DIVULGACIÓN Y COMUNICACIÓN</v>
      </c>
      <c r="F22" s="547"/>
      <c r="G22" s="21"/>
      <c r="H22" s="579" t="s">
        <v>60</v>
      </c>
      <c r="I22" s="580"/>
      <c r="J22" s="581"/>
      <c r="K22" s="107"/>
      <c r="L22" s="107"/>
      <c r="M22" s="587" t="s">
        <v>61</v>
      </c>
      <c r="N22" s="588"/>
      <c r="O22" s="589"/>
      <c r="P22" s="111"/>
      <c r="Q22" s="111"/>
      <c r="R22" s="111"/>
      <c r="S22" s="111"/>
      <c r="T22" s="111"/>
      <c r="U22" s="111"/>
      <c r="V22" s="111"/>
      <c r="W22" s="111"/>
      <c r="X22" s="110"/>
      <c r="Y22" s="96"/>
      <c r="Z22" s="96"/>
      <c r="AA22" s="96"/>
    </row>
    <row r="23" spans="1:27" ht="53.25" customHeight="1" thickBot="1" x14ac:dyDescent="0.3">
      <c r="A23" s="573" t="s">
        <v>8</v>
      </c>
      <c r="B23" s="574"/>
      <c r="C23" s="575"/>
      <c r="D23" s="23"/>
      <c r="E23" s="125" t="s">
        <v>151</v>
      </c>
      <c r="F23" s="126">
        <f>COUNTA(E31:E40)</f>
        <v>4</v>
      </c>
      <c r="G23" s="21"/>
      <c r="H23" s="582" t="s">
        <v>69</v>
      </c>
      <c r="I23" s="583"/>
      <c r="J23" s="131">
        <f>COUNTIF(I30:I37,"Acción correctiva")</f>
        <v>1</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4</v>
      </c>
      <c r="G24" s="24"/>
      <c r="H24" s="584" t="s">
        <v>156</v>
      </c>
      <c r="I24" s="585"/>
      <c r="J24" s="131">
        <f>COUNTIF(I31:I38,"Acción Preventiva y/o de mejora")</f>
        <v>3</v>
      </c>
      <c r="K24" s="112"/>
      <c r="L24" s="108"/>
      <c r="M24" s="114">
        <v>2016</v>
      </c>
      <c r="N24" s="37">
        <v>1</v>
      </c>
      <c r="O24" s="115">
        <v>17</v>
      </c>
      <c r="P24" s="111"/>
      <c r="Q24" s="111"/>
      <c r="R24" s="112"/>
      <c r="S24" s="112"/>
      <c r="T24" s="112"/>
      <c r="U24" s="110"/>
      <c r="V24" s="110"/>
      <c r="W24" s="23"/>
      <c r="X24" s="110"/>
    </row>
    <row r="25" spans="1:27" ht="53.25" customHeight="1" x14ac:dyDescent="0.35">
      <c r="A25" s="27"/>
      <c r="B25" s="23"/>
      <c r="C25" s="23"/>
      <c r="D25" s="33"/>
      <c r="E25" s="129" t="s">
        <v>152</v>
      </c>
      <c r="F25" s="128">
        <f>COUNTIF(W31:W38, "Vencida")</f>
        <v>0</v>
      </c>
      <c r="G25" s="24"/>
      <c r="H25" s="586"/>
      <c r="I25" s="586"/>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326">
        <f>COUNTIF(W31:W38, "En ejecución")</f>
        <v>4</v>
      </c>
      <c r="G26" s="24"/>
      <c r="H26" s="586"/>
      <c r="I26" s="586"/>
      <c r="J26" s="132"/>
      <c r="K26" s="118"/>
      <c r="L26" s="108"/>
      <c r="M26" s="352">
        <v>2018</v>
      </c>
      <c r="N26" s="353"/>
      <c r="O26" s="354"/>
      <c r="P26" s="111"/>
      <c r="Q26" s="111"/>
      <c r="R26" s="112"/>
      <c r="S26" s="112"/>
      <c r="T26" s="112"/>
      <c r="U26" s="110"/>
      <c r="V26" s="110"/>
      <c r="W26" s="23"/>
      <c r="X26" s="62"/>
    </row>
    <row r="27" spans="1:27" ht="51" customHeight="1" thickBot="1" x14ac:dyDescent="0.4">
      <c r="A27" s="27"/>
      <c r="B27" s="23"/>
      <c r="C27" s="23"/>
      <c r="D27" s="33"/>
      <c r="E27" s="130" t="s">
        <v>161</v>
      </c>
      <c r="F27" s="131">
        <f>COUNTIF(W31:W37,"Cerrada")</f>
        <v>0</v>
      </c>
      <c r="G27" s="24"/>
      <c r="H27" s="25"/>
      <c r="I27" s="109"/>
      <c r="J27" s="108"/>
      <c r="K27" s="108"/>
      <c r="L27" s="108"/>
      <c r="M27" s="119" t="s">
        <v>75</v>
      </c>
      <c r="N27" s="120">
        <f>SUM(N24:N26)</f>
        <v>1</v>
      </c>
      <c r="O27" s="157">
        <f>SUM(O24:O26)</f>
        <v>17</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c r="Y28" s="96"/>
      <c r="Z28" s="96"/>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s="292" customFormat="1" ht="153" customHeight="1" x14ac:dyDescent="0.25">
      <c r="A31" s="271">
        <v>1</v>
      </c>
      <c r="B31" s="289" t="s">
        <v>136</v>
      </c>
      <c r="C31" s="289" t="s">
        <v>9</v>
      </c>
      <c r="D31" s="290">
        <v>43432</v>
      </c>
      <c r="E31" s="273" t="s">
        <v>665</v>
      </c>
      <c r="F31" s="289" t="s">
        <v>145</v>
      </c>
      <c r="G31" s="273" t="s">
        <v>433</v>
      </c>
      <c r="H31" s="273" t="s">
        <v>434</v>
      </c>
      <c r="I31" s="93" t="s">
        <v>147</v>
      </c>
      <c r="J31" s="273" t="s">
        <v>435</v>
      </c>
      <c r="K31" s="271" t="s">
        <v>436</v>
      </c>
      <c r="L31" s="272">
        <v>43432</v>
      </c>
      <c r="M31" s="272">
        <v>43446</v>
      </c>
      <c r="N31" s="272">
        <v>43646</v>
      </c>
      <c r="O31" s="540" t="s">
        <v>630</v>
      </c>
      <c r="P31" s="541"/>
      <c r="Q31" s="541"/>
      <c r="R31" s="542"/>
      <c r="S31" s="271" t="s">
        <v>666</v>
      </c>
      <c r="T31" s="93" t="s">
        <v>668</v>
      </c>
      <c r="U31" s="93" t="s">
        <v>666</v>
      </c>
      <c r="V31" s="93" t="s">
        <v>167</v>
      </c>
      <c r="W31" s="357" t="s">
        <v>150</v>
      </c>
      <c r="X31" s="317" t="s">
        <v>669</v>
      </c>
      <c r="Y31" s="291"/>
    </row>
    <row r="32" spans="1:27" s="292" customFormat="1" ht="180.75" customHeight="1" x14ac:dyDescent="0.25">
      <c r="A32" s="271">
        <v>2</v>
      </c>
      <c r="B32" s="289" t="s">
        <v>136</v>
      </c>
      <c r="C32" s="289" t="s">
        <v>9</v>
      </c>
      <c r="D32" s="290">
        <v>43432</v>
      </c>
      <c r="E32" s="273" t="s">
        <v>437</v>
      </c>
      <c r="F32" s="289" t="s">
        <v>145</v>
      </c>
      <c r="G32" s="273" t="s">
        <v>438</v>
      </c>
      <c r="H32" s="273" t="s">
        <v>439</v>
      </c>
      <c r="I32" s="93" t="s">
        <v>147</v>
      </c>
      <c r="J32" s="273" t="s">
        <v>440</v>
      </c>
      <c r="K32" s="271" t="s">
        <v>436</v>
      </c>
      <c r="L32" s="272">
        <v>43432</v>
      </c>
      <c r="M32" s="272">
        <v>43446</v>
      </c>
      <c r="N32" s="272">
        <v>43554</v>
      </c>
      <c r="O32" s="540" t="s">
        <v>692</v>
      </c>
      <c r="P32" s="541"/>
      <c r="Q32" s="541"/>
      <c r="R32" s="542"/>
      <c r="S32" s="271" t="s">
        <v>631</v>
      </c>
      <c r="T32" s="93" t="s">
        <v>676</v>
      </c>
      <c r="U32" s="93" t="s">
        <v>667</v>
      </c>
      <c r="V32" s="93" t="s">
        <v>167</v>
      </c>
      <c r="W32" s="357" t="s">
        <v>150</v>
      </c>
      <c r="X32" s="317" t="s">
        <v>669</v>
      </c>
    </row>
    <row r="33" spans="1:26" s="292" customFormat="1" ht="161.25" customHeight="1" x14ac:dyDescent="0.25">
      <c r="A33" s="271">
        <v>3</v>
      </c>
      <c r="B33" s="289" t="s">
        <v>136</v>
      </c>
      <c r="C33" s="289" t="s">
        <v>9</v>
      </c>
      <c r="D33" s="290">
        <v>43432</v>
      </c>
      <c r="E33" s="273" t="s">
        <v>441</v>
      </c>
      <c r="F33" s="289" t="s">
        <v>145</v>
      </c>
      <c r="G33" s="273" t="s">
        <v>442</v>
      </c>
      <c r="H33" s="273" t="s">
        <v>443</v>
      </c>
      <c r="I33" s="93" t="s">
        <v>147</v>
      </c>
      <c r="J33" s="273" t="s">
        <v>444</v>
      </c>
      <c r="K33" s="271" t="s">
        <v>436</v>
      </c>
      <c r="L33" s="272">
        <v>43432</v>
      </c>
      <c r="M33" s="272">
        <v>43446</v>
      </c>
      <c r="N33" s="272">
        <v>43646</v>
      </c>
      <c r="O33" s="540" t="s">
        <v>693</v>
      </c>
      <c r="P33" s="541"/>
      <c r="Q33" s="541"/>
      <c r="R33" s="542"/>
      <c r="S33" s="289" t="s">
        <v>632</v>
      </c>
      <c r="T33" s="93" t="s">
        <v>694</v>
      </c>
      <c r="U33" s="93" t="s">
        <v>670</v>
      </c>
      <c r="V33" s="93" t="s">
        <v>167</v>
      </c>
      <c r="W33" s="357" t="s">
        <v>150</v>
      </c>
      <c r="X33" s="317" t="s">
        <v>669</v>
      </c>
    </row>
    <row r="34" spans="1:26" s="292" customFormat="1" ht="192.75" customHeight="1" x14ac:dyDescent="0.25">
      <c r="A34" s="271">
        <v>4</v>
      </c>
      <c r="B34" s="289" t="s">
        <v>136</v>
      </c>
      <c r="C34" s="289" t="s">
        <v>9</v>
      </c>
      <c r="D34" s="290">
        <v>43432</v>
      </c>
      <c r="E34" s="273" t="s">
        <v>445</v>
      </c>
      <c r="F34" s="289" t="s">
        <v>145</v>
      </c>
      <c r="G34" s="273" t="s">
        <v>446</v>
      </c>
      <c r="H34" s="273" t="s">
        <v>447</v>
      </c>
      <c r="I34" s="93" t="s">
        <v>24</v>
      </c>
      <c r="J34" s="356" t="s">
        <v>448</v>
      </c>
      <c r="K34" s="271" t="s">
        <v>449</v>
      </c>
      <c r="L34" s="272">
        <v>43432</v>
      </c>
      <c r="M34" s="272">
        <v>43446</v>
      </c>
      <c r="N34" s="272">
        <v>43830</v>
      </c>
      <c r="O34" s="540" t="s">
        <v>633</v>
      </c>
      <c r="P34" s="541"/>
      <c r="Q34" s="541"/>
      <c r="R34" s="542"/>
      <c r="S34" s="289" t="s">
        <v>634</v>
      </c>
      <c r="T34" s="365" t="s">
        <v>695</v>
      </c>
      <c r="U34" s="365" t="s">
        <v>691</v>
      </c>
      <c r="V34" s="93" t="s">
        <v>167</v>
      </c>
      <c r="W34" s="357" t="s">
        <v>150</v>
      </c>
      <c r="X34" s="317" t="s">
        <v>669</v>
      </c>
    </row>
    <row r="35" spans="1:26" ht="15" customHeight="1"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ht="63.75" customHeight="1"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mergeCells count="20">
    <mergeCell ref="D17:W20"/>
    <mergeCell ref="A22:C22"/>
    <mergeCell ref="H29:N29"/>
    <mergeCell ref="A17:C20"/>
    <mergeCell ref="A29:G29"/>
    <mergeCell ref="A23:C23"/>
    <mergeCell ref="O29:S29"/>
    <mergeCell ref="H22:J22"/>
    <mergeCell ref="H23:I23"/>
    <mergeCell ref="H24:I24"/>
    <mergeCell ref="H25:I25"/>
    <mergeCell ref="H26:I26"/>
    <mergeCell ref="M22:O22"/>
    <mergeCell ref="O32:R32"/>
    <mergeCell ref="O33:R33"/>
    <mergeCell ref="O34:R34"/>
    <mergeCell ref="T29:X29"/>
    <mergeCell ref="E22:F22"/>
    <mergeCell ref="O31:R31"/>
    <mergeCell ref="O30:R30"/>
  </mergeCells>
  <conditionalFormatting sqref="W31:W33">
    <cfRule type="containsText" dxfId="56" priority="4" stopIfTrue="1" operator="containsText" text="Cerrada">
      <formula>NOT(ISERROR(SEARCH("Cerrada",W31)))</formula>
    </cfRule>
    <cfRule type="containsText" dxfId="55" priority="5" stopIfTrue="1" operator="containsText" text="En ejecución">
      <formula>NOT(ISERROR(SEARCH("En ejecución",W31)))</formula>
    </cfRule>
    <cfRule type="containsText" dxfId="54" priority="6" stopIfTrue="1" operator="containsText" text="Vencida">
      <formula>NOT(ISERROR(SEARCH("Vencida",W31)))</formula>
    </cfRule>
  </conditionalFormatting>
  <conditionalFormatting sqref="W34">
    <cfRule type="containsText" dxfId="53" priority="1" stopIfTrue="1" operator="containsText" text="Cerrada">
      <formula>NOT(ISERROR(SEARCH("Cerrada",W34)))</formula>
    </cfRule>
    <cfRule type="containsText" dxfId="52" priority="2" stopIfTrue="1" operator="containsText" text="En ejecución">
      <formula>NOT(ISERROR(SEARCH("En ejecución",W34)))</formula>
    </cfRule>
    <cfRule type="containsText" dxfId="51" priority="3" stopIfTrue="1" operator="containsText" text="Vencida">
      <formula>NOT(ISERROR(SEARCH("Vencida",W34)))</formula>
    </cfRule>
  </conditionalFormatting>
  <dataValidations count="7">
    <dataValidation type="list" allowBlank="1" showErrorMessage="1" sqref="A23">
      <formula1>PROCESOS</formula1>
    </dataValidation>
    <dataValidation type="list" allowBlank="1" showInputMessage="1" showErrorMessage="1" sqref="B31:B34">
      <formula1>$F$2:$F$6</formula1>
    </dataValidation>
    <dataValidation type="list" allowBlank="1" showInputMessage="1" showErrorMessage="1" sqref="C31:C34">
      <formula1>$D$2:$D$13</formula1>
    </dataValidation>
    <dataValidation type="list" allowBlank="1" showInputMessage="1" showErrorMessage="1" sqref="F31:F34">
      <formula1>$G$2:$G$5</formula1>
    </dataValidation>
    <dataValidation type="list" allowBlank="1" showInputMessage="1" showErrorMessage="1" sqref="I31:I34">
      <formula1>$H$2:$H$3</formula1>
    </dataValidation>
    <dataValidation type="list" allowBlank="1" showInputMessage="1" showErrorMessage="1" sqref="V31:V34">
      <formula1>$J$2:$J$4</formula1>
    </dataValidation>
    <dataValidation type="list" allowBlank="1" showInputMessage="1" showErrorMessage="1" sqref="W31:W34">
      <formula1>$I$2:$I$4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8"/>
  <sheetViews>
    <sheetView showGridLines="0" topLeftCell="R31" zoomScale="70" zoomScaleNormal="70" workbookViewId="0">
      <selection activeCell="W32" sqref="W32"/>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4" width="15.42578125" style="173" customWidth="1"/>
    <col min="15" max="15" width="18" style="173" customWidth="1"/>
    <col min="16" max="16" width="26.28515625" style="173" customWidth="1"/>
    <col min="17" max="17" width="24.85546875" style="173" customWidth="1"/>
    <col min="18" max="18" width="44.28515625" style="173" customWidth="1"/>
    <col min="19" max="19" width="28.140625" style="173" customWidth="1"/>
    <col min="20" max="20" width="100.710937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60" t="s">
        <v>59</v>
      </c>
      <c r="B22" s="561"/>
      <c r="C22" s="562"/>
      <c r="D22" s="23"/>
      <c r="E22" s="546" t="str">
        <f>CONCATENATE("INFORME DE SEGUIMIENTO DEL PROCESO ",A23)</f>
        <v>INFORME DE SEGUIMIENTO DEL PROCESO DIRECCIÓN Y PLANEACIÓN</v>
      </c>
      <c r="F22" s="547"/>
      <c r="G22" s="21"/>
      <c r="H22" s="579" t="s">
        <v>60</v>
      </c>
      <c r="I22" s="580"/>
      <c r="J22" s="581"/>
      <c r="K22" s="107"/>
      <c r="L22" s="107"/>
      <c r="M22" s="587" t="s">
        <v>61</v>
      </c>
      <c r="N22" s="588"/>
      <c r="O22" s="589"/>
      <c r="P22" s="111"/>
      <c r="Q22" s="111"/>
      <c r="R22" s="111"/>
      <c r="S22" s="111"/>
      <c r="T22" s="111"/>
      <c r="U22" s="111"/>
      <c r="V22" s="111"/>
      <c r="W22" s="111"/>
      <c r="X22" s="110"/>
    </row>
    <row r="23" spans="1:27" ht="53.25" customHeight="1" thickBot="1" x14ac:dyDescent="0.3">
      <c r="A23" s="573" t="s">
        <v>14</v>
      </c>
      <c r="B23" s="574"/>
      <c r="C23" s="575"/>
      <c r="D23" s="23"/>
      <c r="E23" s="125" t="s">
        <v>151</v>
      </c>
      <c r="F23" s="126">
        <f>COUNTA(A31:A39)</f>
        <v>1</v>
      </c>
      <c r="G23" s="21"/>
      <c r="H23" s="582" t="s">
        <v>69</v>
      </c>
      <c r="I23" s="583"/>
      <c r="J23" s="126">
        <f>COUNTIF(I31:I39,"Acción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1</v>
      </c>
      <c r="G24" s="24"/>
      <c r="H24" s="584" t="s">
        <v>156</v>
      </c>
      <c r="I24" s="585"/>
      <c r="J24" s="131">
        <f>COUNTIF(I31:I39,"Acción Preventiva y/o de mejora")</f>
        <v>1</v>
      </c>
      <c r="K24" s="112"/>
      <c r="L24" s="108"/>
      <c r="M24" s="114">
        <v>2016</v>
      </c>
      <c r="N24" s="37">
        <v>0</v>
      </c>
      <c r="O24" s="115">
        <v>13</v>
      </c>
      <c r="P24" s="111"/>
      <c r="Q24" s="111"/>
      <c r="R24" s="112"/>
      <c r="S24" s="112"/>
      <c r="T24" s="112"/>
      <c r="U24" s="110"/>
      <c r="V24" s="110"/>
      <c r="W24" s="23"/>
      <c r="X24" s="110"/>
    </row>
    <row r="25" spans="1:27" ht="53.25" customHeight="1" x14ac:dyDescent="0.35">
      <c r="A25" s="27"/>
      <c r="B25" s="23"/>
      <c r="C25" s="23"/>
      <c r="D25" s="33"/>
      <c r="E25" s="129" t="s">
        <v>152</v>
      </c>
      <c r="F25" s="326">
        <f>COUNTIF(W31:W39, "Vencida")</f>
        <v>0</v>
      </c>
      <c r="G25" s="24"/>
      <c r="H25" s="586"/>
      <c r="I25" s="586"/>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COUNTIF(W31:W39, "En ejecución")</f>
        <v>0</v>
      </c>
      <c r="G26" s="24"/>
      <c r="H26" s="586"/>
      <c r="I26" s="586"/>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COUNTIF(W31:W39, "Cerrada")</f>
        <v>1</v>
      </c>
      <c r="G27" s="24"/>
      <c r="H27" s="25"/>
      <c r="I27" s="109"/>
      <c r="J27" s="108"/>
      <c r="K27" s="108"/>
      <c r="L27" s="108"/>
      <c r="M27" s="119" t="s">
        <v>75</v>
      </c>
      <c r="N27" s="120">
        <f>SUM(N24:N26)</f>
        <v>0</v>
      </c>
      <c r="O27" s="157">
        <f>SUM(O24:O26)</f>
        <v>13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ht="409.5" customHeight="1" x14ac:dyDescent="0.25">
      <c r="A31" s="349">
        <v>6</v>
      </c>
      <c r="B31" s="189" t="s">
        <v>10</v>
      </c>
      <c r="C31" s="189" t="s">
        <v>15</v>
      </c>
      <c r="D31" s="192">
        <v>42342</v>
      </c>
      <c r="E31" s="190" t="s">
        <v>170</v>
      </c>
      <c r="F31" s="189" t="s">
        <v>11</v>
      </c>
      <c r="G31" s="191" t="s">
        <v>171</v>
      </c>
      <c r="H31" s="191" t="s">
        <v>172</v>
      </c>
      <c r="I31" s="189" t="s">
        <v>147</v>
      </c>
      <c r="J31" s="189" t="s">
        <v>173</v>
      </c>
      <c r="K31" s="189" t="s">
        <v>174</v>
      </c>
      <c r="L31" s="192">
        <v>42349</v>
      </c>
      <c r="M31" s="192">
        <v>42371</v>
      </c>
      <c r="N31" s="192">
        <v>42460</v>
      </c>
      <c r="O31" s="590" t="s">
        <v>696</v>
      </c>
      <c r="P31" s="590"/>
      <c r="Q31" s="590"/>
      <c r="R31" s="590"/>
      <c r="S31" s="190" t="s">
        <v>398</v>
      </c>
      <c r="T31" s="259" t="s">
        <v>739</v>
      </c>
      <c r="U31" s="260" t="s">
        <v>566</v>
      </c>
      <c r="V31" s="187"/>
      <c r="W31" s="304" t="s">
        <v>30</v>
      </c>
      <c r="X31" s="261" t="s">
        <v>740</v>
      </c>
      <c r="Y31" s="77"/>
      <c r="Z31" s="1"/>
    </row>
    <row r="32" spans="1:27" ht="37.5" customHeight="1" x14ac:dyDescent="0.25">
      <c r="A32" s="180"/>
      <c r="B32" s="181"/>
      <c r="C32" s="181"/>
      <c r="D32" s="180"/>
      <c r="E32" s="182"/>
      <c r="F32" s="181"/>
      <c r="G32" s="183"/>
      <c r="H32" s="183"/>
      <c r="I32" s="184"/>
      <c r="J32" s="182"/>
      <c r="K32" s="182"/>
      <c r="L32" s="182"/>
      <c r="M32" s="185"/>
      <c r="N32" s="182"/>
      <c r="O32" s="591"/>
      <c r="P32" s="592"/>
      <c r="Q32" s="592"/>
      <c r="R32" s="593"/>
      <c r="S32" s="182"/>
      <c r="T32" s="186"/>
      <c r="U32" s="186"/>
      <c r="V32" s="187"/>
      <c r="W32" s="178"/>
      <c r="X32" s="179"/>
      <c r="Y32" s="16"/>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protectedRanges>
    <protectedRange sqref="O31:Q31 S31" name="Rango1" securityDescriptor="O:WDG:WDD:(A;;CC;;;S-1-5-21-1528164968-1790463351-673733271-1117)"/>
  </protectedRanges>
  <mergeCells count="18">
    <mergeCell ref="T29:X29"/>
    <mergeCell ref="A17:C20"/>
    <mergeCell ref="D17:W20"/>
    <mergeCell ref="A22:C22"/>
    <mergeCell ref="E22:F22"/>
    <mergeCell ref="H22:J22"/>
    <mergeCell ref="M22:O22"/>
    <mergeCell ref="O30:R30"/>
    <mergeCell ref="O31:R31"/>
    <mergeCell ref="O32:R32"/>
    <mergeCell ref="A23:C23"/>
    <mergeCell ref="H23:I23"/>
    <mergeCell ref="H24:I24"/>
    <mergeCell ref="H25:I25"/>
    <mergeCell ref="H26:I26"/>
    <mergeCell ref="A29:G29"/>
    <mergeCell ref="H29:N29"/>
    <mergeCell ref="O29:S29"/>
  </mergeCells>
  <conditionalFormatting sqref="W31:W32">
    <cfRule type="containsText" dxfId="50" priority="1" stopIfTrue="1" operator="containsText" text="Cerrada">
      <formula>NOT(ISERROR(SEARCH("Cerrada",W31)))</formula>
    </cfRule>
    <cfRule type="containsText" dxfId="49" priority="2" stopIfTrue="1" operator="containsText" text="En ejecución">
      <formula>NOT(ISERROR(SEARCH("En ejecución",W31)))</formula>
    </cfRule>
    <cfRule type="containsText" dxfId="48" priority="3" stopIfTrue="1" operator="containsText" text="Vencida">
      <formula>NOT(ISERROR(SEARCH("Vencida",W31)))</formula>
    </cfRule>
  </conditionalFormatting>
  <dataValidations count="7">
    <dataValidation type="list" allowBlank="1" showInputMessage="1" showErrorMessage="1" sqref="W31:W32">
      <formula1>$I$2:$I$4</formula1>
    </dataValidation>
    <dataValidation type="list" allowBlank="1" showInputMessage="1" showErrorMessage="1" sqref="V31:V32">
      <formula1>$J$2:$J$4</formula1>
    </dataValidation>
    <dataValidation type="list" allowBlank="1" showInputMessage="1" showErrorMessage="1" sqref="I32">
      <formula1>$H$2:$H$3</formula1>
    </dataValidation>
    <dataValidation type="list" allowBlank="1" showInputMessage="1" showErrorMessage="1" sqref="F32">
      <formula1>$G$2:$G$5</formula1>
    </dataValidation>
    <dataValidation type="list" allowBlank="1" showInputMessage="1" showErrorMessage="1" sqref="C32">
      <formula1>$D$2:$D$13</formula1>
    </dataValidation>
    <dataValidation type="list" allowBlank="1" showInputMessage="1" showErrorMessage="1" sqref="B32">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8"/>
  <sheetViews>
    <sheetView showGridLines="0" topLeftCell="A30" zoomScale="90" zoomScaleNormal="90" workbookViewId="0">
      <selection activeCell="E31" sqref="E31"/>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37.285156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60" t="s">
        <v>59</v>
      </c>
      <c r="B22" s="561"/>
      <c r="C22" s="562"/>
      <c r="D22" s="23"/>
      <c r="E22" s="546" t="str">
        <f>CONCATENATE("INFORME DE SEGUIMIENTO DEL PROCESO ",A23)</f>
        <v>INFORME DE SEGUIMIENTO DEL PROCESO ATENCIÓN AL CIUDADANO</v>
      </c>
      <c r="F22" s="547"/>
      <c r="G22" s="21"/>
      <c r="H22" s="579" t="s">
        <v>60</v>
      </c>
      <c r="I22" s="580"/>
      <c r="J22" s="581"/>
      <c r="K22" s="107"/>
      <c r="L22" s="107"/>
      <c r="M22" s="587" t="s">
        <v>61</v>
      </c>
      <c r="N22" s="588"/>
      <c r="O22" s="589"/>
      <c r="P22" s="111"/>
      <c r="Q22" s="111"/>
      <c r="R22" s="111"/>
      <c r="S22" s="111"/>
      <c r="T22" s="111"/>
      <c r="U22" s="111"/>
      <c r="V22" s="111"/>
      <c r="W22" s="111"/>
      <c r="X22" s="110"/>
    </row>
    <row r="23" spans="1:27" ht="53.25" customHeight="1" thickBot="1" x14ac:dyDescent="0.3">
      <c r="A23" s="573" t="s">
        <v>126</v>
      </c>
      <c r="B23" s="574"/>
      <c r="C23" s="575"/>
      <c r="D23" s="23"/>
      <c r="E23" s="125" t="s">
        <v>151</v>
      </c>
      <c r="F23" s="126">
        <f>COUNTA(A31:A39)</f>
        <v>2</v>
      </c>
      <c r="G23" s="21"/>
      <c r="H23" s="582" t="s">
        <v>69</v>
      </c>
      <c r="I23" s="583"/>
      <c r="J23" s="126">
        <f>COUNTIF(I31:I39,"Acción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2</v>
      </c>
      <c r="G24" s="24"/>
      <c r="H24" s="584" t="s">
        <v>156</v>
      </c>
      <c r="I24" s="585"/>
      <c r="J24" s="131">
        <f>COUNTIF(I31:I39,"Acción Preventiva y/o de mejora")</f>
        <v>2</v>
      </c>
      <c r="K24" s="112"/>
      <c r="L24" s="108"/>
      <c r="M24" s="114">
        <v>2016</v>
      </c>
      <c r="N24" s="37"/>
      <c r="O24" s="115">
        <v>1</v>
      </c>
      <c r="P24" s="111"/>
      <c r="Q24" s="111"/>
      <c r="R24" s="112"/>
      <c r="S24" s="112"/>
      <c r="T24" s="112"/>
      <c r="U24" s="110"/>
      <c r="V24" s="110"/>
      <c r="W24" s="23"/>
      <c r="X24" s="110"/>
    </row>
    <row r="25" spans="1:27" ht="53.25" customHeight="1" x14ac:dyDescent="0.35">
      <c r="A25" s="27"/>
      <c r="B25" s="23"/>
      <c r="C25" s="23"/>
      <c r="D25" s="33"/>
      <c r="E25" s="129" t="s">
        <v>152</v>
      </c>
      <c r="F25" s="128">
        <f>COUNTIF(W31:W39, "Vencida")</f>
        <v>0</v>
      </c>
      <c r="G25" s="24"/>
      <c r="H25" s="586"/>
      <c r="I25" s="586"/>
      <c r="J25" s="118"/>
      <c r="K25" s="112"/>
      <c r="L25" s="108"/>
      <c r="M25" s="116">
        <v>2017</v>
      </c>
      <c r="N25" s="46"/>
      <c r="O25" s="117">
        <v>3</v>
      </c>
      <c r="P25" s="111"/>
      <c r="Q25" s="111"/>
      <c r="R25" s="112"/>
      <c r="S25" s="112"/>
      <c r="T25" s="112"/>
      <c r="U25" s="110"/>
      <c r="V25" s="110"/>
      <c r="W25" s="23"/>
      <c r="X25" s="62"/>
    </row>
    <row r="26" spans="1:27" ht="48.75" customHeight="1" x14ac:dyDescent="0.35">
      <c r="A26" s="27"/>
      <c r="B26" s="23"/>
      <c r="C26" s="23"/>
      <c r="D26" s="28"/>
      <c r="E26" s="129" t="s">
        <v>153</v>
      </c>
      <c r="F26" s="326">
        <f>COUNTIF(W31:W39, "En ejecución")</f>
        <v>2</v>
      </c>
      <c r="G26" s="24"/>
      <c r="H26" s="586"/>
      <c r="I26" s="586"/>
      <c r="J26" s="174"/>
      <c r="K26" s="118"/>
      <c r="L26" s="108"/>
      <c r="M26" s="116">
        <v>2018</v>
      </c>
      <c r="N26" s="46">
        <v>2</v>
      </c>
      <c r="O26" s="117"/>
      <c r="P26" s="111"/>
      <c r="Q26" s="111"/>
      <c r="R26" s="112"/>
      <c r="S26" s="112"/>
      <c r="T26" s="112"/>
      <c r="U26" s="110"/>
      <c r="V26" s="110"/>
      <c r="W26" s="23"/>
      <c r="X26" s="62"/>
    </row>
    <row r="27" spans="1:27" ht="51" customHeight="1" thickBot="1" x14ac:dyDescent="0.4">
      <c r="A27" s="27"/>
      <c r="B27" s="23"/>
      <c r="C27" s="23"/>
      <c r="D27" s="33"/>
      <c r="E27" s="130" t="s">
        <v>155</v>
      </c>
      <c r="F27" s="131">
        <f>COUNTIF(W31:W39, "Cerrada")</f>
        <v>0</v>
      </c>
      <c r="G27" s="24"/>
      <c r="H27" s="25"/>
      <c r="I27" s="109"/>
      <c r="J27" s="108"/>
      <c r="K27" s="108"/>
      <c r="L27" s="108"/>
      <c r="M27" s="119" t="s">
        <v>75</v>
      </c>
      <c r="N27" s="120">
        <f>SUM(N24:N26)</f>
        <v>2</v>
      </c>
      <c r="O27" s="157">
        <f>SUM(O24:O26)</f>
        <v>4</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ht="151.5" customHeight="1" x14ac:dyDescent="0.25">
      <c r="A31" s="271">
        <v>1</v>
      </c>
      <c r="B31" s="271" t="s">
        <v>136</v>
      </c>
      <c r="C31" s="271" t="s">
        <v>9</v>
      </c>
      <c r="D31" s="272">
        <v>43432</v>
      </c>
      <c r="E31" s="271" t="s">
        <v>450</v>
      </c>
      <c r="F31" s="271" t="s">
        <v>145</v>
      </c>
      <c r="G31" s="271" t="s">
        <v>451</v>
      </c>
      <c r="H31" s="271" t="s">
        <v>452</v>
      </c>
      <c r="I31" s="271" t="s">
        <v>147</v>
      </c>
      <c r="J31" s="271" t="s">
        <v>453</v>
      </c>
      <c r="K31" s="271" t="s">
        <v>454</v>
      </c>
      <c r="L31" s="272">
        <v>43432</v>
      </c>
      <c r="M31" s="272">
        <v>43446</v>
      </c>
      <c r="N31" s="272">
        <v>43646</v>
      </c>
      <c r="O31" s="594" t="s">
        <v>626</v>
      </c>
      <c r="P31" s="595"/>
      <c r="Q31" s="595"/>
      <c r="R31" s="596"/>
      <c r="S31" s="271"/>
      <c r="T31" s="273" t="s">
        <v>663</v>
      </c>
      <c r="U31" s="271"/>
      <c r="V31" s="271" t="s">
        <v>164</v>
      </c>
      <c r="W31" s="357" t="s">
        <v>150</v>
      </c>
      <c r="X31" s="351" t="s">
        <v>664</v>
      </c>
      <c r="Y31" s="77"/>
      <c r="Z31" s="1"/>
    </row>
    <row r="32" spans="1:27" ht="147.75" customHeight="1" x14ac:dyDescent="0.25">
      <c r="A32" s="371">
        <v>2</v>
      </c>
      <c r="B32" s="271" t="s">
        <v>136</v>
      </c>
      <c r="C32" s="271" t="s">
        <v>9</v>
      </c>
      <c r="D32" s="272">
        <v>43432</v>
      </c>
      <c r="E32" s="271" t="s">
        <v>455</v>
      </c>
      <c r="F32" s="271" t="s">
        <v>145</v>
      </c>
      <c r="G32" s="271" t="s">
        <v>456</v>
      </c>
      <c r="H32" s="369" t="s">
        <v>457</v>
      </c>
      <c r="I32" s="271" t="s">
        <v>147</v>
      </c>
      <c r="J32" s="369" t="s">
        <v>662</v>
      </c>
      <c r="K32" s="271" t="s">
        <v>458</v>
      </c>
      <c r="L32" s="272">
        <v>43432</v>
      </c>
      <c r="M32" s="272">
        <v>43446</v>
      </c>
      <c r="N32" s="272">
        <v>43646</v>
      </c>
      <c r="O32" s="597" t="s">
        <v>635</v>
      </c>
      <c r="P32" s="598"/>
      <c r="Q32" s="598"/>
      <c r="R32" s="599"/>
      <c r="S32" s="271" t="s">
        <v>636</v>
      </c>
      <c r="T32" s="273" t="s">
        <v>663</v>
      </c>
      <c r="U32" s="371"/>
      <c r="V32" s="164" t="s">
        <v>164</v>
      </c>
      <c r="W32" s="302" t="s">
        <v>150</v>
      </c>
      <c r="X32" s="351" t="s">
        <v>664</v>
      </c>
      <c r="Y32" s="16"/>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8">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A29:G29"/>
    <mergeCell ref="H29:N29"/>
    <mergeCell ref="O29:S29"/>
  </mergeCells>
  <conditionalFormatting sqref="W31:W32">
    <cfRule type="containsText" dxfId="47" priority="1" stopIfTrue="1" operator="containsText" text="Cerrada">
      <formula>NOT(ISERROR(SEARCH("Cerrada",W31)))</formula>
    </cfRule>
    <cfRule type="containsText" dxfId="46" priority="2" stopIfTrue="1" operator="containsText" text="En ejecución">
      <formula>NOT(ISERROR(SEARCH("En ejecución",W31)))</formula>
    </cfRule>
    <cfRule type="containsText" dxfId="45"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2">
      <formula1>$F$2:$F$6</formula1>
    </dataValidation>
    <dataValidation type="list" allowBlank="1" showInputMessage="1" showErrorMessage="1" sqref="C31:C32">
      <formula1>$D$2:$D$13</formula1>
    </dataValidation>
    <dataValidation type="list" allowBlank="1" showInputMessage="1" showErrorMessage="1" sqref="F31:F32">
      <formula1>$G$2:$G$5</formula1>
    </dataValidation>
    <dataValidation type="list" allowBlank="1" showInputMessage="1" showErrorMessage="1" sqref="I31:I32">
      <formula1>$H$2:$H$3</formula1>
    </dataValidation>
    <dataValidation type="list" allowBlank="1" showInputMessage="1" showErrorMessage="1" sqref="V31:V32">
      <formula1>$J$2:$J$4</formula1>
    </dataValidation>
    <dataValidation type="list" allowBlank="1" showInputMessage="1" showErrorMessage="1" sqref="W31:W32">
      <formula1>$I$2:$I$4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35" zoomScaleNormal="100" workbookViewId="0">
      <selection activeCell="A31" sqref="A31:A36"/>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24.710937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60" t="s">
        <v>59</v>
      </c>
      <c r="B22" s="561"/>
      <c r="C22" s="562"/>
      <c r="D22" s="23"/>
      <c r="E22" s="546" t="str">
        <f>CONCATENATE("INFORME DE SEGUIMIENTO DEL PROCESO ",A23)</f>
        <v>INFORME DE SEGUIMIENTO DEL PROCESO INVESTIGACIÓN Y DESARROLLO PEDAGÓGICO</v>
      </c>
      <c r="F22" s="547"/>
      <c r="G22" s="21"/>
      <c r="H22" s="579" t="s">
        <v>60</v>
      </c>
      <c r="I22" s="580"/>
      <c r="J22" s="581"/>
      <c r="K22" s="107"/>
      <c r="L22" s="107"/>
      <c r="M22" s="587" t="s">
        <v>61</v>
      </c>
      <c r="N22" s="588"/>
      <c r="O22" s="589"/>
      <c r="P22" s="111"/>
      <c r="Q22" s="111"/>
      <c r="R22" s="111"/>
      <c r="S22" s="111"/>
      <c r="T22" s="111"/>
      <c r="U22" s="111"/>
      <c r="V22" s="111"/>
      <c r="W22" s="111"/>
      <c r="X22" s="110"/>
    </row>
    <row r="23" spans="1:27" ht="82.5" customHeight="1" thickBot="1" x14ac:dyDescent="0.3">
      <c r="A23" s="600" t="s">
        <v>124</v>
      </c>
      <c r="B23" s="601"/>
      <c r="C23" s="602"/>
      <c r="D23" s="23"/>
      <c r="E23" s="125" t="s">
        <v>151</v>
      </c>
      <c r="F23" s="126">
        <f>COUNTA(A31:A40)</f>
        <v>6</v>
      </c>
      <c r="G23" s="21"/>
      <c r="H23" s="582" t="s">
        <v>69</v>
      </c>
      <c r="I23" s="583"/>
      <c r="J23" s="126">
        <f>COUNTIF(I31:I40,"Acción correctiva")</f>
        <v>4</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6</v>
      </c>
      <c r="G24" s="24"/>
      <c r="H24" s="584" t="s">
        <v>156</v>
      </c>
      <c r="I24" s="585"/>
      <c r="J24" s="131">
        <f>COUNTIF(I31:I40,"Acción Preventiva y/o de mejora")</f>
        <v>2</v>
      </c>
      <c r="K24" s="112"/>
      <c r="L24" s="108"/>
      <c r="M24" s="114">
        <v>2016</v>
      </c>
      <c r="N24" s="37"/>
      <c r="O24" s="115">
        <v>1</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86"/>
      <c r="I25" s="586"/>
      <c r="J25" s="118"/>
      <c r="K25" s="112"/>
      <c r="L25" s="108"/>
      <c r="M25" s="116">
        <v>2017</v>
      </c>
      <c r="N25" s="46"/>
      <c r="O25" s="117">
        <v>12</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6</v>
      </c>
      <c r="G26" s="24"/>
      <c r="H26" s="586"/>
      <c r="I26" s="586"/>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13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ht="153" x14ac:dyDescent="0.25">
      <c r="A31" s="271">
        <v>1</v>
      </c>
      <c r="B31" s="271" t="s">
        <v>136</v>
      </c>
      <c r="C31" s="271" t="s">
        <v>9</v>
      </c>
      <c r="D31" s="272">
        <v>43431</v>
      </c>
      <c r="E31" s="273" t="s">
        <v>459</v>
      </c>
      <c r="F31" s="271" t="s">
        <v>145</v>
      </c>
      <c r="G31" s="273" t="s">
        <v>460</v>
      </c>
      <c r="H31" s="273" t="s">
        <v>461</v>
      </c>
      <c r="I31" s="271" t="s">
        <v>147</v>
      </c>
      <c r="J31" s="273" t="s">
        <v>462</v>
      </c>
      <c r="K31" s="271" t="s">
        <v>454</v>
      </c>
      <c r="L31" s="272">
        <v>43432</v>
      </c>
      <c r="M31" s="272">
        <v>43446</v>
      </c>
      <c r="N31" s="272">
        <v>43646</v>
      </c>
      <c r="O31" s="594" t="s">
        <v>626</v>
      </c>
      <c r="P31" s="595"/>
      <c r="Q31" s="595"/>
      <c r="R31" s="596"/>
      <c r="S31" s="271"/>
      <c r="T31" s="93" t="s">
        <v>672</v>
      </c>
      <c r="U31" s="271"/>
      <c r="V31" s="271" t="s">
        <v>164</v>
      </c>
      <c r="W31" s="357" t="s">
        <v>150</v>
      </c>
      <c r="X31" s="93" t="s">
        <v>671</v>
      </c>
      <c r="Y31" s="77"/>
      <c r="Z31" s="1"/>
    </row>
    <row r="32" spans="1:27" ht="216.75" x14ac:dyDescent="0.25">
      <c r="A32" s="271">
        <v>2</v>
      </c>
      <c r="B32" s="271" t="s">
        <v>136</v>
      </c>
      <c r="C32" s="271" t="s">
        <v>9</v>
      </c>
      <c r="D32" s="272">
        <v>43431</v>
      </c>
      <c r="E32" s="273" t="s">
        <v>463</v>
      </c>
      <c r="F32" s="271" t="s">
        <v>145</v>
      </c>
      <c r="G32" s="273" t="s">
        <v>464</v>
      </c>
      <c r="H32" s="273" t="s">
        <v>465</v>
      </c>
      <c r="I32" s="271" t="s">
        <v>147</v>
      </c>
      <c r="J32" s="273" t="s">
        <v>466</v>
      </c>
      <c r="K32" s="271" t="s">
        <v>454</v>
      </c>
      <c r="L32" s="288">
        <v>43440</v>
      </c>
      <c r="M32" s="272">
        <v>43446</v>
      </c>
      <c r="N32" s="164" t="s">
        <v>467</v>
      </c>
      <c r="O32" s="594" t="s">
        <v>626</v>
      </c>
      <c r="P32" s="595"/>
      <c r="Q32" s="595"/>
      <c r="R32" s="596"/>
      <c r="S32" s="271"/>
      <c r="T32" s="93" t="s">
        <v>672</v>
      </c>
      <c r="U32" s="271"/>
      <c r="V32" s="271" t="s">
        <v>164</v>
      </c>
      <c r="W32" s="302" t="s">
        <v>150</v>
      </c>
      <c r="X32" s="93" t="s">
        <v>671</v>
      </c>
      <c r="Y32" s="16"/>
      <c r="Z32" s="1"/>
    </row>
    <row r="33" spans="1:26" ht="120" customHeight="1" x14ac:dyDescent="0.25">
      <c r="A33" s="271">
        <v>3</v>
      </c>
      <c r="B33" s="271" t="s">
        <v>10</v>
      </c>
      <c r="C33" s="271" t="s">
        <v>53</v>
      </c>
      <c r="D33" s="288">
        <v>43433</v>
      </c>
      <c r="E33" s="273" t="s">
        <v>468</v>
      </c>
      <c r="F33" s="164" t="s">
        <v>17</v>
      </c>
      <c r="G33" s="273" t="s">
        <v>469</v>
      </c>
      <c r="H33" s="273" t="s">
        <v>470</v>
      </c>
      <c r="I33" s="164" t="s">
        <v>24</v>
      </c>
      <c r="J33" s="273" t="s">
        <v>466</v>
      </c>
      <c r="K33" s="271" t="s">
        <v>454</v>
      </c>
      <c r="L33" s="288">
        <v>43440</v>
      </c>
      <c r="M33" s="272">
        <v>43446</v>
      </c>
      <c r="N33" s="164" t="s">
        <v>467</v>
      </c>
      <c r="O33" s="594" t="s">
        <v>626</v>
      </c>
      <c r="P33" s="595"/>
      <c r="Q33" s="595"/>
      <c r="R33" s="596"/>
      <c r="S33" s="164"/>
      <c r="T33" s="93" t="s">
        <v>672</v>
      </c>
      <c r="U33" s="164"/>
      <c r="V33" s="164" t="s">
        <v>164</v>
      </c>
      <c r="W33" s="302" t="s">
        <v>150</v>
      </c>
      <c r="X33" s="93" t="s">
        <v>671</v>
      </c>
      <c r="Y33" s="16"/>
      <c r="Z33" s="1"/>
    </row>
    <row r="34" spans="1:26" ht="140.25" x14ac:dyDescent="0.25">
      <c r="A34" s="271">
        <v>4</v>
      </c>
      <c r="B34" s="271" t="s">
        <v>10</v>
      </c>
      <c r="C34" s="271" t="s">
        <v>53</v>
      </c>
      <c r="D34" s="272">
        <v>43433</v>
      </c>
      <c r="E34" s="273" t="s">
        <v>471</v>
      </c>
      <c r="F34" s="271" t="s">
        <v>17</v>
      </c>
      <c r="G34" s="273" t="s">
        <v>472</v>
      </c>
      <c r="H34" s="273" t="s">
        <v>473</v>
      </c>
      <c r="I34" s="271" t="s">
        <v>24</v>
      </c>
      <c r="J34" s="273" t="s">
        <v>474</v>
      </c>
      <c r="K34" s="271" t="s">
        <v>454</v>
      </c>
      <c r="L34" s="272">
        <v>43440</v>
      </c>
      <c r="M34" s="272">
        <v>43446</v>
      </c>
      <c r="N34" s="272">
        <v>43554</v>
      </c>
      <c r="O34" s="594" t="s">
        <v>689</v>
      </c>
      <c r="P34" s="595"/>
      <c r="Q34" s="595"/>
      <c r="R34" s="596"/>
      <c r="S34" s="271" t="s">
        <v>627</v>
      </c>
      <c r="T34" s="93" t="s">
        <v>673</v>
      </c>
      <c r="U34" s="271" t="s">
        <v>627</v>
      </c>
      <c r="V34" s="271" t="s">
        <v>164</v>
      </c>
      <c r="W34" s="357" t="s">
        <v>150</v>
      </c>
      <c r="X34" s="93" t="s">
        <v>671</v>
      </c>
      <c r="Y34" s="1"/>
      <c r="Z34" s="1"/>
    </row>
    <row r="35" spans="1:26" ht="153" x14ac:dyDescent="0.25">
      <c r="A35" s="271">
        <v>5</v>
      </c>
      <c r="B35" s="271" t="s">
        <v>10</v>
      </c>
      <c r="C35" s="271" t="s">
        <v>53</v>
      </c>
      <c r="D35" s="272">
        <v>43433</v>
      </c>
      <c r="E35" s="273" t="s">
        <v>475</v>
      </c>
      <c r="F35" s="271" t="s">
        <v>17</v>
      </c>
      <c r="G35" s="273" t="s">
        <v>476</v>
      </c>
      <c r="H35" s="273" t="s">
        <v>477</v>
      </c>
      <c r="I35" s="271" t="s">
        <v>24</v>
      </c>
      <c r="J35" s="273" t="s">
        <v>478</v>
      </c>
      <c r="K35" s="271" t="s">
        <v>454</v>
      </c>
      <c r="L35" s="272">
        <v>43440</v>
      </c>
      <c r="M35" s="272">
        <v>43446</v>
      </c>
      <c r="N35" s="271" t="s">
        <v>467</v>
      </c>
      <c r="O35" s="594" t="s">
        <v>626</v>
      </c>
      <c r="P35" s="595"/>
      <c r="Q35" s="595"/>
      <c r="R35" s="596"/>
      <c r="S35" s="271"/>
      <c r="T35" s="93" t="s">
        <v>672</v>
      </c>
      <c r="U35" s="271"/>
      <c r="V35" s="271" t="s">
        <v>164</v>
      </c>
      <c r="W35" s="357" t="s">
        <v>150</v>
      </c>
      <c r="X35" s="93" t="s">
        <v>671</v>
      </c>
      <c r="Y35" s="1"/>
      <c r="Z35" s="1"/>
    </row>
    <row r="36" spans="1:26" ht="76.5" x14ac:dyDescent="0.25">
      <c r="A36" s="271">
        <v>6</v>
      </c>
      <c r="B36" s="271" t="s">
        <v>10</v>
      </c>
      <c r="C36" s="271" t="s">
        <v>53</v>
      </c>
      <c r="D36" s="272">
        <v>43433</v>
      </c>
      <c r="E36" s="273" t="s">
        <v>479</v>
      </c>
      <c r="F36" s="271" t="s">
        <v>17</v>
      </c>
      <c r="G36" s="273" t="s">
        <v>480</v>
      </c>
      <c r="H36" s="273" t="s">
        <v>674</v>
      </c>
      <c r="I36" s="271" t="s">
        <v>24</v>
      </c>
      <c r="J36" s="273" t="s">
        <v>481</v>
      </c>
      <c r="K36" s="271" t="s">
        <v>454</v>
      </c>
      <c r="L36" s="272">
        <v>43440</v>
      </c>
      <c r="M36" s="272">
        <v>43446</v>
      </c>
      <c r="N36" s="272">
        <v>43554</v>
      </c>
      <c r="O36" s="597" t="s">
        <v>628</v>
      </c>
      <c r="P36" s="541"/>
      <c r="Q36" s="541"/>
      <c r="R36" s="542"/>
      <c r="S36" s="350" t="s">
        <v>629</v>
      </c>
      <c r="T36" s="93" t="s">
        <v>675</v>
      </c>
      <c r="U36" s="350" t="s">
        <v>629</v>
      </c>
      <c r="V36" s="271" t="s">
        <v>164</v>
      </c>
      <c r="W36" s="357" t="s">
        <v>150</v>
      </c>
      <c r="X36" s="93" t="s">
        <v>671</v>
      </c>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22">
    <mergeCell ref="A17:C20"/>
    <mergeCell ref="D17:W20"/>
    <mergeCell ref="A22:C22"/>
    <mergeCell ref="E22:F22"/>
    <mergeCell ref="H22:J22"/>
    <mergeCell ref="M22:O22"/>
    <mergeCell ref="A23:C23"/>
    <mergeCell ref="H23:I23"/>
    <mergeCell ref="H24:I24"/>
    <mergeCell ref="H25:I25"/>
    <mergeCell ref="H26:I26"/>
    <mergeCell ref="A29:G29"/>
    <mergeCell ref="H29:N29"/>
    <mergeCell ref="O29:S29"/>
    <mergeCell ref="T29:X29"/>
    <mergeCell ref="O30:R30"/>
    <mergeCell ref="O34:R34"/>
    <mergeCell ref="O35:R35"/>
    <mergeCell ref="O36:R36"/>
    <mergeCell ref="O31:R31"/>
    <mergeCell ref="O33:R33"/>
    <mergeCell ref="O32:R32"/>
  </mergeCells>
  <conditionalFormatting sqref="W31:W34">
    <cfRule type="containsText" dxfId="44" priority="7" stopIfTrue="1" operator="containsText" text="Cerrada">
      <formula>NOT(ISERROR(SEARCH("Cerrada",W31)))</formula>
    </cfRule>
    <cfRule type="containsText" dxfId="43" priority="8" stopIfTrue="1" operator="containsText" text="En ejecución">
      <formula>NOT(ISERROR(SEARCH("En ejecución",W31)))</formula>
    </cfRule>
    <cfRule type="containsText" dxfId="42" priority="9" stopIfTrue="1" operator="containsText" text="Vencida">
      <formula>NOT(ISERROR(SEARCH("Vencida",W31)))</formula>
    </cfRule>
  </conditionalFormatting>
  <conditionalFormatting sqref="W35">
    <cfRule type="containsText" dxfId="41" priority="4" stopIfTrue="1" operator="containsText" text="Cerrada">
      <formula>NOT(ISERROR(SEARCH("Cerrada",W35)))</formula>
    </cfRule>
    <cfRule type="containsText" dxfId="40" priority="5" stopIfTrue="1" operator="containsText" text="En ejecución">
      <formula>NOT(ISERROR(SEARCH("En ejecución",W35)))</formula>
    </cfRule>
    <cfRule type="containsText" dxfId="39" priority="6" stopIfTrue="1" operator="containsText" text="Vencida">
      <formula>NOT(ISERROR(SEARCH("Vencida",W35)))</formula>
    </cfRule>
  </conditionalFormatting>
  <conditionalFormatting sqref="W36">
    <cfRule type="containsText" dxfId="38" priority="1" stopIfTrue="1" operator="containsText" text="Cerrada">
      <formula>NOT(ISERROR(SEARCH("Cerrada",W36)))</formula>
    </cfRule>
    <cfRule type="containsText" dxfId="37" priority="2" stopIfTrue="1" operator="containsText" text="En ejecución">
      <formula>NOT(ISERROR(SEARCH("En ejecución",W36)))</formula>
    </cfRule>
    <cfRule type="containsText" dxfId="36" priority="3" stopIfTrue="1" operator="containsText" text="Vencida">
      <formula>NOT(ISERROR(SEARCH("Vencida",W36)))</formula>
    </cfRule>
  </conditionalFormatting>
  <dataValidations count="7">
    <dataValidation type="list" allowBlank="1" showInputMessage="1" showErrorMessage="1" sqref="W31:W36">
      <formula1>$I$2:$I$4</formula1>
    </dataValidation>
    <dataValidation type="list" allowBlank="1" showInputMessage="1" showErrorMessage="1" sqref="V31:V36">
      <formula1>$J$2:$J$4</formula1>
    </dataValidation>
    <dataValidation type="list" allowBlank="1" showInputMessage="1" showErrorMessage="1" sqref="I31:I36">
      <formula1>$H$2:$H$3</formula1>
    </dataValidation>
    <dataValidation type="list" allowBlank="1" showInputMessage="1" showErrorMessage="1" sqref="F31:F36">
      <formula1>$G$2:$G$5</formula1>
    </dataValidation>
    <dataValidation type="list" allowBlank="1" showInputMessage="1" showErrorMessage="1" sqref="C31:C36">
      <formula1>$D$2:$D$13</formula1>
    </dataValidation>
    <dataValidation type="list" allowBlank="1" showInputMessage="1" showErrorMessage="1" sqref="B31:B36">
      <formula1>$F$2:$F$6</formula1>
    </dataValidation>
    <dataValidation type="list" allowBlank="1" showErrorMessage="1" sqref="A23">
      <formula1>PROCESOS</formula1>
    </dataValidation>
  </dataValidations>
  <hyperlinks>
    <hyperlink ref="S36" r:id="rId1" display="https://drive.google.com/drive/folders/1PEA_kHglMECvfb2aRpTEgSxTeLRMahB-"/>
    <hyperlink ref="U36" r:id="rId2" display="https://drive.google.com/drive/folders/1PEA_kHglMECvfb2aRpTEgSxTeLRMahB-"/>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3"/>
  <sheetViews>
    <sheetView showGridLines="0" topLeftCell="A51" zoomScaleNormal="100" workbookViewId="0">
      <selection activeCell="E51" sqref="E51"/>
    </sheetView>
  </sheetViews>
  <sheetFormatPr baseColWidth="10" defaultColWidth="14.42578125" defaultRowHeight="15" customHeight="1" x14ac:dyDescent="0.25"/>
  <cols>
    <col min="1" max="1" width="23.42578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34" style="173" customWidth="1"/>
    <col min="20" max="20" width="93.28515625" style="229" customWidth="1"/>
    <col min="21" max="21" width="44.42578125" style="173" customWidth="1"/>
    <col min="22" max="22" width="18.42578125" style="7"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221"/>
      <c r="U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222"/>
      <c r="U2" s="75"/>
      <c r="V2" s="78"/>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222"/>
      <c r="U3" s="75"/>
      <c r="V3" s="78"/>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222"/>
      <c r="U4" s="75"/>
      <c r="V4" s="78"/>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222"/>
      <c r="U5" s="75"/>
      <c r="V5" s="78"/>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222"/>
      <c r="U6" s="75"/>
      <c r="V6" s="78"/>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222"/>
      <c r="U7" s="75"/>
      <c r="V7" s="78"/>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222"/>
      <c r="U8" s="75"/>
      <c r="V8" s="78"/>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222"/>
      <c r="U9" s="75"/>
      <c r="V9" s="78"/>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222"/>
      <c r="U10" s="75"/>
      <c r="V10" s="78"/>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222"/>
      <c r="U11" s="75"/>
      <c r="V11" s="78"/>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222"/>
      <c r="U12" s="75"/>
      <c r="V12" s="78"/>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222"/>
      <c r="U13" s="75"/>
      <c r="V13" s="78"/>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222"/>
      <c r="U14" s="75"/>
      <c r="V14" s="78"/>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222"/>
      <c r="U15" s="75"/>
      <c r="V15" s="78"/>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223"/>
      <c r="U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4"/>
      <c r="U21" s="22"/>
      <c r="V21" s="20"/>
      <c r="W21" s="20"/>
      <c r="X21" s="21"/>
    </row>
    <row r="22" spans="1:27" ht="63" customHeight="1" thickBot="1" x14ac:dyDescent="0.3">
      <c r="A22" s="560" t="s">
        <v>59</v>
      </c>
      <c r="B22" s="561"/>
      <c r="C22" s="562"/>
      <c r="D22" s="23"/>
      <c r="E22" s="546" t="str">
        <f>CONCATENATE("INFORME DE SEGUIMIENTO DEL PROCESO ",A23)</f>
        <v>INFORME DE SEGUIMIENTO DEL PROCESO GESTIÓN DOCUMENTAL</v>
      </c>
      <c r="F22" s="547"/>
      <c r="G22" s="21"/>
      <c r="H22" s="579" t="s">
        <v>60</v>
      </c>
      <c r="I22" s="580"/>
      <c r="J22" s="581"/>
      <c r="K22" s="107"/>
      <c r="L22" s="107"/>
      <c r="M22" s="587" t="s">
        <v>61</v>
      </c>
      <c r="N22" s="588"/>
      <c r="O22" s="589"/>
      <c r="P22" s="111"/>
      <c r="Q22" s="111"/>
      <c r="R22" s="111"/>
      <c r="S22" s="111"/>
      <c r="T22" s="225"/>
      <c r="U22" s="111"/>
      <c r="V22" s="219"/>
      <c r="W22" s="111"/>
      <c r="X22" s="110"/>
    </row>
    <row r="23" spans="1:27" ht="87.75" customHeight="1" thickBot="1" x14ac:dyDescent="0.3">
      <c r="A23" s="600" t="s">
        <v>38</v>
      </c>
      <c r="B23" s="601"/>
      <c r="C23" s="602"/>
      <c r="D23" s="23"/>
      <c r="E23" s="125" t="s">
        <v>151</v>
      </c>
      <c r="F23" s="126">
        <f>COUNTA(E31:E51)</f>
        <v>8</v>
      </c>
      <c r="G23" s="21"/>
      <c r="H23" s="607" t="s">
        <v>69</v>
      </c>
      <c r="I23" s="608"/>
      <c r="J23" s="128">
        <f>COUNTIF(I31:I51,"Acción Correctiva")</f>
        <v>4</v>
      </c>
      <c r="K23" s="112"/>
      <c r="L23" s="108"/>
      <c r="M23" s="113" t="s">
        <v>65</v>
      </c>
      <c r="N23" s="124" t="s">
        <v>66</v>
      </c>
      <c r="O23" s="156" t="s">
        <v>67</v>
      </c>
      <c r="P23" s="111"/>
      <c r="Q23" s="111"/>
      <c r="R23" s="111"/>
      <c r="S23" s="111"/>
      <c r="T23" s="225"/>
      <c r="U23" s="110"/>
      <c r="V23" s="220"/>
      <c r="W23" s="23"/>
      <c r="X23" s="110"/>
    </row>
    <row r="24" spans="1:27" ht="48.75" customHeight="1" thickBot="1" x14ac:dyDescent="0.4">
      <c r="A24" s="27"/>
      <c r="B24" s="23"/>
      <c r="C24" s="23"/>
      <c r="D24" s="28"/>
      <c r="E24" s="127" t="s">
        <v>62</v>
      </c>
      <c r="F24" s="128">
        <f>COUNTA(H31:H51)</f>
        <v>21</v>
      </c>
      <c r="G24" s="24"/>
      <c r="H24" s="584" t="s">
        <v>156</v>
      </c>
      <c r="I24" s="585"/>
      <c r="J24" s="131">
        <f>COUNTIF(I31:I51,"Acción Preventiva y/o de mejora")</f>
        <v>17</v>
      </c>
      <c r="K24" s="112"/>
      <c r="L24" s="108"/>
      <c r="M24" s="114">
        <v>2016</v>
      </c>
      <c r="N24" s="37">
        <v>0</v>
      </c>
      <c r="O24" s="115">
        <v>9</v>
      </c>
      <c r="P24" s="111"/>
      <c r="Q24" s="111"/>
      <c r="R24" s="112"/>
      <c r="S24" s="112"/>
      <c r="T24" s="226"/>
      <c r="U24" s="110"/>
      <c r="V24" s="220"/>
      <c r="W24" s="23"/>
      <c r="X24" s="110"/>
    </row>
    <row r="25" spans="1:27" ht="53.25" customHeight="1" x14ac:dyDescent="0.35">
      <c r="A25" s="27"/>
      <c r="B25" s="23"/>
      <c r="C25" s="23"/>
      <c r="D25" s="33"/>
      <c r="E25" s="129" t="s">
        <v>152</v>
      </c>
      <c r="F25" s="326">
        <f>COUNTIF(W31:W52, "Vencida")</f>
        <v>0</v>
      </c>
      <c r="G25" s="24"/>
      <c r="H25" s="586"/>
      <c r="I25" s="586"/>
      <c r="J25" s="118"/>
      <c r="K25" s="112"/>
      <c r="L25" s="108"/>
      <c r="M25" s="116">
        <v>2017</v>
      </c>
      <c r="N25" s="46"/>
      <c r="O25" s="117"/>
      <c r="P25" s="111"/>
      <c r="Q25" s="111"/>
      <c r="R25" s="112"/>
      <c r="S25" s="112"/>
      <c r="T25" s="226"/>
      <c r="U25" s="110"/>
      <c r="V25" s="220"/>
      <c r="W25" s="23"/>
      <c r="X25" s="62"/>
    </row>
    <row r="26" spans="1:27" ht="48.75" customHeight="1" x14ac:dyDescent="0.35">
      <c r="A26" s="27"/>
      <c r="B26" s="23"/>
      <c r="C26" s="23"/>
      <c r="D26" s="28"/>
      <c r="E26" s="129" t="s">
        <v>153</v>
      </c>
      <c r="F26" s="326">
        <f>COUNTIF(W31:W52, "En ejecución")</f>
        <v>2</v>
      </c>
      <c r="G26" s="24"/>
      <c r="H26" s="586"/>
      <c r="I26" s="586"/>
      <c r="J26" s="174"/>
      <c r="K26" s="118"/>
      <c r="L26" s="108"/>
      <c r="M26" s="116">
        <v>2018</v>
      </c>
      <c r="N26" s="46"/>
      <c r="O26" s="117"/>
      <c r="P26" s="111"/>
      <c r="Q26" s="111"/>
      <c r="R26" s="112"/>
      <c r="S26" s="112"/>
      <c r="T26" s="226"/>
      <c r="U26" s="110"/>
      <c r="V26" s="220"/>
      <c r="W26" s="23"/>
      <c r="X26" s="62"/>
    </row>
    <row r="27" spans="1:27" ht="51" customHeight="1" thickBot="1" x14ac:dyDescent="0.4">
      <c r="A27" s="27"/>
      <c r="B27" s="23"/>
      <c r="C27" s="23"/>
      <c r="D27" s="33"/>
      <c r="E27" s="130" t="s">
        <v>161</v>
      </c>
      <c r="F27" s="327">
        <f>COUNTIF(W31:W52, "Cerrada")</f>
        <v>19</v>
      </c>
      <c r="G27" s="24"/>
      <c r="H27" s="25"/>
      <c r="I27" s="109"/>
      <c r="J27" s="108"/>
      <c r="K27" s="108"/>
      <c r="L27" s="108"/>
      <c r="M27" s="119" t="s">
        <v>75</v>
      </c>
      <c r="N27" s="120">
        <f>SUM(N24:N26)</f>
        <v>0</v>
      </c>
      <c r="O27" s="157">
        <f>SUM(O24:O26)</f>
        <v>9</v>
      </c>
      <c r="P27" s="111"/>
      <c r="Q27" s="111"/>
      <c r="R27" s="112"/>
      <c r="S27" s="112"/>
      <c r="T27" s="226"/>
      <c r="U27" s="110"/>
      <c r="V27" s="22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27"/>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228" t="s">
        <v>91</v>
      </c>
      <c r="U30" s="197" t="s">
        <v>92</v>
      </c>
      <c r="V30" s="197" t="s">
        <v>166</v>
      </c>
      <c r="W30" s="197" t="s">
        <v>93</v>
      </c>
      <c r="X30" s="198" t="s">
        <v>163</v>
      </c>
      <c r="Y30" s="98"/>
      <c r="Z30" s="102"/>
      <c r="AA30" s="102"/>
    </row>
    <row r="31" spans="1:27" ht="378" hidden="1" customHeight="1" x14ac:dyDescent="0.25">
      <c r="A31" s="611">
        <v>11</v>
      </c>
      <c r="B31" s="613" t="s">
        <v>10</v>
      </c>
      <c r="C31" s="613" t="s">
        <v>133</v>
      </c>
      <c r="D31" s="614">
        <v>42832</v>
      </c>
      <c r="E31" s="605" t="s">
        <v>175</v>
      </c>
      <c r="F31" s="613" t="s">
        <v>11</v>
      </c>
      <c r="G31" s="605" t="s">
        <v>176</v>
      </c>
      <c r="H31" s="363" t="s">
        <v>177</v>
      </c>
      <c r="I31" s="359" t="s">
        <v>147</v>
      </c>
      <c r="J31" s="359" t="s">
        <v>178</v>
      </c>
      <c r="K31" s="359" t="s">
        <v>179</v>
      </c>
      <c r="L31" s="360">
        <v>42857</v>
      </c>
      <c r="M31" s="360">
        <v>42767</v>
      </c>
      <c r="N31" s="360">
        <v>42931</v>
      </c>
      <c r="O31" s="603" t="s">
        <v>180</v>
      </c>
      <c r="P31" s="603"/>
      <c r="Q31" s="603"/>
      <c r="R31" s="603"/>
      <c r="S31" s="361" t="s">
        <v>181</v>
      </c>
      <c r="T31" s="372" t="s">
        <v>697</v>
      </c>
      <c r="U31" s="363" t="s">
        <v>182</v>
      </c>
      <c r="V31" s="344" t="s">
        <v>164</v>
      </c>
      <c r="W31" s="304" t="s">
        <v>30</v>
      </c>
      <c r="X31" s="205" t="s">
        <v>253</v>
      </c>
      <c r="Y31" s="77"/>
      <c r="Z31" s="1"/>
    </row>
    <row r="32" spans="1:27" ht="216.75" hidden="1" x14ac:dyDescent="0.25">
      <c r="A32" s="612"/>
      <c r="B32" s="610"/>
      <c r="C32" s="610"/>
      <c r="D32" s="615"/>
      <c r="E32" s="606"/>
      <c r="F32" s="610"/>
      <c r="G32" s="606"/>
      <c r="H32" s="365" t="s">
        <v>183</v>
      </c>
      <c r="I32" s="357" t="s">
        <v>147</v>
      </c>
      <c r="J32" s="357" t="s">
        <v>184</v>
      </c>
      <c r="K32" s="357" t="s">
        <v>179</v>
      </c>
      <c r="L32" s="358">
        <v>42857</v>
      </c>
      <c r="M32" s="358">
        <v>42767</v>
      </c>
      <c r="N32" s="358">
        <v>42931</v>
      </c>
      <c r="O32" s="604" t="s">
        <v>185</v>
      </c>
      <c r="P32" s="604"/>
      <c r="Q32" s="604"/>
      <c r="R32" s="604"/>
      <c r="S32" s="356" t="s">
        <v>181</v>
      </c>
      <c r="T32" s="218" t="s">
        <v>698</v>
      </c>
      <c r="U32" s="365" t="s">
        <v>186</v>
      </c>
      <c r="V32" s="325" t="s">
        <v>164</v>
      </c>
      <c r="W32" s="304" t="s">
        <v>30</v>
      </c>
      <c r="X32" s="258" t="s">
        <v>254</v>
      </c>
      <c r="Y32" s="16"/>
      <c r="Z32" s="1"/>
    </row>
    <row r="33" spans="1:26" ht="229.5" hidden="1" x14ac:dyDescent="0.25">
      <c r="A33" s="612"/>
      <c r="B33" s="610"/>
      <c r="C33" s="610"/>
      <c r="D33" s="615"/>
      <c r="E33" s="606"/>
      <c r="F33" s="610"/>
      <c r="G33" s="606"/>
      <c r="H33" s="365" t="s">
        <v>187</v>
      </c>
      <c r="I33" s="357" t="s">
        <v>147</v>
      </c>
      <c r="J33" s="357" t="s">
        <v>188</v>
      </c>
      <c r="K33" s="357" t="s">
        <v>179</v>
      </c>
      <c r="L33" s="358">
        <v>42857</v>
      </c>
      <c r="M33" s="358">
        <v>42767</v>
      </c>
      <c r="N33" s="358">
        <v>42933</v>
      </c>
      <c r="O33" s="604" t="s">
        <v>189</v>
      </c>
      <c r="P33" s="604"/>
      <c r="Q33" s="604"/>
      <c r="R33" s="604"/>
      <c r="S33" s="356"/>
      <c r="T33" s="218" t="s">
        <v>355</v>
      </c>
      <c r="U33" s="365" t="s">
        <v>190</v>
      </c>
      <c r="V33" s="325" t="s">
        <v>164</v>
      </c>
      <c r="W33" s="304" t="s">
        <v>30</v>
      </c>
      <c r="X33" s="258" t="s">
        <v>255</v>
      </c>
      <c r="Y33" s="16"/>
      <c r="Z33" s="1"/>
    </row>
    <row r="34" spans="1:26" s="175" customFormat="1" ht="229.5" hidden="1" x14ac:dyDescent="0.25">
      <c r="A34" s="612"/>
      <c r="B34" s="610"/>
      <c r="C34" s="610"/>
      <c r="D34" s="615"/>
      <c r="E34" s="606"/>
      <c r="F34" s="610"/>
      <c r="G34" s="606"/>
      <c r="H34" s="365" t="s">
        <v>191</v>
      </c>
      <c r="I34" s="357" t="s">
        <v>147</v>
      </c>
      <c r="J34" s="357" t="s">
        <v>192</v>
      </c>
      <c r="K34" s="357" t="s">
        <v>179</v>
      </c>
      <c r="L34" s="358">
        <v>42857</v>
      </c>
      <c r="M34" s="358">
        <v>42933</v>
      </c>
      <c r="N34" s="358">
        <v>42937</v>
      </c>
      <c r="O34" s="604" t="s">
        <v>193</v>
      </c>
      <c r="P34" s="604"/>
      <c r="Q34" s="604"/>
      <c r="R34" s="604"/>
      <c r="S34" s="356" t="s">
        <v>181</v>
      </c>
      <c r="T34" s="218" t="s">
        <v>699</v>
      </c>
      <c r="U34" s="365" t="s">
        <v>356</v>
      </c>
      <c r="V34" s="325" t="s">
        <v>164</v>
      </c>
      <c r="W34" s="304" t="s">
        <v>30</v>
      </c>
      <c r="X34" s="258" t="s">
        <v>365</v>
      </c>
      <c r="Y34" s="16"/>
      <c r="Z34" s="1"/>
    </row>
    <row r="35" spans="1:26" s="175" customFormat="1" ht="280.5" hidden="1" x14ac:dyDescent="0.25">
      <c r="A35" s="612"/>
      <c r="B35" s="610"/>
      <c r="C35" s="610"/>
      <c r="D35" s="615"/>
      <c r="E35" s="606"/>
      <c r="F35" s="610"/>
      <c r="G35" s="606"/>
      <c r="H35" s="365" t="s">
        <v>194</v>
      </c>
      <c r="I35" s="357" t="s">
        <v>147</v>
      </c>
      <c r="J35" s="357" t="s">
        <v>195</v>
      </c>
      <c r="K35" s="357" t="s">
        <v>179</v>
      </c>
      <c r="L35" s="358">
        <v>42857</v>
      </c>
      <c r="M35" s="358">
        <v>42940</v>
      </c>
      <c r="N35" s="358">
        <v>42947</v>
      </c>
      <c r="O35" s="604" t="s">
        <v>196</v>
      </c>
      <c r="P35" s="604"/>
      <c r="Q35" s="604"/>
      <c r="R35" s="604"/>
      <c r="S35" s="356"/>
      <c r="T35" s="218" t="s">
        <v>700</v>
      </c>
      <c r="U35" s="365" t="s">
        <v>353</v>
      </c>
      <c r="V35" s="325" t="s">
        <v>164</v>
      </c>
      <c r="W35" s="304" t="s">
        <v>30</v>
      </c>
      <c r="X35" s="258" t="s">
        <v>701</v>
      </c>
      <c r="Y35" s="16"/>
      <c r="Z35" s="1"/>
    </row>
    <row r="36" spans="1:26" s="175" customFormat="1" ht="306" hidden="1" x14ac:dyDescent="0.25">
      <c r="A36" s="612">
        <v>12</v>
      </c>
      <c r="B36" s="610" t="s">
        <v>10</v>
      </c>
      <c r="C36" s="610" t="s">
        <v>133</v>
      </c>
      <c r="D36" s="615">
        <v>42832</v>
      </c>
      <c r="E36" s="610" t="s">
        <v>197</v>
      </c>
      <c r="F36" s="610" t="s">
        <v>11</v>
      </c>
      <c r="G36" s="606" t="s">
        <v>198</v>
      </c>
      <c r="H36" s="365" t="s">
        <v>199</v>
      </c>
      <c r="I36" s="357" t="s">
        <v>147</v>
      </c>
      <c r="J36" s="357" t="s">
        <v>178</v>
      </c>
      <c r="K36" s="357" t="s">
        <v>179</v>
      </c>
      <c r="L36" s="358">
        <v>42857</v>
      </c>
      <c r="M36" s="358">
        <v>42962</v>
      </c>
      <c r="N36" s="358">
        <v>43069</v>
      </c>
      <c r="O36" s="604" t="s">
        <v>200</v>
      </c>
      <c r="P36" s="604"/>
      <c r="Q36" s="604"/>
      <c r="R36" s="604"/>
      <c r="S36" s="356" t="s">
        <v>201</v>
      </c>
      <c r="T36" s="218" t="s">
        <v>702</v>
      </c>
      <c r="U36" s="365" t="s">
        <v>362</v>
      </c>
      <c r="V36" s="325" t="s">
        <v>164</v>
      </c>
      <c r="W36" s="304" t="s">
        <v>30</v>
      </c>
      <c r="X36" s="258" t="s">
        <v>366</v>
      </c>
      <c r="Y36" s="16"/>
      <c r="Z36" s="1"/>
    </row>
    <row r="37" spans="1:26" s="175" customFormat="1" ht="331.5" hidden="1" x14ac:dyDescent="0.25">
      <c r="A37" s="612"/>
      <c r="B37" s="610"/>
      <c r="C37" s="610"/>
      <c r="D37" s="615"/>
      <c r="E37" s="610"/>
      <c r="F37" s="610"/>
      <c r="G37" s="606"/>
      <c r="H37" s="365" t="s">
        <v>202</v>
      </c>
      <c r="I37" s="357" t="s">
        <v>147</v>
      </c>
      <c r="J37" s="357" t="s">
        <v>188</v>
      </c>
      <c r="K37" s="357" t="s">
        <v>179</v>
      </c>
      <c r="L37" s="358">
        <v>42857</v>
      </c>
      <c r="M37" s="358">
        <v>42962</v>
      </c>
      <c r="N37" s="358">
        <v>43069</v>
      </c>
      <c r="O37" s="604" t="s">
        <v>203</v>
      </c>
      <c r="P37" s="604"/>
      <c r="Q37" s="604"/>
      <c r="R37" s="604"/>
      <c r="S37" s="356" t="s">
        <v>201</v>
      </c>
      <c r="T37" s="218" t="s">
        <v>703</v>
      </c>
      <c r="U37" s="365" t="s">
        <v>361</v>
      </c>
      <c r="V37" s="325" t="s">
        <v>164</v>
      </c>
      <c r="W37" s="304" t="s">
        <v>30</v>
      </c>
      <c r="X37" s="258" t="s">
        <v>354</v>
      </c>
      <c r="Y37" s="16"/>
      <c r="Z37" s="1"/>
    </row>
    <row r="38" spans="1:26" s="175" customFormat="1" ht="408" hidden="1" x14ac:dyDescent="0.25">
      <c r="A38" s="612"/>
      <c r="B38" s="610"/>
      <c r="C38" s="610"/>
      <c r="D38" s="615"/>
      <c r="E38" s="610"/>
      <c r="F38" s="610"/>
      <c r="G38" s="606"/>
      <c r="H38" s="365" t="s">
        <v>204</v>
      </c>
      <c r="I38" s="357" t="s">
        <v>147</v>
      </c>
      <c r="J38" s="357" t="s">
        <v>205</v>
      </c>
      <c r="K38" s="357" t="s">
        <v>179</v>
      </c>
      <c r="L38" s="358">
        <v>42857</v>
      </c>
      <c r="M38" s="358">
        <v>43073</v>
      </c>
      <c r="N38" s="358">
        <v>43077</v>
      </c>
      <c r="O38" s="604" t="s">
        <v>206</v>
      </c>
      <c r="P38" s="604"/>
      <c r="Q38" s="604"/>
      <c r="R38" s="604"/>
      <c r="S38" s="356"/>
      <c r="T38" s="218" t="s">
        <v>704</v>
      </c>
      <c r="U38" s="365" t="s">
        <v>363</v>
      </c>
      <c r="V38" s="325" t="s">
        <v>164</v>
      </c>
      <c r="W38" s="304" t="s">
        <v>30</v>
      </c>
      <c r="X38" s="258" t="s">
        <v>367</v>
      </c>
      <c r="Y38" s="16"/>
      <c r="Z38" s="1"/>
    </row>
    <row r="39" spans="1:26" s="175" customFormat="1" ht="262.5" hidden="1" customHeight="1" x14ac:dyDescent="0.25">
      <c r="A39" s="612"/>
      <c r="B39" s="610"/>
      <c r="C39" s="610"/>
      <c r="D39" s="615"/>
      <c r="E39" s="610"/>
      <c r="F39" s="610"/>
      <c r="G39" s="606"/>
      <c r="H39" s="365" t="s">
        <v>207</v>
      </c>
      <c r="I39" s="357" t="s">
        <v>147</v>
      </c>
      <c r="J39" s="357" t="s">
        <v>208</v>
      </c>
      <c r="K39" s="357" t="s">
        <v>179</v>
      </c>
      <c r="L39" s="358">
        <v>42857</v>
      </c>
      <c r="M39" s="358">
        <v>43080</v>
      </c>
      <c r="N39" s="358">
        <v>43084</v>
      </c>
      <c r="O39" s="604" t="s">
        <v>209</v>
      </c>
      <c r="P39" s="604"/>
      <c r="Q39" s="604"/>
      <c r="R39" s="604"/>
      <c r="S39" s="356"/>
      <c r="T39" s="218" t="s">
        <v>705</v>
      </c>
      <c r="U39" s="365" t="s">
        <v>364</v>
      </c>
      <c r="V39" s="325" t="s">
        <v>164</v>
      </c>
      <c r="W39" s="304" t="s">
        <v>30</v>
      </c>
      <c r="X39" s="258" t="s">
        <v>368</v>
      </c>
      <c r="Y39" s="16"/>
      <c r="Z39" s="1"/>
    </row>
    <row r="40" spans="1:26" s="175" customFormat="1" ht="393.75" customHeight="1" x14ac:dyDescent="0.25">
      <c r="A40" s="612"/>
      <c r="B40" s="610"/>
      <c r="C40" s="610"/>
      <c r="D40" s="615"/>
      <c r="E40" s="610"/>
      <c r="F40" s="610"/>
      <c r="G40" s="606"/>
      <c r="H40" s="365" t="s">
        <v>210</v>
      </c>
      <c r="I40" s="357" t="s">
        <v>147</v>
      </c>
      <c r="J40" s="357" t="s">
        <v>211</v>
      </c>
      <c r="K40" s="357" t="s">
        <v>179</v>
      </c>
      <c r="L40" s="358">
        <v>42857</v>
      </c>
      <c r="M40" s="358">
        <v>43467</v>
      </c>
      <c r="N40" s="358">
        <v>43830</v>
      </c>
      <c r="O40" s="604" t="s">
        <v>653</v>
      </c>
      <c r="P40" s="604"/>
      <c r="Q40" s="604"/>
      <c r="R40" s="604"/>
      <c r="S40" s="356" t="s">
        <v>654</v>
      </c>
      <c r="T40" s="218" t="s">
        <v>706</v>
      </c>
      <c r="U40" s="319" t="s">
        <v>677</v>
      </c>
      <c r="V40" s="302"/>
      <c r="W40" s="304" t="s">
        <v>150</v>
      </c>
      <c r="X40" s="258" t="s">
        <v>712</v>
      </c>
      <c r="Y40" s="16"/>
      <c r="Z40" s="1"/>
    </row>
    <row r="41" spans="1:26" s="175" customFormat="1" ht="318.75" hidden="1" x14ac:dyDescent="0.25">
      <c r="A41" s="373">
        <v>13</v>
      </c>
      <c r="B41" s="230" t="s">
        <v>10</v>
      </c>
      <c r="C41" s="230" t="s">
        <v>133</v>
      </c>
      <c r="D41" s="358">
        <v>42832</v>
      </c>
      <c r="E41" s="356" t="s">
        <v>212</v>
      </c>
      <c r="F41" s="357" t="s">
        <v>11</v>
      </c>
      <c r="G41" s="356" t="s">
        <v>198</v>
      </c>
      <c r="H41" s="365" t="s">
        <v>213</v>
      </c>
      <c r="I41" s="357" t="s">
        <v>147</v>
      </c>
      <c r="J41" s="357" t="s">
        <v>214</v>
      </c>
      <c r="K41" s="357" t="s">
        <v>179</v>
      </c>
      <c r="L41" s="358">
        <v>42857</v>
      </c>
      <c r="M41" s="358">
        <v>43132</v>
      </c>
      <c r="N41" s="358">
        <v>43465</v>
      </c>
      <c r="O41" s="604" t="s">
        <v>482</v>
      </c>
      <c r="P41" s="604"/>
      <c r="Q41" s="604"/>
      <c r="R41" s="604"/>
      <c r="S41" s="231" t="s">
        <v>483</v>
      </c>
      <c r="T41" s="374" t="s">
        <v>707</v>
      </c>
      <c r="U41" s="319" t="s">
        <v>551</v>
      </c>
      <c r="V41" s="325" t="s">
        <v>164</v>
      </c>
      <c r="W41" s="304" t="s">
        <v>30</v>
      </c>
      <c r="X41" s="204" t="s">
        <v>547</v>
      </c>
      <c r="Y41" s="16"/>
      <c r="Z41" s="1"/>
    </row>
    <row r="42" spans="1:26" s="175" customFormat="1" ht="280.5" hidden="1" x14ac:dyDescent="0.25">
      <c r="A42" s="373">
        <v>14</v>
      </c>
      <c r="B42" s="230" t="s">
        <v>10</v>
      </c>
      <c r="C42" s="230" t="s">
        <v>133</v>
      </c>
      <c r="D42" s="358">
        <v>42832</v>
      </c>
      <c r="E42" s="356" t="s">
        <v>215</v>
      </c>
      <c r="F42" s="357" t="s">
        <v>11</v>
      </c>
      <c r="G42" s="356" t="s">
        <v>198</v>
      </c>
      <c r="H42" s="365" t="s">
        <v>216</v>
      </c>
      <c r="I42" s="357" t="s">
        <v>147</v>
      </c>
      <c r="J42" s="357" t="s">
        <v>217</v>
      </c>
      <c r="K42" s="357" t="s">
        <v>179</v>
      </c>
      <c r="L42" s="358">
        <v>42857</v>
      </c>
      <c r="M42" s="358">
        <v>42842</v>
      </c>
      <c r="N42" s="358">
        <v>42867</v>
      </c>
      <c r="O42" s="604" t="s">
        <v>218</v>
      </c>
      <c r="P42" s="604"/>
      <c r="Q42" s="604"/>
      <c r="R42" s="604"/>
      <c r="S42" s="356"/>
      <c r="T42" s="218" t="s">
        <v>708</v>
      </c>
      <c r="U42" s="365" t="s">
        <v>357</v>
      </c>
      <c r="V42" s="325" t="s">
        <v>164</v>
      </c>
      <c r="W42" s="304" t="s">
        <v>30</v>
      </c>
      <c r="X42" s="273" t="s">
        <v>369</v>
      </c>
      <c r="Y42" s="16"/>
      <c r="Z42" s="1"/>
    </row>
    <row r="43" spans="1:26" s="175" customFormat="1" ht="153" hidden="1" x14ac:dyDescent="0.25">
      <c r="A43" s="612">
        <v>15</v>
      </c>
      <c r="B43" s="610" t="s">
        <v>10</v>
      </c>
      <c r="C43" s="610" t="s">
        <v>133</v>
      </c>
      <c r="D43" s="615">
        <v>43038</v>
      </c>
      <c r="E43" s="606" t="s">
        <v>219</v>
      </c>
      <c r="F43" s="610" t="s">
        <v>11</v>
      </c>
      <c r="G43" s="606" t="s">
        <v>220</v>
      </c>
      <c r="H43" s="365" t="s">
        <v>221</v>
      </c>
      <c r="I43" s="357" t="s">
        <v>147</v>
      </c>
      <c r="J43" s="357" t="s">
        <v>222</v>
      </c>
      <c r="K43" s="357" t="s">
        <v>223</v>
      </c>
      <c r="L43" s="358">
        <v>43040</v>
      </c>
      <c r="M43" s="358">
        <v>43102</v>
      </c>
      <c r="N43" s="358">
        <v>43190</v>
      </c>
      <c r="O43" s="609" t="s">
        <v>352</v>
      </c>
      <c r="P43" s="604"/>
      <c r="Q43" s="604"/>
      <c r="R43" s="604"/>
      <c r="S43" s="231" t="s">
        <v>358</v>
      </c>
      <c r="T43" s="232" t="s">
        <v>359</v>
      </c>
      <c r="U43" s="233" t="s">
        <v>360</v>
      </c>
      <c r="V43" s="325" t="s">
        <v>164</v>
      </c>
      <c r="W43" s="304" t="s">
        <v>30</v>
      </c>
      <c r="X43" s="204" t="s">
        <v>370</v>
      </c>
      <c r="Y43" s="16"/>
      <c r="Z43" s="1"/>
    </row>
    <row r="44" spans="1:26" s="175" customFormat="1" ht="242.25" hidden="1" x14ac:dyDescent="0.25">
      <c r="A44" s="612"/>
      <c r="B44" s="610"/>
      <c r="C44" s="610"/>
      <c r="D44" s="615"/>
      <c r="E44" s="606"/>
      <c r="F44" s="610"/>
      <c r="G44" s="606"/>
      <c r="H44" s="365" t="s">
        <v>224</v>
      </c>
      <c r="I44" s="357" t="s">
        <v>147</v>
      </c>
      <c r="J44" s="357" t="s">
        <v>225</v>
      </c>
      <c r="K44" s="357" t="s">
        <v>223</v>
      </c>
      <c r="L44" s="358">
        <v>43040</v>
      </c>
      <c r="M44" s="358">
        <v>43191</v>
      </c>
      <c r="N44" s="358">
        <v>43465</v>
      </c>
      <c r="O44" s="609" t="s">
        <v>484</v>
      </c>
      <c r="P44" s="604"/>
      <c r="Q44" s="604"/>
      <c r="R44" s="604"/>
      <c r="S44" s="231" t="s">
        <v>485</v>
      </c>
      <c r="T44" s="218" t="s">
        <v>548</v>
      </c>
      <c r="U44" s="365" t="s">
        <v>549</v>
      </c>
      <c r="V44" s="325" t="s">
        <v>164</v>
      </c>
      <c r="W44" s="304" t="s">
        <v>30</v>
      </c>
      <c r="X44" s="204" t="s">
        <v>550</v>
      </c>
      <c r="Y44" s="16"/>
      <c r="Z44" s="1"/>
    </row>
    <row r="45" spans="1:26" s="175" customFormat="1" ht="102" hidden="1" x14ac:dyDescent="0.25">
      <c r="A45" s="612">
        <v>16</v>
      </c>
      <c r="B45" s="610" t="s">
        <v>10</v>
      </c>
      <c r="C45" s="610" t="s">
        <v>133</v>
      </c>
      <c r="D45" s="615">
        <v>43084</v>
      </c>
      <c r="E45" s="606" t="s">
        <v>226</v>
      </c>
      <c r="F45" s="610" t="s">
        <v>11</v>
      </c>
      <c r="G45" s="606" t="s">
        <v>227</v>
      </c>
      <c r="H45" s="365" t="s">
        <v>228</v>
      </c>
      <c r="I45" s="357" t="s">
        <v>147</v>
      </c>
      <c r="J45" s="357" t="s">
        <v>229</v>
      </c>
      <c r="K45" s="357" t="s">
        <v>179</v>
      </c>
      <c r="L45" s="358">
        <v>43112</v>
      </c>
      <c r="M45" s="358">
        <v>43143</v>
      </c>
      <c r="N45" s="358">
        <v>43159</v>
      </c>
      <c r="O45" s="609" t="s">
        <v>230</v>
      </c>
      <c r="P45" s="604"/>
      <c r="Q45" s="604"/>
      <c r="R45" s="604"/>
      <c r="S45" s="356" t="s">
        <v>231</v>
      </c>
      <c r="T45" s="218" t="s">
        <v>232</v>
      </c>
      <c r="U45" s="234" t="s">
        <v>233</v>
      </c>
      <c r="V45" s="325" t="s">
        <v>164</v>
      </c>
      <c r="W45" s="304" t="s">
        <v>30</v>
      </c>
      <c r="X45" s="202" t="s">
        <v>256</v>
      </c>
      <c r="Y45" s="16"/>
      <c r="Z45" s="1"/>
    </row>
    <row r="46" spans="1:26" s="175" customFormat="1" ht="63.75" hidden="1" x14ac:dyDescent="0.25">
      <c r="A46" s="612"/>
      <c r="B46" s="610"/>
      <c r="C46" s="610"/>
      <c r="D46" s="615"/>
      <c r="E46" s="606"/>
      <c r="F46" s="610"/>
      <c r="G46" s="606"/>
      <c r="H46" s="365" t="s">
        <v>234</v>
      </c>
      <c r="I46" s="357" t="s">
        <v>147</v>
      </c>
      <c r="J46" s="357" t="s">
        <v>235</v>
      </c>
      <c r="K46" s="357" t="s">
        <v>179</v>
      </c>
      <c r="L46" s="358">
        <v>43112</v>
      </c>
      <c r="M46" s="358">
        <v>43122</v>
      </c>
      <c r="N46" s="358">
        <v>43159</v>
      </c>
      <c r="O46" s="609" t="s">
        <v>236</v>
      </c>
      <c r="P46" s="604"/>
      <c r="Q46" s="604"/>
      <c r="R46" s="604"/>
      <c r="S46" s="356" t="s">
        <v>237</v>
      </c>
      <c r="T46" s="218" t="s">
        <v>238</v>
      </c>
      <c r="U46" s="365" t="s">
        <v>239</v>
      </c>
      <c r="V46" s="325" t="s">
        <v>164</v>
      </c>
      <c r="W46" s="304" t="s">
        <v>30</v>
      </c>
      <c r="X46" s="273" t="s">
        <v>257</v>
      </c>
      <c r="Y46" s="16"/>
      <c r="Z46" s="1"/>
    </row>
    <row r="47" spans="1:26" s="175" customFormat="1" ht="153" hidden="1" x14ac:dyDescent="0.25">
      <c r="A47" s="612"/>
      <c r="B47" s="610"/>
      <c r="C47" s="610"/>
      <c r="D47" s="615"/>
      <c r="E47" s="606"/>
      <c r="F47" s="610"/>
      <c r="G47" s="606"/>
      <c r="H47" s="365" t="s">
        <v>240</v>
      </c>
      <c r="I47" s="357" t="s">
        <v>147</v>
      </c>
      <c r="J47" s="357" t="s">
        <v>241</v>
      </c>
      <c r="K47" s="357" t="s">
        <v>179</v>
      </c>
      <c r="L47" s="358">
        <v>43112</v>
      </c>
      <c r="M47" s="358">
        <v>43122</v>
      </c>
      <c r="N47" s="358">
        <v>43465</v>
      </c>
      <c r="O47" s="609" t="s">
        <v>486</v>
      </c>
      <c r="P47" s="604"/>
      <c r="Q47" s="604"/>
      <c r="R47" s="604"/>
      <c r="S47" s="231" t="s">
        <v>400</v>
      </c>
      <c r="T47" s="362" t="s">
        <v>569</v>
      </c>
      <c r="U47" s="365" t="s">
        <v>570</v>
      </c>
      <c r="V47" s="325" t="s">
        <v>164</v>
      </c>
      <c r="W47" s="304" t="s">
        <v>30</v>
      </c>
      <c r="X47" s="204" t="s">
        <v>571</v>
      </c>
      <c r="Y47" s="16"/>
      <c r="Z47" s="1"/>
    </row>
    <row r="48" spans="1:26" s="175" customFormat="1" ht="282" customHeight="1" x14ac:dyDescent="0.25">
      <c r="A48" s="612">
        <v>17</v>
      </c>
      <c r="B48" s="610" t="s">
        <v>10</v>
      </c>
      <c r="C48" s="610" t="s">
        <v>242</v>
      </c>
      <c r="D48" s="615">
        <v>43084</v>
      </c>
      <c r="E48" s="606" t="s">
        <v>243</v>
      </c>
      <c r="F48" s="610" t="s">
        <v>11</v>
      </c>
      <c r="G48" s="606" t="s">
        <v>244</v>
      </c>
      <c r="H48" s="365" t="s">
        <v>245</v>
      </c>
      <c r="I48" s="357" t="s">
        <v>24</v>
      </c>
      <c r="J48" s="357" t="s">
        <v>229</v>
      </c>
      <c r="K48" s="357" t="s">
        <v>179</v>
      </c>
      <c r="L48" s="358">
        <v>43112</v>
      </c>
      <c r="M48" s="358">
        <v>43122</v>
      </c>
      <c r="N48" s="358">
        <v>43126</v>
      </c>
      <c r="O48" s="609" t="s">
        <v>655</v>
      </c>
      <c r="P48" s="604"/>
      <c r="Q48" s="604"/>
      <c r="R48" s="604"/>
      <c r="S48" s="356" t="s">
        <v>246</v>
      </c>
      <c r="T48" s="218" t="s">
        <v>741</v>
      </c>
      <c r="U48" s="234" t="s">
        <v>247</v>
      </c>
      <c r="V48" s="302"/>
      <c r="W48" s="304" t="s">
        <v>30</v>
      </c>
      <c r="X48" s="204" t="s">
        <v>713</v>
      </c>
      <c r="Y48" s="16"/>
      <c r="Z48" s="1"/>
    </row>
    <row r="49" spans="1:26" s="175" customFormat="1" ht="281.25" hidden="1" customHeight="1" x14ac:dyDescent="0.25">
      <c r="A49" s="612"/>
      <c r="B49" s="610"/>
      <c r="C49" s="610"/>
      <c r="D49" s="615"/>
      <c r="E49" s="606"/>
      <c r="F49" s="610"/>
      <c r="G49" s="606"/>
      <c r="H49" s="365" t="s">
        <v>248</v>
      </c>
      <c r="I49" s="357" t="s">
        <v>24</v>
      </c>
      <c r="J49" s="357" t="s">
        <v>249</v>
      </c>
      <c r="K49" s="357" t="s">
        <v>179</v>
      </c>
      <c r="L49" s="358">
        <v>43112</v>
      </c>
      <c r="M49" s="358">
        <v>43132</v>
      </c>
      <c r="N49" s="358">
        <v>43159</v>
      </c>
      <c r="O49" s="609" t="s">
        <v>487</v>
      </c>
      <c r="P49" s="604"/>
      <c r="Q49" s="604"/>
      <c r="R49" s="604"/>
      <c r="S49" s="356"/>
      <c r="T49" s="218" t="s">
        <v>578</v>
      </c>
      <c r="U49" s="365" t="s">
        <v>565</v>
      </c>
      <c r="V49" s="325" t="s">
        <v>164</v>
      </c>
      <c r="W49" s="304" t="s">
        <v>30</v>
      </c>
      <c r="X49" s="204" t="s">
        <v>407</v>
      </c>
      <c r="Y49" s="16"/>
      <c r="Z49" s="1"/>
    </row>
    <row r="50" spans="1:26" s="175" customFormat="1" ht="197.25" hidden="1" customHeight="1" x14ac:dyDescent="0.25">
      <c r="A50" s="612"/>
      <c r="B50" s="610"/>
      <c r="C50" s="610"/>
      <c r="D50" s="615"/>
      <c r="E50" s="606"/>
      <c r="F50" s="610"/>
      <c r="G50" s="606"/>
      <c r="H50" s="365" t="s">
        <v>250</v>
      </c>
      <c r="I50" s="357" t="s">
        <v>24</v>
      </c>
      <c r="J50" s="357" t="s">
        <v>251</v>
      </c>
      <c r="K50" s="357" t="s">
        <v>179</v>
      </c>
      <c r="L50" s="358">
        <v>43112</v>
      </c>
      <c r="M50" s="358">
        <v>43122</v>
      </c>
      <c r="N50" s="358">
        <v>43465</v>
      </c>
      <c r="O50" s="609" t="s">
        <v>399</v>
      </c>
      <c r="P50" s="604"/>
      <c r="Q50" s="604"/>
      <c r="R50" s="604"/>
      <c r="S50" s="356" t="s">
        <v>252</v>
      </c>
      <c r="T50" s="218" t="s">
        <v>562</v>
      </c>
      <c r="U50" s="365" t="s">
        <v>563</v>
      </c>
      <c r="V50" s="325" t="s">
        <v>164</v>
      </c>
      <c r="W50" s="304" t="s">
        <v>30</v>
      </c>
      <c r="X50" s="204" t="s">
        <v>564</v>
      </c>
      <c r="Y50" s="16"/>
      <c r="Z50" s="1"/>
    </row>
    <row r="51" spans="1:26" s="348" customFormat="1" ht="105" customHeight="1" x14ac:dyDescent="0.25">
      <c r="A51" s="373">
        <v>18</v>
      </c>
      <c r="B51" s="230" t="s">
        <v>10</v>
      </c>
      <c r="C51" s="230" t="s">
        <v>133</v>
      </c>
      <c r="D51" s="358">
        <v>43138</v>
      </c>
      <c r="E51" s="356" t="s">
        <v>622</v>
      </c>
      <c r="F51" s="357" t="s">
        <v>11</v>
      </c>
      <c r="G51" s="356" t="s">
        <v>623</v>
      </c>
      <c r="H51" s="365" t="s">
        <v>624</v>
      </c>
      <c r="I51" s="357" t="s">
        <v>24</v>
      </c>
      <c r="J51" s="357" t="s">
        <v>625</v>
      </c>
      <c r="K51" s="357" t="s">
        <v>179</v>
      </c>
      <c r="L51" s="358">
        <v>43503</v>
      </c>
      <c r="M51" s="358">
        <v>43503</v>
      </c>
      <c r="N51" s="358">
        <v>43511</v>
      </c>
      <c r="O51" s="616" t="s">
        <v>709</v>
      </c>
      <c r="P51" s="616"/>
      <c r="Q51" s="616"/>
      <c r="R51" s="616"/>
      <c r="S51" s="375" t="s">
        <v>656</v>
      </c>
      <c r="T51" s="374" t="s">
        <v>710</v>
      </c>
      <c r="U51" s="319" t="s">
        <v>711</v>
      </c>
      <c r="V51" s="325" t="s">
        <v>164</v>
      </c>
      <c r="W51" s="304" t="s">
        <v>150</v>
      </c>
      <c r="X51" s="231" t="s">
        <v>714</v>
      </c>
      <c r="Y51" s="1"/>
      <c r="Z51" s="1"/>
    </row>
    <row r="52" spans="1:26" x14ac:dyDescent="0.25">
      <c r="A52" s="1"/>
      <c r="B52" s="1"/>
      <c r="C52" s="1"/>
      <c r="D52" s="1"/>
      <c r="E52" s="16"/>
      <c r="F52" s="1"/>
      <c r="G52" s="16"/>
      <c r="H52" s="16"/>
      <c r="I52" s="1"/>
      <c r="J52" s="1"/>
      <c r="K52" s="1"/>
      <c r="L52" s="1"/>
      <c r="M52" s="1"/>
      <c r="N52" s="1"/>
      <c r="O52" s="1"/>
      <c r="P52" s="1"/>
      <c r="Q52" s="1"/>
      <c r="R52" s="1"/>
      <c r="S52" s="1"/>
      <c r="T52" s="223"/>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223"/>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223"/>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223"/>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223"/>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223"/>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223"/>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223"/>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223"/>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223"/>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223"/>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223"/>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223"/>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223"/>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223"/>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223"/>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223"/>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223"/>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223"/>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223"/>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223"/>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223"/>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223"/>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223"/>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223"/>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223"/>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223"/>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223"/>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223"/>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223"/>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223"/>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223"/>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223"/>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223"/>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223"/>
      <c r="U86" s="15"/>
      <c r="W86" s="13"/>
      <c r="X86" s="16"/>
      <c r="Y86" s="1"/>
      <c r="Z86" s="1"/>
    </row>
    <row r="87" spans="1:26" x14ac:dyDescent="0.25">
      <c r="A87" s="1"/>
      <c r="B87" s="1"/>
      <c r="C87" s="1"/>
      <c r="D87" s="1"/>
      <c r="E87" s="1"/>
      <c r="F87" s="1"/>
      <c r="G87" s="1"/>
      <c r="H87" s="1"/>
      <c r="I87" s="1"/>
      <c r="J87" s="1"/>
      <c r="K87" s="1"/>
      <c r="L87" s="1"/>
      <c r="M87" s="1"/>
      <c r="N87" s="1"/>
      <c r="O87" s="1"/>
      <c r="P87" s="1"/>
      <c r="Q87" s="1"/>
      <c r="R87" s="1"/>
      <c r="S87" s="1"/>
      <c r="T87" s="221"/>
      <c r="U87" s="1"/>
      <c r="W87" s="13"/>
      <c r="X87" s="1"/>
      <c r="Y87" s="1"/>
      <c r="Z87" s="1"/>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sheetData>
  <protectedRanges>
    <protectedRange sqref="O31:Q39 S31:S39" name="Rango1" securityDescriptor="O:WDG:WDD:(A;;CC;;;S-1-5-21-1528164968-1790463351-673733271-1117)"/>
    <protectedRange sqref="O41:Q45 S41:S45" name="Rango1_1" securityDescriptor="O:WDG:WDD:(A;;CC;;;S-1-5-21-1528164968-1790463351-673733271-1117)"/>
    <protectedRange sqref="O40:Q40 S40" name="Rango1_1_3" securityDescriptor="O:WDG:WDD:(A;;CC;;;S-1-5-21-1528164968-1790463351-673733271-1117)"/>
    <protectedRange sqref="O51:Q51 S51" name="Rango1_1_1_1" securityDescriptor="O:WDG:WDD:(A;;CC;;;S-1-5-21-1528164968-1790463351-673733271-1117)"/>
  </protectedRanges>
  <mergeCells count="72">
    <mergeCell ref="O51:R51"/>
    <mergeCell ref="G48:G50"/>
    <mergeCell ref="A48:A50"/>
    <mergeCell ref="B48:B50"/>
    <mergeCell ref="C48:C50"/>
    <mergeCell ref="D48:D50"/>
    <mergeCell ref="E48:E50"/>
    <mergeCell ref="F48:F50"/>
    <mergeCell ref="G43:G44"/>
    <mergeCell ref="A45:A47"/>
    <mergeCell ref="B45:B47"/>
    <mergeCell ref="C45:C47"/>
    <mergeCell ref="D45:D47"/>
    <mergeCell ref="E45:E47"/>
    <mergeCell ref="F45:F47"/>
    <mergeCell ref="G45:G47"/>
    <mergeCell ref="A43:A44"/>
    <mergeCell ref="B43:B44"/>
    <mergeCell ref="C43:C44"/>
    <mergeCell ref="D43:D44"/>
    <mergeCell ref="E43:E44"/>
    <mergeCell ref="F43:F44"/>
    <mergeCell ref="F36:F40"/>
    <mergeCell ref="G36:G40"/>
    <mergeCell ref="A31:A35"/>
    <mergeCell ref="B31:B35"/>
    <mergeCell ref="C31:C35"/>
    <mergeCell ref="D31:D35"/>
    <mergeCell ref="E31:E35"/>
    <mergeCell ref="F31:F35"/>
    <mergeCell ref="A36:A40"/>
    <mergeCell ref="B36:B40"/>
    <mergeCell ref="C36:C40"/>
    <mergeCell ref="D36:D40"/>
    <mergeCell ref="E36:E40"/>
    <mergeCell ref="O46:R46"/>
    <mergeCell ref="O47:R47"/>
    <mergeCell ref="O48:R48"/>
    <mergeCell ref="O49:R49"/>
    <mergeCell ref="O50:R50"/>
    <mergeCell ref="O45:R45"/>
    <mergeCell ref="O34:R34"/>
    <mergeCell ref="O35:R35"/>
    <mergeCell ref="O36:R36"/>
    <mergeCell ref="O37:R37"/>
    <mergeCell ref="O38:R38"/>
    <mergeCell ref="O39:R39"/>
    <mergeCell ref="O40:R40"/>
    <mergeCell ref="O41:R41"/>
    <mergeCell ref="O42:R42"/>
    <mergeCell ref="O43:R43"/>
    <mergeCell ref="O44:R44"/>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 ref="G31:G35"/>
  </mergeCells>
  <conditionalFormatting sqref="W31:W50">
    <cfRule type="containsText" dxfId="35" priority="7" stopIfTrue="1" operator="containsText" text="Cerrada">
      <formula>NOT(ISERROR(SEARCH("Cerrada",W31)))</formula>
    </cfRule>
    <cfRule type="containsText" dxfId="34" priority="8" stopIfTrue="1" operator="containsText" text="En ejecución">
      <formula>NOT(ISERROR(SEARCH("En ejecución",W31)))</formula>
    </cfRule>
    <cfRule type="containsText" dxfId="33" priority="9" stopIfTrue="1" operator="containsText" text="Vencida">
      <formula>NOT(ISERROR(SEARCH("Vencida",W31)))</formula>
    </cfRule>
  </conditionalFormatting>
  <conditionalFormatting sqref="W51">
    <cfRule type="containsText" dxfId="32" priority="1" stopIfTrue="1" operator="containsText" text="Cerrada">
      <formula>NOT(ISERROR(SEARCH("Cerrada",W51)))</formula>
    </cfRule>
    <cfRule type="containsText" dxfId="31" priority="2" stopIfTrue="1" operator="containsText" text="En ejecución">
      <formula>NOT(ISERROR(SEARCH("En ejecución",W51)))</formula>
    </cfRule>
    <cfRule type="containsText" dxfId="30" priority="3" stopIfTrue="1" operator="containsText" text="Vencida">
      <formula>NOT(ISERROR(SEARCH("Vencida",W51)))</formula>
    </cfRule>
  </conditionalFormatting>
  <dataValidations count="6">
    <dataValidation type="list" allowBlank="1" showErrorMessage="1" sqref="A23">
      <formula1>PROCESOS</formula1>
    </dataValidation>
    <dataValidation type="list" allowBlank="1" showInputMessage="1" showErrorMessage="1" sqref="V31:V51">
      <formula1>$J$2:$J$4</formula1>
    </dataValidation>
    <dataValidation type="list" allowBlank="1" showInputMessage="1" showErrorMessage="1" sqref="W31:W51">
      <formula1>$I$2:$I$4</formula1>
    </dataValidation>
    <dataValidation type="list" allowBlank="1" showInputMessage="1" showErrorMessage="1" prompt=" - " sqref="C31 C41:C43 C45 C36 C48 C51">
      <formula1>$D$2:$D$15</formula1>
    </dataValidation>
    <dataValidation type="list" allowBlank="1" showInputMessage="1" showErrorMessage="1" prompt=" - " sqref="B31 B41:B43 B36 B45 B48 B51">
      <formula1>$F$2:$F$11</formula1>
    </dataValidation>
    <dataValidation type="list" allowBlank="1" showInputMessage="1" showErrorMessage="1" prompt=" - " sqref="F31 F41:F43 F36 F45 F48 F51">
      <formula1>$G$2:$G$5</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U27" zoomScale="80" zoomScaleNormal="80" workbookViewId="0">
      <selection activeCell="Y34" sqref="Y34"/>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66"/>
      <c r="B17" s="501"/>
      <c r="C17" s="502"/>
      <c r="D17" s="551" t="s">
        <v>56</v>
      </c>
      <c r="E17" s="552"/>
      <c r="F17" s="552"/>
      <c r="G17" s="552"/>
      <c r="H17" s="552"/>
      <c r="I17" s="552"/>
      <c r="J17" s="552"/>
      <c r="K17" s="552"/>
      <c r="L17" s="552"/>
      <c r="M17" s="552"/>
      <c r="N17" s="552"/>
      <c r="O17" s="552"/>
      <c r="P17" s="552"/>
      <c r="Q17" s="552"/>
      <c r="R17" s="552"/>
      <c r="S17" s="552"/>
      <c r="T17" s="552"/>
      <c r="U17" s="552"/>
      <c r="V17" s="552"/>
      <c r="W17" s="553"/>
      <c r="X17" s="121" t="s">
        <v>57</v>
      </c>
      <c r="Z17" s="1"/>
    </row>
    <row r="18" spans="1:27" ht="27.75" customHeight="1" x14ac:dyDescent="0.25">
      <c r="A18" s="567"/>
      <c r="B18" s="568"/>
      <c r="C18" s="446"/>
      <c r="D18" s="554"/>
      <c r="E18" s="555"/>
      <c r="F18" s="555"/>
      <c r="G18" s="555"/>
      <c r="H18" s="555"/>
      <c r="I18" s="555"/>
      <c r="J18" s="555"/>
      <c r="K18" s="555"/>
      <c r="L18" s="555"/>
      <c r="M18" s="555"/>
      <c r="N18" s="555"/>
      <c r="O18" s="555"/>
      <c r="P18" s="555"/>
      <c r="Q18" s="555"/>
      <c r="R18" s="555"/>
      <c r="S18" s="555"/>
      <c r="T18" s="555"/>
      <c r="U18" s="555"/>
      <c r="V18" s="555"/>
      <c r="W18" s="556"/>
      <c r="X18" s="176" t="s">
        <v>168</v>
      </c>
      <c r="Z18" s="1"/>
    </row>
    <row r="19" spans="1:27" ht="27.75" customHeight="1" x14ac:dyDescent="0.25">
      <c r="A19" s="567"/>
      <c r="B19" s="568"/>
      <c r="C19" s="446"/>
      <c r="D19" s="554"/>
      <c r="E19" s="555"/>
      <c r="F19" s="555"/>
      <c r="G19" s="555"/>
      <c r="H19" s="555"/>
      <c r="I19" s="555"/>
      <c r="J19" s="555"/>
      <c r="K19" s="555"/>
      <c r="L19" s="555"/>
      <c r="M19" s="555"/>
      <c r="N19" s="555"/>
      <c r="O19" s="555"/>
      <c r="P19" s="555"/>
      <c r="Q19" s="555"/>
      <c r="R19" s="555"/>
      <c r="S19" s="555"/>
      <c r="T19" s="555"/>
      <c r="U19" s="555"/>
      <c r="V19" s="555"/>
      <c r="W19" s="556"/>
      <c r="X19" s="177" t="s">
        <v>169</v>
      </c>
      <c r="Z19" s="1"/>
    </row>
    <row r="20" spans="1:27" ht="27.75" customHeight="1" thickBot="1" x14ac:dyDescent="0.3">
      <c r="A20" s="569"/>
      <c r="B20" s="426"/>
      <c r="C20" s="427"/>
      <c r="D20" s="557"/>
      <c r="E20" s="558"/>
      <c r="F20" s="558"/>
      <c r="G20" s="558"/>
      <c r="H20" s="558"/>
      <c r="I20" s="558"/>
      <c r="J20" s="558"/>
      <c r="K20" s="558"/>
      <c r="L20" s="558"/>
      <c r="M20" s="558"/>
      <c r="N20" s="558"/>
      <c r="O20" s="558"/>
      <c r="P20" s="558"/>
      <c r="Q20" s="558"/>
      <c r="R20" s="558"/>
      <c r="S20" s="558"/>
      <c r="T20" s="558"/>
      <c r="U20" s="558"/>
      <c r="V20" s="558"/>
      <c r="W20" s="559"/>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60" t="s">
        <v>59</v>
      </c>
      <c r="B22" s="561"/>
      <c r="C22" s="562"/>
      <c r="D22" s="23"/>
      <c r="E22" s="546" t="str">
        <f>CONCATENATE("INFORME DE SEGUIMIENTO DEL PROCESO ",A23)</f>
        <v>INFORME DE SEGUIMIENTO DEL PROCESO GESTIÓN CONTRACTUAL</v>
      </c>
      <c r="F22" s="547"/>
      <c r="G22" s="21"/>
      <c r="H22" s="579" t="s">
        <v>60</v>
      </c>
      <c r="I22" s="580"/>
      <c r="J22" s="581"/>
      <c r="K22" s="107"/>
      <c r="L22" s="107"/>
      <c r="M22" s="587" t="s">
        <v>61</v>
      </c>
      <c r="N22" s="588"/>
      <c r="O22" s="589"/>
      <c r="P22" s="111"/>
      <c r="Q22" s="111"/>
      <c r="R22" s="111"/>
      <c r="S22" s="111"/>
      <c r="T22" s="111"/>
      <c r="U22" s="111"/>
      <c r="V22" s="111"/>
      <c r="W22" s="111"/>
      <c r="X22" s="110"/>
    </row>
    <row r="23" spans="1:27" ht="53.25" customHeight="1" thickBot="1" x14ac:dyDescent="0.3">
      <c r="A23" s="600" t="s">
        <v>42</v>
      </c>
      <c r="B23" s="601"/>
      <c r="C23" s="602"/>
      <c r="D23" s="23"/>
      <c r="E23" s="125" t="s">
        <v>151</v>
      </c>
      <c r="F23" s="126">
        <f>COUNTA(A31:A40)</f>
        <v>0</v>
      </c>
      <c r="G23" s="21"/>
      <c r="H23" s="582" t="s">
        <v>69</v>
      </c>
      <c r="I23" s="583"/>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84" t="s">
        <v>156</v>
      </c>
      <c r="I24" s="585"/>
      <c r="J24" s="131">
        <f>COUNTIF(I31:I40,"Acción Preventiva y/o de mejora")</f>
        <v>0</v>
      </c>
      <c r="K24" s="112"/>
      <c r="L24" s="108"/>
      <c r="M24" s="114">
        <v>2016</v>
      </c>
      <c r="N24" s="37"/>
      <c r="O24" s="115">
        <v>18</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86"/>
      <c r="I25" s="586"/>
      <c r="J25" s="118"/>
      <c r="K25" s="112"/>
      <c r="L25" s="108"/>
      <c r="M25" s="116">
        <v>2017</v>
      </c>
      <c r="N25" s="46"/>
      <c r="O25" s="117">
        <v>9</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86"/>
      <c r="I26" s="586"/>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27</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70" t="s">
        <v>80</v>
      </c>
      <c r="B29" s="571"/>
      <c r="C29" s="571"/>
      <c r="D29" s="571"/>
      <c r="E29" s="571"/>
      <c r="F29" s="571"/>
      <c r="G29" s="572"/>
      <c r="H29" s="563" t="s">
        <v>81</v>
      </c>
      <c r="I29" s="564"/>
      <c r="J29" s="564"/>
      <c r="K29" s="564"/>
      <c r="L29" s="564"/>
      <c r="M29" s="564"/>
      <c r="N29" s="565"/>
      <c r="O29" s="576" t="s">
        <v>82</v>
      </c>
      <c r="P29" s="577"/>
      <c r="Q29" s="577"/>
      <c r="R29" s="577"/>
      <c r="S29" s="578"/>
      <c r="T29" s="543" t="s">
        <v>148</v>
      </c>
      <c r="U29" s="544"/>
      <c r="V29" s="544"/>
      <c r="W29" s="544"/>
      <c r="X29" s="545"/>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548" t="s">
        <v>91</v>
      </c>
      <c r="P30" s="549"/>
      <c r="Q30" s="549"/>
      <c r="R30" s="550"/>
      <c r="S30" s="198" t="s">
        <v>92</v>
      </c>
      <c r="T30" s="199" t="s">
        <v>91</v>
      </c>
      <c r="U30" s="197" t="s">
        <v>92</v>
      </c>
      <c r="V30" s="197" t="s">
        <v>166</v>
      </c>
      <c r="W30" s="197" t="s">
        <v>93</v>
      </c>
      <c r="X30" s="198" t="s">
        <v>163</v>
      </c>
      <c r="Y30" s="98"/>
      <c r="Z30" s="102"/>
      <c r="AA30" s="102"/>
    </row>
    <row r="31" spans="1:27" ht="37.5" customHeight="1" x14ac:dyDescent="0.25">
      <c r="A31" s="181"/>
      <c r="B31" s="181"/>
      <c r="C31" s="181"/>
      <c r="D31" s="181"/>
      <c r="E31" s="184"/>
      <c r="F31" s="181"/>
      <c r="G31" s="200"/>
      <c r="H31" s="200"/>
      <c r="I31" s="184"/>
      <c r="J31" s="184"/>
      <c r="K31" s="184"/>
      <c r="L31" s="184"/>
      <c r="M31" s="189"/>
      <c r="N31" s="184"/>
      <c r="O31" s="617"/>
      <c r="P31" s="618"/>
      <c r="Q31" s="618"/>
      <c r="R31" s="619"/>
      <c r="S31" s="184"/>
      <c r="T31" s="187"/>
      <c r="U31" s="187"/>
      <c r="V31" s="187"/>
      <c r="W31" s="178"/>
      <c r="X31" s="201"/>
      <c r="Y31" s="77"/>
      <c r="Z31" s="1"/>
    </row>
    <row r="32" spans="1:27" ht="37.5" customHeight="1" x14ac:dyDescent="0.25">
      <c r="A32" s="166"/>
      <c r="B32" s="163"/>
      <c r="C32" s="163"/>
      <c r="D32" s="166"/>
      <c r="E32" s="167"/>
      <c r="F32" s="163"/>
      <c r="G32" s="168"/>
      <c r="H32" s="168"/>
      <c r="I32" s="164"/>
      <c r="J32" s="167"/>
      <c r="K32" s="167"/>
      <c r="L32" s="167"/>
      <c r="M32" s="169"/>
      <c r="N32" s="167"/>
      <c r="O32" s="620"/>
      <c r="P32" s="621"/>
      <c r="Q32" s="621"/>
      <c r="R32" s="622"/>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623"/>
      <c r="P33" s="624"/>
      <c r="Q33" s="624"/>
      <c r="R33" s="625"/>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9" priority="1" stopIfTrue="1" operator="containsText" text="Cerrada">
      <formula>NOT(ISERROR(SEARCH("Cerrada",W31)))</formula>
    </cfRule>
    <cfRule type="containsText" dxfId="28" priority="2" stopIfTrue="1" operator="containsText" text="En ejecución">
      <formula>NOT(ISERROR(SEARCH("En ejecución",W31)))</formula>
    </cfRule>
    <cfRule type="containsText" dxfId="27"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12</vt:i4>
      </vt:variant>
    </vt:vector>
  </HeadingPairs>
  <TitlesOfParts>
    <vt:vector size="30" baseType="lpstr">
      <vt:lpstr>HISTORICO </vt:lpstr>
      <vt:lpstr>I TRIMESTRE 2019</vt:lpstr>
      <vt:lpstr>Hoja1</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_3._RESULTADOS_DE_ACCIONES_POR_PROCESO</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Hilda Yamile Morales Laverde</cp:lastModifiedBy>
  <dcterms:created xsi:type="dcterms:W3CDTF">2017-11-27T18:50:14Z</dcterms:created>
  <dcterms:modified xsi:type="dcterms:W3CDTF">2019-05-09T21:28:57Z</dcterms:modified>
</cp:coreProperties>
</file>