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O:\AÑO 2019\10. PLANES DE MEJORAMIENTO\02. Plan de Mejoramiento por procesos\01. SEGUIMIENTO PMXP 2019\"/>
    </mc:Choice>
  </mc:AlternateContent>
  <bookViews>
    <workbookView showHorizontalScroll="0" showVerticalScroll="0" xWindow="0" yWindow="0" windowWidth="11520" windowHeight="6855" activeTab="2"/>
  </bookViews>
  <sheets>
    <sheet name="HISTORICO " sheetId="1" r:id="rId1"/>
    <sheet name="I TRIMESTRE 2019" sheetId="40" r:id="rId2"/>
    <sheet name="Hoja1" sheetId="41" r:id="rId3"/>
    <sheet name="DIC-01" sheetId="3" r:id="rId4"/>
    <sheet name="DIP-02" sheetId="19" r:id="rId5"/>
    <sheet name="AC-10" sheetId="20" r:id="rId6"/>
    <sheet name="IDP-04" sheetId="21" r:id="rId7"/>
    <sheet name="GD-07" sheetId="22" r:id="rId8"/>
    <sheet name="GC-08" sheetId="23" r:id="rId9"/>
    <sheet name="GJ-09" sheetId="24" r:id="rId10"/>
    <sheet name="GRF-11" sheetId="35" r:id="rId11"/>
    <sheet name="GT-12" sheetId="38" r:id="rId12"/>
    <sheet name="GTH-13" sheetId="27" r:id="rId13"/>
    <sheet name="GF-14" sheetId="39" r:id="rId14"/>
    <sheet name="CID-15" sheetId="29" r:id="rId15"/>
    <sheet name="EC-16" sheetId="30" r:id="rId16"/>
    <sheet name="MIC-03" sheetId="31" r:id="rId17"/>
    <sheet name="LISTAS" sheetId="17" state="hidden" r:id="rId18"/>
  </sheets>
  <externalReferences>
    <externalReference r:id="rId19"/>
    <externalReference r:id="rId20"/>
    <externalReference r:id="rId21"/>
    <externalReference r:id="rId22"/>
    <externalReference r:id="rId23"/>
  </externalReferences>
  <definedNames>
    <definedName name="_1._RESULTADOS_GENERALES_DEL_PLAN__DE_MEJORAMIENTO_IDEP" localSheetId="13">[1]CONSOLIDADO!$A$7</definedName>
    <definedName name="_1._RESULTADOS_GENERALES_DEL_PLAN__DE_MEJORAMIENTO_IDEP" localSheetId="10">[2]CONSOLIDADO!$A$7</definedName>
    <definedName name="_1._RESULTADOS_GENERALES_DEL_PLAN__DE_MEJORAMIENTO_IDEP" localSheetId="11">[3]CONSOLIDADO!$A$7</definedName>
    <definedName name="_1._RESULTADOS_GENERALES_DEL_PLAN__DE_MEJORAMIENTO_IDEP">'HISTORICO '!$A$7</definedName>
    <definedName name="_2._RESULTADOS_POR_TIPOLOGÍA_DE_ACCIONES" localSheetId="11">#REF!</definedName>
    <definedName name="_2._RESULTADOS_POR_TIPOLOGÍA_DE_ACCIONES">'HISTORICO '!$A$19</definedName>
    <definedName name="_3._RESULTADOS_DE_ACCIONES_POR_PROCESO" localSheetId="11">#REF!</definedName>
    <definedName name="_3._RESULTADOS_DE_ACCIONES_POR_PROCESO">'HISTORICO '!$A$26</definedName>
    <definedName name="_xlnm._FilterDatabase" localSheetId="5" hidden="1">'AC-10'!$A$30:$X$30</definedName>
    <definedName name="_xlnm._FilterDatabase" localSheetId="14" hidden="1">'CID-15'!$A$30:$X$30</definedName>
    <definedName name="_xlnm._FilterDatabase" localSheetId="3" hidden="1">'DIC-01'!$A$30:$X$30</definedName>
    <definedName name="_xlnm._FilterDatabase" localSheetId="4" hidden="1">'DIP-02'!$A$30:$X$30</definedName>
    <definedName name="_xlnm._FilterDatabase" localSheetId="15" hidden="1">'EC-16'!$A$30:$X$30</definedName>
    <definedName name="_xlnm._FilterDatabase" localSheetId="8" hidden="1">'GC-08'!$A$30:$X$30</definedName>
    <definedName name="_xlnm._FilterDatabase" localSheetId="7" hidden="1">'GD-07'!$A$30:$AA$50</definedName>
    <definedName name="_xlnm._FilterDatabase" localSheetId="13" hidden="1">'GF-14'!$A$30:$AA$53</definedName>
    <definedName name="_xlnm._FilterDatabase" localSheetId="9" hidden="1">'GJ-09'!$A$30:$X$30</definedName>
    <definedName name="_xlnm._FilterDatabase" localSheetId="10" hidden="1">'GRF-11'!$A$30:$X$30</definedName>
    <definedName name="_xlnm._FilterDatabase" localSheetId="11" hidden="1">'GT-12'!$A$31:$V$31</definedName>
    <definedName name="_xlnm._FilterDatabase" localSheetId="12" hidden="1">'GTH-13'!$A$30:$X$30</definedName>
    <definedName name="_xlnm._FilterDatabase" localSheetId="6" hidden="1">'IDP-04'!$A$30:$X$30</definedName>
    <definedName name="_xlnm._FilterDatabase" localSheetId="16" hidden="1">'MIC-03'!$A$30:$X$30</definedName>
    <definedName name="AREA">LISTAS!$C$2:$C$15</definedName>
    <definedName name="_xlnm.Criteria" localSheetId="7">'GD-07'!$W$31:$W$50</definedName>
    <definedName name="ESTADOHALLAZGO">LISTAS!$D$2:$D$5</definedName>
    <definedName name="FUENTE">LISTAS!$H$2:$H$11</definedName>
    <definedName name="MENÚ_DEL_REPORTE_CONSOLIDADO" localSheetId="11">#REF!</definedName>
    <definedName name="MENÚ_DEL_REPORTE_CONSOLIDADO">'HISTORICO '!$H$2</definedName>
    <definedName name="PROCESOS" localSheetId="13">[1]LISTAS!$B$2:$B$15</definedName>
    <definedName name="PROCESOS" localSheetId="10">[2]LISTAS!$B$2:$B$15</definedName>
    <definedName name="PROCESOS" localSheetId="11">[3]LISTAS!$B$2:$B$15</definedName>
    <definedName name="PROCESOS">LISTAS!$B$2:$B$15</definedName>
    <definedName name="SUBSISTEMAS">LISTAS!$F$2:$F$8</definedName>
    <definedName name="TIPOACCION">LISTAS!$G$2:$G$5</definedName>
    <definedName name="TIPOHALLAZGO">LISTAS!$E$2:$E$3</definedName>
  </definedNames>
  <calcPr calcId="152511"/>
</workbook>
</file>

<file path=xl/calcChain.xml><?xml version="1.0" encoding="utf-8"?>
<calcChain xmlns="http://schemas.openxmlformats.org/spreadsheetml/2006/main">
  <c r="O47" i="41" l="1"/>
  <c r="N47" i="41"/>
  <c r="M47" i="41"/>
  <c r="L47" i="41"/>
  <c r="K47" i="41"/>
  <c r="J13" i="41" l="1"/>
  <c r="J14" i="41" s="1"/>
  <c r="J12" i="41"/>
  <c r="J11" i="41"/>
  <c r="J10" i="41"/>
  <c r="C24" i="41"/>
  <c r="F43" i="40"/>
  <c r="F37" i="1"/>
  <c r="N13" i="41"/>
  <c r="M13" i="41"/>
  <c r="L13" i="41"/>
  <c r="N12" i="41"/>
  <c r="M12" i="41"/>
  <c r="L12" i="41"/>
  <c r="N11" i="41"/>
  <c r="M11" i="41"/>
  <c r="L11" i="41"/>
  <c r="N10" i="41"/>
  <c r="M10" i="41"/>
  <c r="L10" i="41"/>
  <c r="K13" i="41"/>
  <c r="K12" i="41"/>
  <c r="K11" i="41"/>
  <c r="K10" i="41"/>
  <c r="G24" i="41"/>
  <c r="F24" i="41"/>
  <c r="E24" i="41"/>
  <c r="D24" i="41"/>
  <c r="U12" i="41"/>
  <c r="T12" i="41"/>
  <c r="S12" i="41"/>
  <c r="R12" i="41"/>
  <c r="Q12" i="41"/>
  <c r="E6" i="41"/>
  <c r="E5" i="41"/>
  <c r="E4" i="41"/>
  <c r="L14" i="41" l="1"/>
  <c r="M14" i="41"/>
  <c r="N14" i="41"/>
  <c r="F33" i="1"/>
  <c r="M42" i="40"/>
  <c r="K42" i="40"/>
  <c r="I42" i="40"/>
  <c r="G42" i="40"/>
  <c r="M41" i="40"/>
  <c r="K41" i="40"/>
  <c r="I41" i="40"/>
  <c r="G41" i="40"/>
  <c r="M40" i="40"/>
  <c r="K40" i="40"/>
  <c r="I40" i="40"/>
  <c r="G40" i="40"/>
  <c r="K39" i="40"/>
  <c r="I39" i="40"/>
  <c r="M38" i="40"/>
  <c r="K38" i="40"/>
  <c r="I38" i="40"/>
  <c r="G38" i="40"/>
  <c r="O43" i="40"/>
  <c r="K37" i="40"/>
  <c r="I37" i="40"/>
  <c r="K36" i="40"/>
  <c r="I36" i="40"/>
  <c r="M35" i="40"/>
  <c r="K35" i="40"/>
  <c r="I35" i="40"/>
  <c r="G35" i="40"/>
  <c r="M34" i="40"/>
  <c r="K34" i="40"/>
  <c r="I34" i="40"/>
  <c r="G34" i="40"/>
  <c r="K33" i="40"/>
  <c r="I33" i="40"/>
  <c r="M32" i="40"/>
  <c r="K32" i="40"/>
  <c r="I32" i="40"/>
  <c r="G32" i="40"/>
  <c r="M31" i="40"/>
  <c r="K31" i="40"/>
  <c r="I31" i="40"/>
  <c r="G31" i="40"/>
  <c r="M30" i="40"/>
  <c r="K30" i="40"/>
  <c r="I30" i="40"/>
  <c r="G30" i="40"/>
  <c r="M29" i="40"/>
  <c r="K29" i="40"/>
  <c r="I29" i="40"/>
  <c r="G29" i="40"/>
  <c r="J24" i="40"/>
  <c r="E24" i="40"/>
  <c r="J22" i="40"/>
  <c r="E15" i="40"/>
  <c r="E14" i="40"/>
  <c r="E13" i="40"/>
  <c r="E12" i="40"/>
  <c r="E11" i="40"/>
  <c r="E10" i="40"/>
  <c r="H3" i="40"/>
  <c r="K14" i="41" l="1"/>
  <c r="M43" i="40"/>
  <c r="K43" i="40"/>
  <c r="G43" i="40"/>
  <c r="I43" i="40"/>
  <c r="J23" i="3"/>
  <c r="J24" i="3"/>
  <c r="J23" i="22" l="1"/>
  <c r="J24" i="22"/>
  <c r="F24" i="22"/>
  <c r="F23" i="22"/>
  <c r="F25" i="38" l="1"/>
  <c r="F26" i="38"/>
  <c r="F27" i="38" l="1"/>
  <c r="F24" i="38"/>
  <c r="F23" i="38"/>
  <c r="F28" i="38" l="1"/>
  <c r="O37" i="1" s="1"/>
  <c r="O43" i="1" s="1"/>
  <c r="E15" i="1" l="1"/>
  <c r="J23" i="38" l="1"/>
  <c r="M37" i="1"/>
  <c r="K37" i="1"/>
  <c r="I37" i="1"/>
  <c r="F24" i="35"/>
  <c r="F27" i="22"/>
  <c r="F27" i="3"/>
  <c r="F24" i="3"/>
  <c r="F23" i="3"/>
  <c r="J24" i="27"/>
  <c r="F26" i="27"/>
  <c r="F24" i="27"/>
  <c r="F23" i="27"/>
  <c r="G37" i="1" l="1"/>
  <c r="O27" i="39"/>
  <c r="N27" i="39"/>
  <c r="F27" i="39"/>
  <c r="M39" i="1" s="1"/>
  <c r="F26" i="39"/>
  <c r="K39" i="1" s="1"/>
  <c r="F25" i="39"/>
  <c r="I39" i="1" s="1"/>
  <c r="J24" i="39"/>
  <c r="F24" i="39"/>
  <c r="G39" i="1" s="1"/>
  <c r="J23" i="39"/>
  <c r="F23" i="39"/>
  <c r="F39" i="1" s="1"/>
  <c r="E22" i="39"/>
  <c r="O27" i="38" l="1"/>
  <c r="N27" i="38"/>
  <c r="J24" i="38"/>
  <c r="E22" i="38"/>
  <c r="F29" i="1" l="1"/>
  <c r="J23" i="27" l="1"/>
  <c r="F27" i="27"/>
  <c r="F38" i="1"/>
  <c r="F27" i="35"/>
  <c r="M36" i="1" s="1"/>
  <c r="F26" i="35"/>
  <c r="K36" i="1" s="1"/>
  <c r="G36" i="1"/>
  <c r="J23" i="20"/>
  <c r="J23" i="21"/>
  <c r="O27" i="35" l="1"/>
  <c r="N27" i="35"/>
  <c r="F25" i="35"/>
  <c r="J24" i="35"/>
  <c r="F23" i="35"/>
  <c r="E22" i="35"/>
  <c r="I36" i="1" l="1"/>
  <c r="F36" i="1"/>
  <c r="G38" i="1"/>
  <c r="J24" i="31"/>
  <c r="J23" i="31"/>
  <c r="F27" i="31"/>
  <c r="F26" i="31"/>
  <c r="F25" i="31"/>
  <c r="F24" i="31"/>
  <c r="G42" i="1" s="1"/>
  <c r="F23" i="31"/>
  <c r="F42" i="1" s="1"/>
  <c r="J24" i="30"/>
  <c r="J23" i="30"/>
  <c r="F27" i="30"/>
  <c r="M41" i="1" s="1"/>
  <c r="F26" i="30"/>
  <c r="K41" i="1" s="1"/>
  <c r="F25" i="30"/>
  <c r="I41" i="1" s="1"/>
  <c r="F24" i="30"/>
  <c r="G41" i="1" s="1"/>
  <c r="F23" i="30"/>
  <c r="F41" i="1" s="1"/>
  <c r="J24" i="29"/>
  <c r="J23" i="29"/>
  <c r="F27" i="29"/>
  <c r="M40" i="1" s="1"/>
  <c r="F26" i="29"/>
  <c r="K40" i="1" s="1"/>
  <c r="F25" i="29"/>
  <c r="I40" i="1" s="1"/>
  <c r="F24" i="29"/>
  <c r="G40" i="1" s="1"/>
  <c r="F23" i="29"/>
  <c r="F40" i="1" s="1"/>
  <c r="M38" i="1"/>
  <c r="K38" i="1"/>
  <c r="F25" i="27"/>
  <c r="I38" i="1" s="1"/>
  <c r="J24" i="24"/>
  <c r="J23" i="24"/>
  <c r="F27" i="24"/>
  <c r="M35" i="1" s="1"/>
  <c r="F26" i="24"/>
  <c r="K35" i="1" s="1"/>
  <c r="F25" i="24"/>
  <c r="I35" i="1" s="1"/>
  <c r="F24" i="24"/>
  <c r="G35" i="1" s="1"/>
  <c r="F23" i="24"/>
  <c r="F35" i="1" s="1"/>
  <c r="J24" i="23"/>
  <c r="J23" i="23"/>
  <c r="F27" i="23"/>
  <c r="M34" i="1" s="1"/>
  <c r="F26" i="23"/>
  <c r="K34" i="1" s="1"/>
  <c r="F25" i="23"/>
  <c r="I34" i="1" s="1"/>
  <c r="F24" i="23"/>
  <c r="G34" i="1" s="1"/>
  <c r="F23" i="23"/>
  <c r="F34" i="1" s="1"/>
  <c r="F26" i="22"/>
  <c r="F25" i="22"/>
  <c r="J24" i="21"/>
  <c r="F27" i="21"/>
  <c r="M32" i="1" s="1"/>
  <c r="F26" i="21"/>
  <c r="K32" i="1" s="1"/>
  <c r="F25" i="21"/>
  <c r="I32" i="1" s="1"/>
  <c r="F24" i="21"/>
  <c r="G32" i="1" s="1"/>
  <c r="F23" i="21"/>
  <c r="F32" i="1" s="1"/>
  <c r="J24" i="20"/>
  <c r="F27" i="20"/>
  <c r="M31" i="1" s="1"/>
  <c r="F26" i="20"/>
  <c r="K31" i="1" s="1"/>
  <c r="F25" i="20"/>
  <c r="I31" i="1" s="1"/>
  <c r="F24" i="20"/>
  <c r="G31" i="1" s="1"/>
  <c r="F23" i="20"/>
  <c r="F31" i="1" s="1"/>
  <c r="J24" i="19"/>
  <c r="J23" i="19"/>
  <c r="F27" i="19"/>
  <c r="M30" i="1" s="1"/>
  <c r="F26" i="19"/>
  <c r="K30" i="1" s="1"/>
  <c r="F25" i="19"/>
  <c r="I30" i="1" s="1"/>
  <c r="F24" i="19"/>
  <c r="F23" i="19"/>
  <c r="F30" i="1" s="1"/>
  <c r="M29" i="1"/>
  <c r="F26" i="3"/>
  <c r="K29" i="1" s="1"/>
  <c r="F25" i="3"/>
  <c r="I29" i="1" s="1"/>
  <c r="G29"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J24" i="1"/>
  <c r="J22" i="1"/>
  <c r="E22" i="3"/>
  <c r="G30" i="1" l="1"/>
  <c r="E11" i="1"/>
  <c r="E12" i="1"/>
  <c r="E10" i="1"/>
  <c r="E13" i="1"/>
  <c r="M42" i="1"/>
  <c r="E14" i="1"/>
  <c r="I42" i="1"/>
  <c r="K42" i="1"/>
  <c r="E24" i="1"/>
  <c r="F43" i="1"/>
  <c r="K33" i="1"/>
  <c r="G33" i="1"/>
  <c r="G43" i="1" s="1"/>
  <c r="I33" i="1"/>
  <c r="M33" i="1"/>
  <c r="M43" i="1" s="1"/>
  <c r="I43" i="1" l="1"/>
  <c r="K43" i="1"/>
</calcChain>
</file>

<file path=xl/sharedStrings.xml><?xml version="1.0" encoding="utf-8"?>
<sst xmlns="http://schemas.openxmlformats.org/spreadsheetml/2006/main" count="2641" uniqueCount="772">
  <si>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</si>
  <si>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</si>
  <si>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</si>
  <si>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</si>
  <si>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</si>
  <si>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</si>
  <si>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</si>
  <si>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</si>
  <si>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</si>
  <si>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</si>
  <si>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</si>
  <si>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</si>
  <si>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</si>
  <si>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</si>
  <si>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</si>
  <si>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</si>
  <si>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</si>
  <si>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</si>
  <si>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</si>
  <si>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</si>
  <si>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</si>
  <si>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</si>
  <si>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</si>
  <si>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</si>
  <si>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</si>
  <si>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</si>
  <si>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</si>
  <si>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</si>
  <si>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</si>
  <si>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</si>
  <si>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</si>
  <si>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</si>
  <si>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</si>
  <si>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</si>
  <si>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</si>
  <si>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</si>
  <si>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</si>
  <si>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</si>
  <si>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</si>
  <si>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</si>
  <si>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</si>
  <si>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</si>
  <si>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</si>
  <si>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</si>
  <si>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</si>
  <si>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</si>
  <si>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</si>
  <si>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</si>
  <si>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</si>
  <si>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</si>
  <si>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</si>
  <si>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</si>
  <si>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</si>
  <si>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</si>
  <si>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</si>
  <si>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</si>
  <si>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</si>
  <si>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</si>
  <si>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</si>
  <si>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</si>
  <si>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</si>
  <si>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</si>
  <si>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</si>
  <si>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</si>
  <si>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</si>
  <si>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</si>
  <si>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</si>
  <si>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</si>
  <si>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</si>
  <si>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</si>
  <si>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</si>
  <si>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</si>
  <si>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</si>
  <si>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3. RESULTADOS DE ACCIONES POR PROCESO</t>
  </si>
  <si>
    <t>RESULTADOS DE CUMPLIMIENTO DE ACCIONES</t>
  </si>
  <si>
    <t>TOTALES</t>
  </si>
  <si>
    <t>IR AL INICIO</t>
  </si>
  <si>
    <t>ACCIONES FORMULADAS 
(Por Tipo de Acción)</t>
  </si>
  <si>
    <t>ACCIONES CORRECTIVAS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</si>
  <si>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</si>
  <si>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</si>
  <si>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</si>
  <si>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</si>
  <si>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</si>
  <si>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</si>
  <si>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</si>
  <si>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</si>
  <si>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</si>
  <si>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</si>
  <si>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</si>
  <si>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</si>
  <si>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</si>
  <si>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</si>
  <si>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</si>
  <si>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</si>
  <si>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</si>
  <si>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</si>
  <si>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</si>
  <si>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</si>
  <si>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</si>
  <si>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</si>
  <si>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</si>
  <si>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</si>
  <si>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</si>
  <si>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</si>
  <si>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</si>
  <si>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</si>
  <si>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</si>
  <si>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</si>
  <si>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</si>
  <si>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</si>
  <si>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</si>
  <si>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</si>
  <si>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</si>
  <si>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</si>
  <si>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</si>
  <si>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</si>
  <si>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</si>
  <si>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</si>
  <si>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</si>
  <si>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</si>
  <si>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</si>
  <si>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</si>
  <si>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</si>
  <si>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</si>
  <si>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</si>
  <si>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</si>
  <si>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</si>
  <si>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</si>
  <si>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</si>
  <si>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</si>
  <si>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</si>
  <si>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</si>
  <si>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</si>
  <si>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</si>
  <si>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</si>
  <si>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</si>
  <si>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</si>
  <si>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</si>
  <si>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</si>
  <si>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</si>
  <si>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</si>
  <si>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</si>
  <si>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</si>
  <si>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</si>
  <si>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</si>
  <si>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</si>
  <si>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</si>
  <si>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</si>
  <si>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</si>
  <si>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</si>
  <si>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</si>
  <si>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</si>
  <si>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</si>
  <si>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</si>
  <si>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</si>
  <si>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</si>
  <si>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</si>
  <si>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</si>
  <si>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ACCIONES PREVENTIVAS Y/O DE MEJORA</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</si>
  <si>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</si>
  <si>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</si>
  <si>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</si>
  <si>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</si>
  <si>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</si>
  <si>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</si>
  <si>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</si>
  <si>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</si>
  <si>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</si>
  <si>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</si>
  <si>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</si>
  <si>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</si>
  <si>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</si>
  <si>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</si>
  <si>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</si>
  <si>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</si>
  <si>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</si>
  <si>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</si>
  <si>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</si>
  <si>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</si>
  <si>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</si>
  <si>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</si>
  <si>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</si>
  <si>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</si>
  <si>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</si>
  <si>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</si>
  <si>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</si>
  <si>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</si>
  <si>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</si>
  <si>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</si>
  <si>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</si>
  <si>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</si>
  <si>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</si>
  <si>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</si>
  <si>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</si>
  <si>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</si>
  <si>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</si>
  <si>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</si>
  <si>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</si>
  <si>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</si>
  <si>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</si>
  <si>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</si>
  <si>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</si>
  <si>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</si>
  <si>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</si>
  <si>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</si>
  <si>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</si>
  <si>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</si>
  <si>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</si>
  <si>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</si>
  <si>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</si>
  <si>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</si>
  <si>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</si>
  <si>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</si>
  <si>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</si>
  <si>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</si>
  <si>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</si>
  <si>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</si>
  <si>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</si>
  <si>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</si>
  <si>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</si>
  <si>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</si>
  <si>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</si>
  <si>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</si>
  <si>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</si>
  <si>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</si>
  <si>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</si>
  <si>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</si>
  <si>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</si>
  <si>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</si>
  <si>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</si>
  <si>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</si>
  <si>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</si>
  <si>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</si>
  <si>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</si>
  <si>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</si>
  <si>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</si>
  <si>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</si>
  <si>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</si>
  <si>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</si>
  <si>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</si>
  <si>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</si>
  <si>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</si>
  <si>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</si>
  <si>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</si>
  <si>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</si>
  <si>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</si>
  <si>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</si>
  <si>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</si>
  <si>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</si>
  <si>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</si>
  <si>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</si>
  <si>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</si>
  <si>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</si>
  <si>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</si>
  <si>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</si>
  <si>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</si>
  <si>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</si>
  <si>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</si>
  <si>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</si>
  <si>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</si>
  <si>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</si>
  <si>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</si>
  <si>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</si>
  <si>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</si>
  <si>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</si>
  <si>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</si>
  <si>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</si>
  <si>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</si>
  <si>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</si>
  <si>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</si>
  <si>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</si>
  <si>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</si>
  <si>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</si>
  <si>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</si>
  <si>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</si>
  <si>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</si>
  <si>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</si>
  <si>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</si>
  <si>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</si>
  <si>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</si>
  <si>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</si>
  <si>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</si>
  <si>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</si>
  <si>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</si>
  <si>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</si>
  <si>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</si>
  <si>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</si>
  <si>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</si>
  <si>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</si>
  <si>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</si>
  <si>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</si>
  <si>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</si>
  <si>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</si>
  <si>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</si>
  <si>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</si>
  <si>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</si>
  <si>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</si>
  <si>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</si>
  <si>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</si>
  <si>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</si>
  <si>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</si>
  <si>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</si>
  <si>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</si>
  <si>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</si>
  <si>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</si>
  <si>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</si>
  <si>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</si>
  <si>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</si>
  <si>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</si>
  <si>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</si>
  <si>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</si>
  <si>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</si>
  <si>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</si>
  <si>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</si>
  <si>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</si>
  <si>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</si>
  <si>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</si>
  <si>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</si>
  <si>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</si>
  <si>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</si>
  <si>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</si>
  <si>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</si>
  <si>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</si>
  <si>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</si>
  <si>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</si>
  <si>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</si>
  <si>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</si>
  <si>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</si>
  <si>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</si>
  <si>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</si>
  <si>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</si>
  <si>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</si>
  <si>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</si>
  <si>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</si>
  <si>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</si>
  <si>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</si>
  <si>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</si>
  <si>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</si>
  <si>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</si>
  <si>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</si>
  <si>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</si>
  <si>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</si>
  <si>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</si>
  <si>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</si>
  <si>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</si>
  <si>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</si>
  <si>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</si>
  <si>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</si>
  <si>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</si>
  <si>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</si>
  <si>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</si>
  <si>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</si>
  <si>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</si>
  <si>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</si>
  <si>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</si>
  <si>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</si>
  <si>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</si>
  <si>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</si>
  <si>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</si>
  <si>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</si>
  <si>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</si>
  <si>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</si>
  <si>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</si>
  <si>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</si>
  <si>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</si>
  <si>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</si>
  <si>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</si>
  <si>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</si>
  <si>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</si>
  <si>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</si>
  <si>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</si>
  <si>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</si>
  <si>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</si>
  <si>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</si>
  <si>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</si>
  <si>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</si>
  <si>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</si>
  <si>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</si>
  <si>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Analizar y calificar nuevamente el riesgo en el mapa de riesgos vigente, donde se evaluarà nuevamente el riesgo inherente, los controles existentes y el riesgo residual.</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</si>
  <si>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</si>
  <si>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</si>
  <si>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</si>
  <si>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</si>
  <si>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</si>
  <si>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</si>
  <si>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Registro de la verificación (planillas, fotografias, etc)</t>
  </si>
  <si>
    <t>Fortalecer el perfil del profesional nombrado como "Oficial de Seguridad de la Informaciòn" mediante capacitaciones referentes al riesgo en cuestión.</t>
  </si>
  <si>
    <t xml:space="preserve">Evidencias de la capacitación </t>
  </si>
  <si>
    <t xml:space="preserve">Fortalecer los recursos existentes para la realización de Backups </t>
  </si>
  <si>
    <t>Backups realizados</t>
  </si>
  <si>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</si>
  <si>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extemporaneo del servicio. Por lo cual, se decidió apagar los servidores de manera controlada para evitar traumatismos mayores y afectaciones prolongadas en la prestación del servicio. Por lo tanto la causa identificada es pago extemporaneo del servicio.</t>
  </si>
  <si>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extemporaneos.</t>
  </si>
  <si>
    <t>Mapa de riesgos actualizados</t>
  </si>
  <si>
    <t xml:space="preserve">Incluir en el mapa de riesgos del proceso Gestión Tecnológica la causa "Interrupción en la prestación de servicio de energía por pagos extemporaneos" con el factor de riesgo "Interno - Financieros". </t>
  </si>
  <si>
    <t>Servicios reestablecidos</t>
  </si>
  <si>
    <t>Incluir en el mapa de riesgos de Gestión tecnologica,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</si>
  <si>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</si>
  <si>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</si>
  <si>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</si>
  <si>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</si>
  <si>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</si>
  <si>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</si>
  <si>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</si>
  <si>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</si>
  <si>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</si>
  <si>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</si>
  <si>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</si>
  <si>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</si>
  <si>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</si>
  <si>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</si>
  <si>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</si>
  <si>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</si>
  <si>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</si>
  <si>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</si>
  <si>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</si>
  <si>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</si>
  <si>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</si>
  <si>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</si>
  <si>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</si>
  <si>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</si>
  <si>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</si>
  <si>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</si>
  <si>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</si>
  <si>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</si>
  <si>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</si>
  <si>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</si>
  <si>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</si>
  <si>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</si>
  <si>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</si>
  <si>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</si>
  <si>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</si>
  <si>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</si>
  <si>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</si>
  <si>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</si>
  <si>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</si>
  <si>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</si>
  <si>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</si>
  <si>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</si>
  <si>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</si>
  <si>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</si>
  <si>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</si>
  <si>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</si>
  <si>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</si>
  <si>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</si>
  <si>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</si>
  <si>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</si>
  <si>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</si>
  <si>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</si>
  <si>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</si>
  <si>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</si>
  <si>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</si>
  <si>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</si>
  <si>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</si>
  <si>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</si>
  <si>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</si>
  <si>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</si>
  <si>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</si>
  <si>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</si>
  <si>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</si>
  <si>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</si>
  <si>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</si>
  <si>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</si>
  <si>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</si>
  <si>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</si>
  <si>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</si>
  <si>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</si>
  <si>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</si>
  <si>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</si>
  <si>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</si>
  <si>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</si>
  <si>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</si>
  <si>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</si>
  <si>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</si>
  <si>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</si>
  <si>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</si>
  <si>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</si>
  <si>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</si>
  <si>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</si>
  <si>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</si>
  <si>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</si>
  <si>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</si>
  <si>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</si>
  <si>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</si>
  <si>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</si>
  <si>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</si>
  <si>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</si>
  <si>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</si>
  <si>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</si>
  <si>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</si>
  <si>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</si>
  <si>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</si>
  <si>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</si>
  <si>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</si>
  <si>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</si>
  <si>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</si>
  <si>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</si>
  <si>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</si>
  <si>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</si>
  <si>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</si>
  <si>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</si>
  <si>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</si>
  <si>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</si>
  <si>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</si>
  <si>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</si>
  <si>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</si>
  <si>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</si>
  <si>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</si>
  <si>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</si>
  <si>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</si>
  <si>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</si>
  <si>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</si>
  <si>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</si>
  <si>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</si>
  <si>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</si>
  <si>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</si>
  <si>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</si>
  <si>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</si>
  <si>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</si>
  <si>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</si>
  <si>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</si>
  <si>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</si>
  <si>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</si>
  <si>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</si>
  <si>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</si>
  <si>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</si>
  <si>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</si>
  <si>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</si>
  <si>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</si>
  <si>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</si>
  <si>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</si>
  <si>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</si>
  <si>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</si>
  <si>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t xml:space="preserve">Incluir en el plan de contingencia tecnológica las acciones inmediatas a ejecutar  ante la materialización del riesgo y la observación para que se deje evidencia de la apicación del mismo.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</si>
  <si>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</si>
  <si>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</si>
  <si>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Listado de asistencia y presentación realizada</t>
  </si>
  <si>
    <r>
      <rPr>
        <b/>
        <sz val="10"/>
        <color rgb="FF000000"/>
        <rFont val="Arial"/>
        <family val="2"/>
      </rPr>
      <t xml:space="preserve">07/12/2108: </t>
    </r>
    <r>
      <rPr>
        <sz val="10"/>
        <color rgb="FF000000"/>
        <rFont val="Arial"/>
        <family val="2"/>
      </rPr>
      <t>Se realizó seguimiento el 25/10/2018 por parte del líder del proceso y el equipo de tecnología en donde se concluye que  esta actividad no se ejecutará debido a la falta de recurso humano para realizar esta verficación, por tal razón se elimina esta acción.</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</si>
  <si>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que  esta actividad  no se ejecutará,  teniendo en cuenta que no se tienen recursos disponibles </t>
    </r>
  </si>
  <si>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Hiperconvengencia y lo correspondiente a la recuperación de las carpetas Z y las carpetas compartidas. </t>
    </r>
  </si>
  <si>
    <t>PL-GT-12-02 Plan de Contingencia Tecnológica</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</si>
  <si>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Adminsitrativa</t>
    </r>
  </si>
  <si>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</si>
  <si>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</si>
  <si>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</si>
  <si>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</si>
  <si>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</si>
  <si>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</si>
  <si>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</si>
  <si>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</si>
  <si>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</si>
  <si>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</si>
  <si>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</si>
  <si>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</si>
  <si>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</si>
  <si>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</si>
  <si>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</si>
  <si>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</si>
  <si>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</si>
  <si>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</si>
  <si>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</si>
  <si>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</si>
  <si>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</si>
  <si>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</si>
  <si>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</si>
  <si>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</si>
  <si>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</si>
  <si>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</si>
  <si>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</si>
  <si>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</si>
  <si>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</si>
  <si>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</si>
  <si>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</si>
  <si>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</si>
  <si>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</si>
  <si>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</si>
  <si>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</si>
  <si>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</si>
  <si>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</si>
  <si>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extemporaneos" en la nueva matriz de mapa de riesgos del proceso,  sinembargo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Adminsitrativa</t>
    </r>
  </si>
  <si>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</si>
  <si>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</si>
  <si>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</si>
  <si>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</si>
  <si>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</si>
  <si>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ejecuión en el mes de octubre. Así mismo, para el riesgo:"Tener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</si>
  <si>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http://www.idep.edu.co/?q=content/mapa-de-riesgos-por-proceso
Mapa de riesgos reportada por parte de la OAP en el mes de diciembre. </t>
  </si>
  <si>
    <r>
      <rPr>
        <sz val="10"/>
        <rFont val="Arial"/>
        <family val="2"/>
      </rPr>
      <t xml:space="preserve">16/10/2018: Acción progamada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</si>
  <si>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extemporaneos, y como controles de este riesgo se definió un control detectivo y tres preventivos los cuales quedaron bajo responsabilidad de personal de la OAP.  Se cierra la acción y se monitorea desde el mapa de riesgos por proceso. </t>
    </r>
  </si>
  <si>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</si>
  <si>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</si>
  <si>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rPr>
        <sz val="10"/>
        <rFont val="Arial"/>
        <family val="2"/>
      </rPr>
      <t xml:space="preserve">16/10/2018: Acción progamada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extemporaneos",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</si>
  <si>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</si>
  <si>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</si>
  <si>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</si>
  <si>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</si>
  <si>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</si>
  <si>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</si>
  <si>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</si>
  <si>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</si>
  <si>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</si>
  <si>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</si>
  <si>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</si>
  <si>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</si>
  <si>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</si>
  <si>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</si>
  <si>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</si>
  <si>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</si>
  <si>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</si>
  <si>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</si>
  <si>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</si>
  <si>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</si>
  <si>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</si>
  <si>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</si>
  <si>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</si>
  <si>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</si>
  <si>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</si>
  <si>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</si>
  <si>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</si>
  <si>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</si>
  <si>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</si>
  <si>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</si>
  <si>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</si>
  <si>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</si>
  <si>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</si>
  <si>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r>
      <t xml:space="preserve">Primer Trimestre: </t>
    </r>
    <r>
      <rPr>
        <sz val="10"/>
        <color rgb="FF000000"/>
        <rFont val="Arial"/>
        <family val="2"/>
      </rPr>
      <t xml:space="preserve">A la fecha del seguimiento no se ha ejecutado esta actividad ya que se encuentra dentro de los tiempos establecidos para el cierre  de la acción. </t>
    </r>
  </si>
  <si>
    <t>Hoja de vida indicadores proceso e Investigación y Desarrollo Pedagógico vigencia 2019, disponible en: http://www.idep.edu.co/?q=content/indicadores-de-gesti%C3%B3n</t>
  </si>
  <si>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</si>
  <si>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</si>
  <si>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t>
    </r>
  </si>
  <si>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t>
  </si>
  <si>
    <t>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t>
  </si>
  <si>
    <r>
      <t>Primer Trimestre:</t>
    </r>
    <r>
      <rPr>
        <sz val="10"/>
        <color rgb="FF000000"/>
        <rFont val="Arial"/>
        <family val="2"/>
      </rPr>
      <t xml:space="preserve"> Desde el mes de diciembre de la vigencia 2018,  se han recibido comunicaciones  desde la Imprenta Distrital  en donde informa la disponibilidad para imprimir las siguientes publicaciones del IDEP:  el Magazín Aula Urbana 113,114, 115, 116, Revista educación y ciudad No 36 y No 37 y libros  de resultados académicos del IDEP . Lo anterior, atendiendo a solicitudes realizadas por el IDEP. Es así como se realiza el proceso de seguimiento a los acuerdos de impresión requeridos por el IDEP .
Adicionalmente en  la pagina institucional de la Secretaria General de la Alcaldía Mayor, se establecen los tiempos en días hábiles para la producción de documentos según sus características técnicas. </t>
    </r>
  </si>
  <si>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Pagina web con información de tiempos de impresión de la Imprenta Distrital disponible en: http://secretariageneral.gov.co/imprenta-distrital
</t>
  </si>
  <si>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</si>
  <si>
    <t xml:space="preserve">Documento del Manual de Gestión de Peticiones para el IDEP </t>
  </si>
  <si>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porgramó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t>
    </r>
  </si>
  <si>
    <t>http://www.idep.edu.co/sites/default/files/PRO-GT-12-05_Mantenimiento_de_Infraestructura_Tecnologica_V10.pdf</t>
  </si>
  <si>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</si>
  <si>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</si>
  <si>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t>
    </r>
  </si>
  <si>
    <r>
      <rPr>
        <b/>
        <sz val="10"/>
        <color rgb="FF000000"/>
        <rFont val="Arial"/>
        <family val="2"/>
      </rPr>
      <t>03/04/2019:</t>
    </r>
    <r>
      <rPr>
        <sz val="10"/>
        <color rgb="FF000000"/>
        <rFont val="Arial"/>
        <family val="2"/>
      </rPr>
      <t xml:space="preserve">
_Acta de visita y levantamiento de información ARL
_Documento preliminar y correos electrónicos</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</si>
  <si>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</si>
  <si>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</si>
  <si>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03/04/2019</t>
    </r>
    <r>
      <rPr>
        <sz val="10"/>
        <color rgb="FF000000"/>
        <rFont val="Arial"/>
        <family val="2"/>
      </rPr>
      <t>: Se avanzó en la elaboración del programa de orden y aseo</t>
    </r>
  </si>
  <si>
    <r>
      <rPr>
        <b/>
        <sz val="10"/>
        <color rgb="FF000000"/>
        <rFont val="Arial"/>
        <family val="2"/>
      </rPr>
      <t>03/04/2019:</t>
    </r>
    <r>
      <rPr>
        <sz val="10"/>
        <color rgb="FF000000"/>
        <rFont val="Arial"/>
        <family val="2"/>
      </rPr>
      <t xml:space="preserve"> Documento preliminar</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</si>
  <si>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</si>
  <si>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</si>
  <si>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color rgb="FF000000"/>
        <rFont val="Arial"/>
        <family val="2"/>
      </rPr>
      <t>03/04/2019</t>
    </r>
    <r>
      <rPr>
        <sz val="10"/>
        <color rgb="FF000000"/>
        <rFont val="Arial"/>
        <family val="2"/>
      </rPr>
      <t>: No se han realizado actividades especificas para el desarrollo de esta acción</t>
    </r>
  </si>
  <si>
    <t>N/A</t>
  </si>
  <si>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</si>
  <si>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</si>
  <si>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</si>
  <si>
    <r>
      <t xml:space="preserve">Q:\TABLA DE VALORACION_NOVIEMBRE-2018\TVD_IDEP_CD_13_11_2018 concepto técnico
</t>
    </r>
    <r>
      <rPr>
        <b/>
        <sz val="10"/>
        <color rgb="FF000000"/>
        <rFont val="Arial"/>
        <family val="2"/>
      </rPr>
      <t xml:space="preserve">03/04/2019: 
 - </t>
    </r>
    <r>
      <rPr>
        <sz val="10"/>
        <color rgb="FF000000"/>
        <rFont val="Arial"/>
        <family val="2"/>
      </rPr>
      <t>Acta CDA del 13/12/2018
 - Pantallazo de trámite del RUSD, documentos que se encuentran en el archivo de gestión \\192.168.1.251\300_SAFyCD\IDEP2019
e) Resolución 018 de 2019</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</si>
  <si>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</si>
  <si>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03/04/2019: </t>
    </r>
    <r>
      <rPr>
        <sz val="10"/>
        <color indexed="8"/>
        <rFont val="Arial"/>
        <family val="2"/>
      </rPr>
      <t>Código:  FT- MIC-03-05 HOJA DE VIDA DEL INDICADOR  del proceso de Gestión Documental</t>
    </r>
  </si>
  <si>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t>
    </r>
  </si>
  <si>
    <t>Archivo: "8 Reporte verificacion info Maloca - LMD" producto del contrato 009 de 2019
Correo electrónico desde sig@idep.edu.co del 5 de marzo de 2019</t>
  </si>
  <si>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</si>
  <si>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</si>
  <si>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30 de marzo de 2019</t>
  </si>
  <si>
    <t>Campaña virtual enviada a los correos electrónicos  de los servidores públicos y su divulgación en el boletín interno del IDEP.</t>
  </si>
  <si>
    <r>
      <rPr>
        <b/>
        <sz val="10"/>
        <color rgb="FF000000"/>
        <rFont val="Arial"/>
        <family val="2"/>
      </rPr>
      <t xml:space="preserve">Primer Trimestre 2019:  </t>
    </r>
    <r>
      <rPr>
        <sz val="10"/>
        <color rgb="FF000000"/>
        <rFont val="Arial"/>
        <family val="2"/>
      </rPr>
      <t xml:space="preserve">Esta actividad se reporta en ejecución, se verificará el cumplimiento de la misma en el próximo seguimiento, con sus respectivas evidencias de cumplimiento. </t>
    </r>
  </si>
  <si>
    <r>
      <t xml:space="preserve">30/04/2019:   </t>
    </r>
    <r>
      <rPr>
        <sz val="10"/>
        <color rgb="FF000000"/>
        <rFont val="Arial"/>
        <family val="2"/>
      </rPr>
      <t xml:space="preserve">Hilda Yamile Morales Laverde - Jefe Oficina de Control Interno. </t>
    </r>
  </si>
  <si>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</si>
  <si>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</si>
  <si>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</si>
  <si>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r>
      <rPr>
        <b/>
        <sz val="10"/>
        <color rgb="FF000000"/>
        <rFont val="Arial"/>
        <family val="2"/>
      </rPr>
      <t xml:space="preserve">Primer trimestre: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r>
  </si>
  <si>
    <r>
      <rPr>
        <b/>
        <sz val="10"/>
        <color rgb="FF000000"/>
        <rFont val="Arial"/>
        <family val="2"/>
      </rPr>
      <t xml:space="preserve">30/04/2019: </t>
    </r>
    <r>
      <rPr>
        <sz val="10"/>
        <color rgb="FF000000"/>
        <rFont val="Arial"/>
        <family val="2"/>
      </rPr>
      <t xml:space="preserve">Hilda Yamile Morales Laverde - Jefe OCI. </t>
    </r>
  </si>
  <si>
    <t>PRO - DIC-01-01</t>
  </si>
  <si>
    <r>
      <rPr>
        <b/>
        <sz val="10"/>
        <color rgb="FF000000"/>
        <rFont val="Arial"/>
        <family val="2"/>
      </rPr>
      <t xml:space="preserve">30/04/2019: </t>
    </r>
    <r>
      <rPr>
        <sz val="10"/>
        <color rgb="FF000000"/>
        <rFont val="Arial"/>
        <family val="2"/>
      </rPr>
      <t>Hilda Yamile Morales Laverde - Jefe OCI.</t>
    </r>
  </si>
  <si>
    <r>
      <rPr>
        <b/>
        <sz val="10"/>
        <color rgb="FF000000"/>
        <rFont val="Arial"/>
        <family val="2"/>
      </rPr>
      <t>30/04/2019:</t>
    </r>
    <r>
      <rPr>
        <sz val="10"/>
        <color rgb="FF000000"/>
        <rFont val="Arial"/>
        <family val="2"/>
      </rPr>
      <t xml:space="preserve"> Esta acción será objeto de verificación en próximo seguimiento se encuentra en ejecución. </t>
    </r>
  </si>
  <si>
    <r>
      <rPr>
        <b/>
        <sz val="10"/>
        <color rgb="FF000000"/>
        <rFont val="Arial"/>
        <family val="2"/>
      </rPr>
      <t>30/04/2019:</t>
    </r>
    <r>
      <rPr>
        <sz val="10"/>
        <color rgb="FF000000"/>
        <rFont val="Arial"/>
        <family val="2"/>
      </rPr>
      <t xml:space="preserve"> Se verificó por parte de ésta Oficina que los instrumentos de gestión del proceso se formularon bajo los mismos parametros de medición.</t>
    </r>
  </si>
  <si>
    <t>Elaborar un cuadro de control  general de seguimiento  a los porcentajes de ejecución de las fichas de los proyectos de investigación o desarrollo pedagógico.</t>
  </si>
  <si>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t>
    </r>
  </si>
  <si>
    <r>
      <rPr>
        <b/>
        <sz val="10"/>
        <color rgb="FF000000"/>
        <rFont val="Arial"/>
        <family val="2"/>
      </rPr>
      <t xml:space="preserve">Primer trimestre: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sz val="10"/>
        <color rgb="FF000000"/>
        <rFont val="Arial"/>
        <family val="2"/>
      </rPr>
      <t xml:space="preserve">En el próximo seguimiento se verificará la aplicación del punto de control, para su cierre. </t>
    </r>
  </si>
  <si>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</si>
  <si>
    <t>http://www.idep.edu.co/sites/default/files/PRO-GRF-11-02_Ingresos_o_Altas_Almacen_V6.pdf</t>
  </si>
  <si>
    <t xml:space="preserve">24/12/2018: Sandra Milena Bonilla R._ Contratista de Apoyo Profesional_ OCI
30/04/2019:  Hilda Yamile Morales Laverde - Jefe OCI.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</si>
  <si>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</si>
  <si>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</si>
  <si>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</si>
  <si>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</si>
  <si>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Esta actividad se encuentra en ejecución  y sera objeto de validación en el próximo seguimiento. </t>
    </r>
  </si>
  <si>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</si>
  <si>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</si>
  <si>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</si>
  <si>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</si>
  <si>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r>
      <t xml:space="preserve">Primer Trimestre: </t>
    </r>
    <r>
      <rPr>
        <sz val="10"/>
        <color rgb="FF000000"/>
        <rFont val="Arial"/>
        <family val="2"/>
      </rPr>
      <t>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t>
    </r>
  </si>
  <si>
    <t xml:space="preserve">   </t>
  </si>
  <si>
    <t xml:space="preserve">Carpeta de comunicaciones Imprenta Distrital. </t>
  </si>
  <si>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</si>
  <si>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</si>
  <si>
    <r>
      <rPr>
        <b/>
        <sz val="10"/>
        <color rgb="FF000000"/>
        <rFont val="Arial"/>
        <family val="2"/>
      </rPr>
      <t xml:space="preserve">Primer Trimestre de 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1"/>
        <color rgb="FF000000"/>
        <rFont val="Calibri"/>
        <family val="2"/>
      </rPr>
      <t/>
    </r>
  </si>
  <si>
    <r>
      <rPr>
        <b/>
        <sz val="10"/>
        <color rgb="FF000000"/>
        <rFont val="Arial"/>
        <family val="2"/>
      </rPr>
      <t xml:space="preserve">Primer Trimestre de 2019:   </t>
    </r>
    <r>
      <rPr>
        <sz val="10"/>
        <color rgb="FF000000"/>
        <rFont val="Arial"/>
        <family val="2"/>
      </rPr>
      <t xml:space="preserve">Se verificó en la carpeta Código 200, Solicitud impresos, imprenta distrital,  comunicaciones  con radicado No. 2-2018-31920, 31922, 31924, 31927,31929, 31916,31926,31932, entre otras donde la Imprenta Nacional manifiesta estar en condiciones de elaborar éste trabajo.   Esta actividad continúa en seguimiento. 
</t>
    </r>
    <r>
      <rPr>
        <b/>
        <sz val="11"/>
        <color rgb="FF000000"/>
        <rFont val="Calibri"/>
        <family val="2"/>
      </rPr>
      <t/>
    </r>
  </si>
  <si>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</si>
  <si>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</si>
  <si>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</si>
  <si>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</si>
  <si>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</si>
  <si>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</si>
  <si>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</si>
  <si>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</si>
  <si>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</si>
  <si>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</si>
  <si>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</si>
  <si>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</si>
  <si>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</si>
  <si>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</si>
  <si>
    <r>
      <t xml:space="preserve">30/04/2019: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</si>
  <si>
    <r>
      <rPr>
        <b/>
        <sz val="10"/>
        <color indexed="8"/>
        <rFont val="Arial"/>
        <family val="2"/>
      </rPr>
      <t xml:space="preserve">30/04/2019: </t>
    </r>
    <r>
      <rPr>
        <sz val="10"/>
        <color indexed="8"/>
        <rFont val="Arial"/>
        <family val="2"/>
      </rPr>
      <t>http://www.idep.edu.co/?q=content/indicadores-de-gesti%C3%B3n</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</si>
  <si>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</si>
  <si>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</si>
  <si>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rPr>
        <b/>
        <sz val="10"/>
        <color indexed="8"/>
        <rFont val="Arial"/>
        <family val="2"/>
      </rPr>
      <t xml:space="preserve">30/04/2019: </t>
    </r>
    <r>
      <rPr>
        <sz val="10"/>
        <color indexed="8"/>
        <rFont val="Arial"/>
        <family val="2"/>
      </rPr>
      <t>Hilda Yamile Morales Laverde - Jefe OCI.</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</si>
  <si>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</si>
  <si>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</si>
  <si>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</si>
  <si>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</si>
  <si>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 de lo allí dispuesto. </t>
    </r>
  </si>
  <si>
    <r>
      <rPr>
        <b/>
        <sz val="10"/>
        <color rgb="FF000000"/>
        <rFont val="Arial"/>
        <family val="2"/>
      </rPr>
      <t xml:space="preserve">30/04/2019:  </t>
    </r>
    <r>
      <rPr>
        <sz val="10"/>
        <color rgb="FF000000"/>
        <rFont val="Arial"/>
        <family val="2"/>
      </rPr>
      <t xml:space="preserve">Hilda Yamile Morales Laverde - Jefe OCI. </t>
    </r>
  </si>
  <si>
    <r>
      <rPr>
        <b/>
        <sz val="10"/>
        <rFont val="Arial"/>
        <family val="2"/>
      </rPr>
      <t xml:space="preserve">05/12/2018: </t>
    </r>
    <r>
      <rPr>
        <sz val="10"/>
        <rFont val="Arial"/>
        <family val="2"/>
      </rPr>
      <t xml:space="preserve">Se realizó seguimiento  el 25/10/2018 por parte del líder del proceso y el equipo de tecnología en donde se ajusta la actividad en el sentido de: Incluir  en el procedimiento de mantenimiento a la infraestructura tecnlógica  PRO-GT-12-05  la política de operación " </t>
    </r>
    <r>
      <rPr>
        <b/>
        <sz val="10"/>
        <rFont val="Arial"/>
        <family val="2"/>
      </rPr>
      <t xml:space="preserve">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
31/03/2019: </t>
    </r>
    <r>
      <rPr>
        <sz val="10"/>
        <rFont val="Arial"/>
        <family val="2"/>
      </rPr>
      <t>Se actualizó el procedimiento PRO-GT-12-05 - Mantenimiento de Infraestructura Tecnológica - en donde se incluyó la política para minimizar el riesgo de afectación de los servicios tecnológicos frente a la seguridad y privacidad de la información causados por ataques informáticos y la ejecución de códigos maliciosos.</t>
    </r>
    <r>
      <rPr>
        <b/>
        <sz val="10"/>
        <rFont val="Arial"/>
        <family val="2"/>
      </rPr>
      <t xml:space="preserve">
</t>
    </r>
  </si>
  <si>
    <r>
      <t xml:space="preserve">16/10/2018: Acción progamada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 
</t>
    </r>
    <r>
      <rPr>
        <b/>
        <sz val="10"/>
        <rFont val="Arial"/>
        <family val="2"/>
      </rPr>
      <t xml:space="preserve">30/04/2019:  </t>
    </r>
    <r>
      <rPr>
        <sz val="10"/>
        <rFont val="Arial"/>
        <family val="2"/>
      </rPr>
      <t xml:space="preserve">En la Auditoria realizada en el mes de febrero se deja la siguiente observación frente a la acción planteada "El desarrollo de este procedimiento debe obedecer al dominio 16 Gestión de Incidentes del MSPI."; y otras obervaciones en pro de fortalecer el proceso; por lo anterior se recomienda revisar la acción propuesta de tal manera que permita minimizar la materialización del riesgo.  Esta acción continua en seguimiento. </t>
    </r>
  </si>
  <si>
    <r>
      <t xml:space="preserve">16/10/2018: </t>
    </r>
    <r>
      <rPr>
        <sz val="10"/>
        <rFont val="Arial"/>
        <family val="2"/>
      </rPr>
      <t xml:space="preserve">Acción progamada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"Se debe adelantar la socialización con información clara de cómo identificar este tipo de ataques y las medidas preventivas y reactivas a tomar en cada caso."</t>
    </r>
  </si>
  <si>
    <r>
      <rPr>
        <sz val="10"/>
        <rFont val="Arial"/>
        <family val="2"/>
      </rPr>
      <t>16/10/2018:</t>
    </r>
    <r>
      <rPr>
        <b/>
        <sz val="10"/>
        <rFont val="Arial"/>
        <family val="2"/>
      </rPr>
      <t xml:space="preserve"> </t>
    </r>
    <r>
      <rPr>
        <sz val="10"/>
        <rFont val="Arial"/>
        <family val="2"/>
      </rPr>
      <t xml:space="preserve">Acción progamada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</si>
  <si>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</si>
  <si>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que esta acción por la manera en que fue planteada no es clara razón por la cual se elimina. 
</t>
    </r>
  </si>
  <si>
    <r>
      <rPr>
        <sz val="10"/>
        <rFont val="Arial"/>
        <family val="2"/>
      </rPr>
      <t xml:space="preserve">16/10/2018: Acción progamada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t>
    </r>
  </si>
  <si>
    <r>
      <rPr>
        <sz val="10"/>
        <rFont val="Arial"/>
        <family val="2"/>
      </rPr>
      <t xml:space="preserve">16/10/2018: Acción progamada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</si>
  <si>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t xml:space="preserve">Archivos soporte de la Oficina de Control Interno </t>
  </si>
  <si>
    <r>
      <rPr>
        <sz val="10"/>
        <rFont val="Arial"/>
        <family val="2"/>
      </rPr>
      <t xml:space="preserve">16/10/2018: Sandra Milena Bonilla R._ Contratista de Apoyo Profesional_ OCI
</t>
    </r>
    <r>
      <rPr>
        <b/>
        <sz val="10"/>
        <rFont val="Arial"/>
        <family val="2"/>
      </rPr>
      <t xml:space="preserve">
26/12/2018: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</si>
  <si>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</si>
  <si>
    <r>
      <rPr>
        <b/>
        <sz val="10"/>
        <rFont val="Calibri"/>
        <family val="2"/>
      </rPr>
      <t xml:space="preserve">26/12/2018: </t>
    </r>
    <r>
      <rPr>
        <u/>
        <sz val="10"/>
        <rFont val="Calibri"/>
        <family val="2"/>
      </rPr>
      <t>http://www.idep.edu.co/sites/default/files/PRO-GT-12-05%20Mantenimiento%20de%20Infraestructura%20tecnolo%CC%81gica_V7.pdf</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</si>
  <si>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informacion,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informacion,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cumplimieto de la disponbilidad del canal de internet  99,7 %.
</t>
    </r>
    <r>
      <rPr>
        <b/>
        <sz val="10"/>
        <color rgb="FF000000"/>
        <rFont val="Calibri"/>
        <family val="2"/>
      </rPr>
      <t>Mantenimiento de la infraestructura:</t>
    </r>
    <r>
      <rPr>
        <sz val="10"/>
        <color rgb="FF000000"/>
        <rFont val="Calibri"/>
        <family val="2"/>
      </rPr>
      <t xml:space="preserve"> Frente al Manteniminento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t>
    </r>
  </si>
  <si>
    <r>
      <t>Humano:</t>
    </r>
    <r>
      <rPr>
        <sz val="10"/>
        <color rgb="FF000000"/>
        <rFont val="Calibri"/>
        <family val="2"/>
      </rPr>
      <t xml:space="preserve">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</si>
  <si>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dias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</si>
  <si>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t>
    </r>
  </si>
  <si>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</si>
  <si>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</si>
  <si>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</si>
  <si>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</si>
  <si>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</si>
  <si>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</si>
  <si>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</si>
  <si>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30 de abril de 2019</t>
  </si>
  <si>
    <t>-</t>
  </si>
  <si>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</si>
  <si>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</si>
  <si>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</si>
  <si>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</si>
  <si>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</si>
  <si>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</si>
  <si>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</si>
  <si>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</si>
  <si>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</si>
  <si>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</si>
  <si>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</si>
  <si>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</si>
  <si>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</si>
  <si>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</si>
  <si>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</si>
  <si>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ACCIONES HALLAZGOS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</si>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</sst>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240A]d&quot; de &quot;mmmm&quot; de &quot;yyyy"/>
    <numFmt numFmtId="165" formatCode="_(* #,##0_);_(* \(#,##0\);_(* &quot;-&quot;??_);_(@_)"/>
    <numFmt numFmtId="166" formatCode="0.0%"/>
  </numFmts>
  <fonts count="87" x14ac:knownFonts="1">
    <font>
      <sz val="11"/>
      <color rgb="FF000000"/>
      <name val="Calibri"/>
      <family val="2"/>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sz val="11"/>
      <color rgb="FFFFFFFF"/>
      <name val="Calibri"/>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sz val="12"/>
      <color rgb="FF000000"/>
      <name val="Arial"/>
      <family val="2"/>
    </font>
    <font>
      <u/>
      <sz val="20"/>
      <color theme="10"/>
      <name val="Calibri"/>
      <family val="2"/>
    </font>
    <font>
      <b/>
      <u/>
      <sz val="12"/>
      <color rgb="FFFFFFFF"/>
      <name val="Arial"/>
      <family val="2"/>
    </font>
    <font>
      <b/>
      <sz val="16"/>
      <color rgb="FF000000"/>
      <name val="Arial"/>
      <family val="2"/>
    </font>
    <font>
      <sz val="16"/>
      <color rgb="FF000000"/>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color theme="10"/>
      <name val="Calibri"/>
      <family val="2"/>
    </font>
    <font>
      <b/>
      <sz val="10"/>
      <name val="Calibri"/>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s>
  <fills count="41">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5" tint="0.59999389629810485"/>
        <bgColor indexed="64"/>
      </patternFill>
    </fill>
    <fill>
      <patternFill patternType="solid">
        <fgColor theme="0"/>
        <bgColor rgb="FFFFFFFF"/>
      </patternFill>
    </fill>
    <fill>
      <patternFill patternType="solid">
        <fgColor theme="4" tint="-0.249977111117893"/>
        <bgColor rgb="FF008000"/>
      </patternFill>
    </fill>
    <fill>
      <patternFill patternType="solid">
        <fgColor theme="4" tint="-0.249977111117893"/>
        <bgColor rgb="FF99CC00"/>
      </patternFill>
    </fill>
    <fill>
      <patternFill patternType="solid">
        <fgColor theme="4" tint="0.59999389629810485"/>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thin">
        <color rgb="FF000000"/>
      </top>
      <bottom style="medium">
        <color indexed="64"/>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s>
  <cellStyleXfs count="5">
    <xf numFmtId="0" fontId="0" fillId="0" borderId="0"/>
    <xf numFmtId="0" fontId="25" fillId="0" borderId="0" applyNumberFormat="0" applyFill="0" applyBorder="0" applyAlignment="0" applyProtection="0"/>
    <xf numFmtId="0" fontId="24" fillId="0" borderId="0"/>
    <xf numFmtId="0" fontId="1" fillId="0" borderId="0"/>
    <xf numFmtId="9" fontId="82" fillId="0" borderId="0" applyFont="0" applyFill="0" applyBorder="0" applyAlignment="0" applyProtection="0"/>
  </cellStyleXfs>
  <cellXfs count="756">
    <xf numFmtId="0" fontId="0" fillId="0" borderId="0" xfId="0" applyFont="1" applyAlignment="1"/>
    <xf numFmtId="0" fontId="0" fillId="0" borderId="0" xfId="0" applyFont="1"/>
    <xf numFmtId="0" fontId="26" fillId="0" borderId="0" xfId="0" applyFont="1"/>
    <xf numFmtId="0" fontId="27" fillId="2" borderId="32" xfId="0" applyFont="1" applyFill="1" applyBorder="1" applyAlignment="1">
      <alignment horizontal="center" vertical="center" wrapText="1"/>
    </xf>
    <xf numFmtId="0" fontId="27" fillId="2" borderId="33" xfId="0" applyFont="1" applyFill="1" applyBorder="1" applyAlignment="1">
      <alignment horizontal="center" vertical="center"/>
    </xf>
    <xf numFmtId="0" fontId="27" fillId="0" borderId="0" xfId="0" applyFont="1" applyAlignment="1">
      <alignment horizontal="center" vertical="center"/>
    </xf>
    <xf numFmtId="0" fontId="27"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28" fillId="0" borderId="32" xfId="0" applyNumberFormat="1" applyFont="1" applyBorder="1" applyAlignment="1">
      <alignment horizontal="center" vertical="center" wrapText="1"/>
    </xf>
    <xf numFmtId="49" fontId="28" fillId="0" borderId="32"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29"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26" fillId="3" borderId="0" xfId="0" applyFont="1" applyFill="1" applyBorder="1"/>
    <xf numFmtId="0" fontId="30" fillId="3" borderId="0" xfId="0" applyFont="1" applyFill="1" applyBorder="1" applyAlignment="1">
      <alignment wrapText="1"/>
    </xf>
    <xf numFmtId="0" fontId="31" fillId="4" borderId="34" xfId="0" applyFont="1" applyFill="1" applyBorder="1"/>
    <xf numFmtId="43" fontId="0" fillId="4" borderId="35" xfId="0" applyNumberFormat="1" applyFont="1" applyFill="1" applyBorder="1"/>
    <xf numFmtId="43" fontId="32" fillId="4" borderId="35" xfId="0" applyNumberFormat="1" applyFont="1" applyFill="1" applyBorder="1" applyAlignment="1">
      <alignment vertical="top" wrapText="1"/>
    </xf>
    <xf numFmtId="43" fontId="9" fillId="4" borderId="35" xfId="0" applyNumberFormat="1" applyFont="1" applyFill="1" applyBorder="1"/>
    <xf numFmtId="0" fontId="33" fillId="3" borderId="0" xfId="0" applyFont="1" applyFill="1" applyBorder="1"/>
    <xf numFmtId="0" fontId="31" fillId="4" borderId="36" xfId="0" applyFont="1" applyFill="1" applyBorder="1"/>
    <xf numFmtId="43" fontId="0" fillId="4" borderId="0" xfId="0" applyNumberFormat="1" applyFont="1" applyFill="1" applyBorder="1"/>
    <xf numFmtId="0" fontId="10" fillId="4" borderId="0" xfId="0" applyFont="1" applyFill="1" applyBorder="1" applyAlignment="1">
      <alignment vertical="center" wrapText="1"/>
    </xf>
    <xf numFmtId="0" fontId="29" fillId="0" borderId="37" xfId="0" applyFont="1" applyBorder="1" applyAlignment="1">
      <alignment horizontal="center" vertical="center"/>
    </xf>
    <xf numFmtId="43" fontId="9" fillId="4" borderId="0" xfId="0" applyNumberFormat="1" applyFont="1" applyFill="1" applyBorder="1"/>
    <xf numFmtId="0" fontId="34" fillId="4" borderId="0"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4" fillId="4" borderId="38" xfId="0" applyFont="1" applyFill="1" applyBorder="1" applyAlignment="1">
      <alignment horizontal="center" vertical="center" wrapText="1"/>
    </xf>
    <xf numFmtId="0" fontId="31" fillId="4" borderId="39" xfId="0" applyFont="1" applyFill="1" applyBorder="1"/>
    <xf numFmtId="1" fontId="11" fillId="4" borderId="40" xfId="0" applyNumberFormat="1" applyFont="1" applyFill="1" applyBorder="1" applyAlignment="1">
      <alignment horizontal="center" vertical="center"/>
    </xf>
    <xf numFmtId="43" fontId="9" fillId="4" borderId="40" xfId="0" applyNumberFormat="1" applyFont="1" applyFill="1" applyBorder="1"/>
    <xf numFmtId="43" fontId="12" fillId="4" borderId="40" xfId="0" applyNumberFormat="1" applyFont="1" applyFill="1" applyBorder="1"/>
    <xf numFmtId="0" fontId="29" fillId="0" borderId="41" xfId="0" applyFont="1" applyBorder="1" applyAlignment="1">
      <alignment horizontal="center" vertical="center"/>
    </xf>
    <xf numFmtId="0" fontId="34" fillId="4" borderId="40"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4" fillId="4" borderId="42" xfId="0" applyFont="1" applyFill="1" applyBorder="1" applyAlignment="1">
      <alignment horizontal="center" vertical="center" wrapText="1"/>
    </xf>
    <xf numFmtId="43" fontId="12" fillId="4" borderId="0" xfId="0" applyNumberFormat="1" applyFont="1" applyFill="1" applyBorder="1"/>
    <xf numFmtId="43" fontId="0" fillId="0" borderId="0" xfId="0" applyNumberFormat="1" applyFont="1"/>
    <xf numFmtId="43" fontId="4" fillId="4" borderId="0" xfId="0" applyNumberFormat="1" applyFont="1" applyFill="1" applyBorder="1" applyAlignment="1">
      <alignment vertical="center"/>
    </xf>
    <xf numFmtId="37" fontId="34" fillId="4" borderId="0" xfId="0" applyNumberFormat="1" applyFont="1" applyFill="1" applyBorder="1" applyAlignment="1">
      <alignment horizontal="center" vertical="center" wrapText="1"/>
    </xf>
    <xf numFmtId="43" fontId="9" fillId="4" borderId="0" xfId="0" applyNumberFormat="1" applyFont="1" applyFill="1" applyBorder="1" applyAlignment="1">
      <alignment horizontal="left"/>
    </xf>
    <xf numFmtId="43" fontId="12" fillId="4" borderId="0" xfId="0" applyNumberFormat="1" applyFont="1" applyFill="1" applyBorder="1" applyAlignment="1">
      <alignment horizontal="left"/>
    </xf>
    <xf numFmtId="43" fontId="0" fillId="4" borderId="36" xfId="0" applyNumberFormat="1" applyFont="1" applyFill="1" applyBorder="1"/>
    <xf numFmtId="1" fontId="36" fillId="4" borderId="0" xfId="0" applyNumberFormat="1" applyFont="1" applyFill="1" applyBorder="1" applyAlignment="1">
      <alignment vertical="center"/>
    </xf>
    <xf numFmtId="43" fontId="0" fillId="4" borderId="38" xfId="0" applyNumberFormat="1" applyFont="1" applyFill="1" applyBorder="1"/>
    <xf numFmtId="0" fontId="37" fillId="4" borderId="0" xfId="0" applyFont="1" applyFill="1" applyBorder="1"/>
    <xf numFmtId="165" fontId="38" fillId="4" borderId="0" xfId="0" applyNumberFormat="1" applyFont="1" applyFill="1" applyBorder="1"/>
    <xf numFmtId="1" fontId="2" fillId="4" borderId="0" xfId="0" applyNumberFormat="1" applyFont="1" applyFill="1" applyBorder="1" applyAlignment="1">
      <alignment vertical="center"/>
    </xf>
    <xf numFmtId="1" fontId="29" fillId="3" borderId="0" xfId="0" applyNumberFormat="1" applyFont="1" applyFill="1" applyBorder="1" applyAlignment="1">
      <alignment horizontal="left" vertical="center" wrapText="1"/>
    </xf>
    <xf numFmtId="1" fontId="37" fillId="4" borderId="0" xfId="0" applyNumberFormat="1" applyFont="1" applyFill="1" applyBorder="1" applyAlignment="1">
      <alignment vertical="center"/>
    </xf>
    <xf numFmtId="1" fontId="29" fillId="4" borderId="0" xfId="0" applyNumberFormat="1" applyFont="1" applyFill="1" applyBorder="1" applyAlignment="1">
      <alignment vertical="center"/>
    </xf>
    <xf numFmtId="43" fontId="8" fillId="4" borderId="0" xfId="0" applyNumberFormat="1" applyFont="1" applyFill="1" applyBorder="1" applyAlignment="1">
      <alignment horizontal="center" vertical="center"/>
    </xf>
    <xf numFmtId="43" fontId="0" fillId="4" borderId="34" xfId="0" applyNumberFormat="1" applyFont="1" applyFill="1" applyBorder="1"/>
    <xf numFmtId="43" fontId="8" fillId="4" borderId="35" xfId="0" applyNumberFormat="1" applyFont="1" applyFill="1" applyBorder="1" applyAlignment="1">
      <alignment horizontal="center" vertical="center"/>
    </xf>
    <xf numFmtId="43" fontId="0" fillId="4" borderId="43" xfId="0" applyNumberFormat="1" applyFont="1" applyFill="1" applyBorder="1"/>
    <xf numFmtId="43" fontId="39" fillId="4" borderId="0" xfId="0" applyNumberFormat="1" applyFont="1" applyFill="1" applyBorder="1" applyAlignment="1">
      <alignment vertical="center"/>
    </xf>
    <xf numFmtId="43" fontId="39" fillId="4" borderId="38" xfId="0" applyNumberFormat="1" applyFont="1" applyFill="1" applyBorder="1" applyAlignment="1">
      <alignment vertical="center"/>
    </xf>
    <xf numFmtId="165" fontId="0" fillId="4" borderId="0" xfId="0" applyNumberFormat="1" applyFont="1" applyFill="1" applyBorder="1"/>
    <xf numFmtId="43" fontId="0" fillId="4" borderId="39" xfId="0" applyNumberFormat="1" applyFont="1" applyFill="1" applyBorder="1"/>
    <xf numFmtId="43" fontId="14" fillId="4" borderId="40" xfId="0" applyNumberFormat="1" applyFont="1" applyFill="1" applyBorder="1"/>
    <xf numFmtId="43" fontId="0" fillId="4" borderId="40" xfId="0" applyNumberFormat="1" applyFont="1" applyFill="1" applyBorder="1"/>
    <xf numFmtId="0" fontId="40" fillId="0" borderId="0" xfId="0" applyFont="1"/>
    <xf numFmtId="0" fontId="40" fillId="0" borderId="0" xfId="0" applyFont="1" applyAlignment="1">
      <alignment horizontal="center" vertical="center" wrapText="1"/>
    </xf>
    <xf numFmtId="0" fontId="40" fillId="0" borderId="0" xfId="0" applyFont="1" applyAlignment="1">
      <alignment horizontal="left"/>
    </xf>
    <xf numFmtId="0" fontId="40" fillId="0" borderId="0" xfId="0" applyFont="1" applyAlignment="1">
      <alignment horizontal="center" vertical="center"/>
    </xf>
    <xf numFmtId="0" fontId="40" fillId="0" borderId="0" xfId="0" applyFont="1" applyAlignment="1"/>
    <xf numFmtId="49" fontId="41" fillId="0" borderId="32" xfId="0" applyNumberFormat="1" applyFont="1" applyBorder="1" applyAlignment="1">
      <alignment horizontal="center" vertical="center" wrapText="1"/>
    </xf>
    <xf numFmtId="49" fontId="41" fillId="0" borderId="32" xfId="0" applyNumberFormat="1" applyFont="1" applyBorder="1" applyAlignment="1">
      <alignment horizontal="left" vertical="center" wrapText="1"/>
    </xf>
    <xf numFmtId="49" fontId="40" fillId="0" borderId="0" xfId="0" applyNumberFormat="1" applyFont="1" applyAlignment="1">
      <alignment horizontal="center" vertical="center" wrapText="1"/>
    </xf>
    <xf numFmtId="49" fontId="42" fillId="0" borderId="32" xfId="0" applyNumberFormat="1" applyFont="1" applyBorder="1" applyAlignment="1">
      <alignment horizontal="left" vertical="center" wrapText="1"/>
    </xf>
    <xf numFmtId="49" fontId="42" fillId="0" borderId="32" xfId="0" applyNumberFormat="1" applyFont="1" applyBorder="1" applyAlignment="1">
      <alignment horizontal="center" vertical="center" wrapText="1"/>
    </xf>
    <xf numFmtId="49" fontId="41" fillId="0" borderId="0" xfId="0" applyNumberFormat="1" applyFont="1" applyAlignment="1">
      <alignment horizontal="left" vertical="center" wrapText="1"/>
    </xf>
    <xf numFmtId="49" fontId="41" fillId="0" borderId="0" xfId="0" applyNumberFormat="1" applyFont="1" applyAlignment="1">
      <alignment horizontal="center" vertical="center" wrapText="1"/>
    </xf>
    <xf numFmtId="49" fontId="41"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1" xfId="0" applyFont="1" applyFill="1" applyBorder="1" applyAlignment="1">
      <alignment horizontal="center" vertical="center"/>
    </xf>
    <xf numFmtId="49" fontId="40" fillId="0" borderId="1" xfId="0" applyNumberFormat="1" applyFont="1" applyBorder="1" applyAlignment="1">
      <alignment horizontal="left" vertical="center" wrapText="1"/>
    </xf>
    <xf numFmtId="49" fontId="40" fillId="0" borderId="1" xfId="0" applyNumberFormat="1" applyFont="1" applyFill="1" applyBorder="1" applyAlignment="1">
      <alignment horizontal="left" vertical="center" wrapText="1"/>
    </xf>
    <xf numFmtId="49" fontId="43" fillId="0" borderId="1" xfId="0" applyNumberFormat="1" applyFont="1" applyFill="1" applyBorder="1" applyAlignment="1">
      <alignment horizontal="left" vertical="center" wrapText="1"/>
    </xf>
    <xf numFmtId="0" fontId="40" fillId="0" borderId="1" xfId="0" applyFont="1" applyBorder="1" applyAlignment="1">
      <alignment horizontal="left" vertical="center" wrapText="1"/>
    </xf>
    <xf numFmtId="49" fontId="40" fillId="0" borderId="32" xfId="0" applyNumberFormat="1" applyFont="1" applyBorder="1" applyAlignment="1">
      <alignment horizontal="left" vertical="center" wrapText="1"/>
    </xf>
    <xf numFmtId="49" fontId="9" fillId="0" borderId="32" xfId="0" applyNumberFormat="1" applyFont="1" applyBorder="1" applyAlignment="1">
      <alignment horizontal="left" vertical="center" wrapText="1"/>
    </xf>
    <xf numFmtId="0" fontId="0" fillId="0" borderId="0" xfId="0" applyFont="1" applyAlignment="1"/>
    <xf numFmtId="0" fontId="44" fillId="0" borderId="0" xfId="0" applyFont="1" applyAlignment="1"/>
    <xf numFmtId="0" fontId="45" fillId="0" borderId="0" xfId="0" applyFont="1" applyFill="1" applyBorder="1" applyAlignment="1">
      <alignment horizontal="center"/>
    </xf>
    <xf numFmtId="0" fontId="8"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44" fillId="0" borderId="0" xfId="0" applyFont="1" applyFill="1" applyBorder="1" applyAlignment="1"/>
    <xf numFmtId="0" fontId="0" fillId="0" borderId="0" xfId="0" applyFont="1" applyFill="1" applyBorder="1" applyAlignment="1"/>
    <xf numFmtId="0" fontId="46" fillId="9" borderId="0" xfId="0" applyFont="1" applyFill="1" applyBorder="1" applyAlignment="1">
      <alignment vertical="center" wrapText="1"/>
    </xf>
    <xf numFmtId="0" fontId="47" fillId="9" borderId="0" xfId="0" applyFont="1" applyFill="1" applyBorder="1" applyAlignment="1">
      <alignment horizontal="center" vertical="center" wrapText="1"/>
    </xf>
    <xf numFmtId="0" fontId="29" fillId="10" borderId="0" xfId="0" applyFont="1" applyFill="1" applyBorder="1" applyAlignment="1">
      <alignment horizontal="center" vertical="center"/>
    </xf>
    <xf numFmtId="0" fontId="48" fillId="10" borderId="0" xfId="0" applyFont="1" applyFill="1" applyBorder="1" applyAlignment="1">
      <alignment horizontal="center" vertical="center"/>
    </xf>
    <xf numFmtId="1" fontId="37" fillId="11" borderId="0" xfId="0" applyNumberFormat="1" applyFont="1" applyFill="1" applyBorder="1" applyAlignment="1">
      <alignment vertical="center"/>
    </xf>
    <xf numFmtId="0" fontId="3" fillId="12" borderId="0" xfId="0" applyFont="1" applyFill="1" applyBorder="1"/>
    <xf numFmtId="1" fontId="37"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3" fillId="12" borderId="0" xfId="0" applyFont="1" applyFill="1" applyBorder="1" applyAlignment="1"/>
    <xf numFmtId="0" fontId="0" fillId="12" borderId="0" xfId="0" applyFont="1" applyFill="1" applyBorder="1" applyAlignment="1"/>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1" fontId="39" fillId="12" borderId="0" xfId="0" applyNumberFormat="1" applyFont="1" applyFill="1" applyBorder="1" applyAlignment="1">
      <alignment horizontal="center" vertical="center"/>
    </xf>
    <xf numFmtId="1" fontId="49" fillId="13" borderId="51" xfId="0" applyNumberFormat="1" applyFont="1" applyFill="1" applyBorder="1" applyAlignment="1">
      <alignment horizontal="center" vertical="center" wrapText="1"/>
    </xf>
    <xf numFmtId="1" fontId="37" fillId="13" borderId="52" xfId="0" applyNumberFormat="1" applyFont="1" applyFill="1" applyBorder="1" applyAlignment="1">
      <alignment horizontal="center" vertical="center"/>
    </xf>
    <xf numFmtId="0" fontId="5" fillId="4" borderId="53" xfId="0" applyFont="1" applyFill="1" applyBorder="1" applyAlignment="1">
      <alignment horizontal="left" vertical="center" wrapText="1"/>
    </xf>
    <xf numFmtId="0" fontId="5" fillId="0" borderId="54" xfId="0" applyFont="1" applyBorder="1" applyAlignment="1">
      <alignment horizontal="left" vertical="center" wrapText="1"/>
    </xf>
    <xf numFmtId="0" fontId="50" fillId="10" borderId="0" xfId="0" applyFont="1" applyFill="1" applyBorder="1" applyAlignment="1">
      <alignment horizontal="center" vertical="center" wrapText="1"/>
    </xf>
    <xf numFmtId="0" fontId="51" fillId="0" borderId="55" xfId="0" applyFont="1" applyBorder="1" applyAlignment="1">
      <alignment horizontal="center" vertical="center"/>
    </xf>
    <xf numFmtId="0" fontId="29" fillId="0" borderId="2" xfId="0" applyFont="1" applyBorder="1" applyAlignment="1">
      <alignment vertical="center" wrapText="1"/>
    </xf>
    <xf numFmtId="0" fontId="47" fillId="0" borderId="3" xfId="0" applyFont="1" applyBorder="1" applyAlignment="1">
      <alignment horizontal="center" vertical="center" wrapText="1"/>
    </xf>
    <xf numFmtId="0" fontId="29" fillId="0" borderId="4" xfId="0" applyFont="1" applyBorder="1" applyAlignment="1">
      <alignment vertical="center" wrapText="1"/>
    </xf>
    <xf numFmtId="0" fontId="47" fillId="0" borderId="5" xfId="0" applyFont="1" applyBorder="1" applyAlignment="1">
      <alignment horizontal="center" vertical="center" wrapText="1"/>
    </xf>
    <xf numFmtId="0" fontId="29" fillId="0" borderId="4" xfId="0" applyFont="1" applyFill="1" applyBorder="1" applyAlignment="1">
      <alignment vertical="center" wrapText="1"/>
    </xf>
    <xf numFmtId="0" fontId="29" fillId="0" borderId="6" xfId="0" applyFont="1" applyFill="1" applyBorder="1" applyAlignment="1">
      <alignment vertical="center" wrapText="1"/>
    </xf>
    <xf numFmtId="0" fontId="47" fillId="0" borderId="7" xfId="0" applyFont="1" applyBorder="1" applyAlignment="1">
      <alignment horizontal="center" vertical="center" wrapText="1"/>
    </xf>
    <xf numFmtId="1" fontId="29" fillId="12" borderId="0" xfId="0" applyNumberFormat="1" applyFont="1" applyFill="1" applyBorder="1" applyAlignment="1">
      <alignment horizontal="center" vertical="center"/>
    </xf>
    <xf numFmtId="1" fontId="29" fillId="0" borderId="0" xfId="0" applyNumberFormat="1" applyFont="1" applyFill="1" applyBorder="1" applyAlignment="1">
      <alignment vertical="center"/>
    </xf>
    <xf numFmtId="0" fontId="29"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31" fillId="4" borderId="8" xfId="0" applyFont="1" applyFill="1" applyBorder="1"/>
    <xf numFmtId="1" fontId="11" fillId="4" borderId="9" xfId="0" applyNumberFormat="1" applyFont="1" applyFill="1" applyBorder="1" applyAlignment="1">
      <alignment horizontal="center" vertical="center"/>
    </xf>
    <xf numFmtId="43" fontId="9" fillId="4" borderId="9" xfId="0" applyNumberFormat="1" applyFont="1" applyFill="1" applyBorder="1"/>
    <xf numFmtId="43" fontId="12" fillId="4" borderId="9" xfId="0" applyNumberFormat="1" applyFont="1" applyFill="1" applyBorder="1"/>
    <xf numFmtId="0" fontId="34" fillId="4" borderId="9"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1" fillId="4" borderId="11" xfId="0" applyFont="1" applyFill="1" applyBorder="1"/>
    <xf numFmtId="0" fontId="34" fillId="4" borderId="12" xfId="0" applyFont="1" applyFill="1" applyBorder="1" applyAlignment="1">
      <alignment horizontal="center" vertical="center" wrapText="1"/>
    </xf>
    <xf numFmtId="43" fontId="0" fillId="0" borderId="0" xfId="0" applyNumberFormat="1" applyFont="1" applyBorder="1"/>
    <xf numFmtId="0" fontId="31" fillId="4" borderId="13" xfId="0" applyFont="1" applyFill="1" applyBorder="1"/>
    <xf numFmtId="1" fontId="11" fillId="4" borderId="14" xfId="0" applyNumberFormat="1" applyFont="1" applyFill="1" applyBorder="1" applyAlignment="1">
      <alignment horizontal="left" vertical="center"/>
    </xf>
    <xf numFmtId="43" fontId="9" fillId="4" borderId="14" xfId="0" applyNumberFormat="1" applyFont="1" applyFill="1" applyBorder="1"/>
    <xf numFmtId="43" fontId="12" fillId="4" borderId="14" xfId="0" applyNumberFormat="1" applyFont="1" applyFill="1" applyBorder="1"/>
    <xf numFmtId="0" fontId="34" fillId="4" borderId="14" xfId="0" applyFont="1" applyFill="1" applyBorder="1" applyAlignment="1">
      <alignment horizontal="center" vertical="center" wrapText="1"/>
    </xf>
    <xf numFmtId="0" fontId="35" fillId="4" borderId="14" xfId="0" applyFont="1" applyFill="1" applyBorder="1" applyAlignment="1">
      <alignment horizontal="center" vertical="center" wrapText="1"/>
    </xf>
    <xf numFmtId="0" fontId="3" fillId="0" borderId="0" xfId="0" applyFont="1" applyBorder="1" applyAlignment="1"/>
    <xf numFmtId="165" fontId="9" fillId="4"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0" fontId="51" fillId="0" borderId="56" xfId="0" applyFont="1" applyBorder="1" applyAlignment="1">
      <alignment horizontal="center" vertical="center"/>
    </xf>
    <xf numFmtId="1" fontId="37" fillId="13" borderId="57"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0" fillId="0" borderId="0" xfId="0" applyFont="1" applyAlignment="1"/>
    <xf numFmtId="49" fontId="41" fillId="14" borderId="32" xfId="0" applyNumberFormat="1" applyFont="1" applyFill="1" applyBorder="1" applyAlignment="1">
      <alignment horizontal="center" vertical="center" wrapText="1"/>
    </xf>
    <xf numFmtId="49" fontId="41" fillId="15" borderId="32" xfId="0" applyNumberFormat="1" applyFont="1" applyFill="1" applyBorder="1" applyAlignment="1">
      <alignment horizontal="center" vertical="center" wrapText="1"/>
    </xf>
    <xf numFmtId="49" fontId="41" fillId="16" borderId="32" xfId="0" applyNumberFormat="1" applyFont="1" applyFill="1" applyBorder="1" applyAlignment="1">
      <alignment horizontal="center" vertical="center" wrapText="1"/>
    </xf>
    <xf numFmtId="0" fontId="40" fillId="0" borderId="1" xfId="0" applyFont="1" applyBorder="1"/>
    <xf numFmtId="0" fontId="40" fillId="0" borderId="1" xfId="0" applyFont="1" applyBorder="1" applyAlignment="1">
      <alignment horizontal="center" vertical="center"/>
    </xf>
    <xf numFmtId="0" fontId="40"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0" fillId="0" borderId="1" xfId="0" applyFont="1" applyFill="1" applyBorder="1" applyAlignment="1">
      <alignment horizontal="center" vertical="center"/>
    </xf>
    <xf numFmtId="0" fontId="0" fillId="0" borderId="0" xfId="0" applyFont="1" applyAlignment="1"/>
    <xf numFmtId="1" fontId="29" fillId="12" borderId="0" xfId="0" applyNumberFormat="1" applyFont="1" applyFill="1" applyBorder="1" applyAlignment="1">
      <alignment horizontal="center" vertical="center"/>
    </xf>
    <xf numFmtId="0" fontId="0" fillId="0" borderId="0" xfId="0" applyFont="1" applyAlignment="1"/>
    <xf numFmtId="0" fontId="52" fillId="0" borderId="58" xfId="0" applyFont="1" applyBorder="1" applyAlignment="1">
      <alignment horizontal="left" vertical="center" wrapText="1"/>
    </xf>
    <xf numFmtId="0" fontId="52" fillId="0" borderId="58" xfId="0" applyFont="1" applyBorder="1" applyAlignment="1">
      <alignment horizontal="left" vertical="center"/>
    </xf>
    <xf numFmtId="0" fontId="40" fillId="0" borderId="15" xfId="0" applyFont="1" applyFill="1" applyBorder="1" applyAlignment="1">
      <alignment horizontal="center" vertical="center"/>
    </xf>
    <xf numFmtId="0" fontId="0" fillId="0" borderId="15" xfId="0" applyFont="1" applyBorder="1" applyAlignment="1">
      <alignment horizontal="left"/>
    </xf>
    <xf numFmtId="0" fontId="0" fillId="0" borderId="15" xfId="0" applyFont="1" applyBorder="1"/>
    <xf numFmtId="0" fontId="40" fillId="0" borderId="15" xfId="0" applyFont="1" applyBorder="1"/>
    <xf numFmtId="0" fontId="0" fillId="0" borderId="15" xfId="0" applyFont="1" applyBorder="1" applyAlignment="1">
      <alignment horizontal="center" vertical="center"/>
    </xf>
    <xf numFmtId="0" fontId="0" fillId="0" borderId="15" xfId="0" applyFont="1" applyBorder="1" applyAlignment="1">
      <alignment horizontal="left" vertical="center"/>
    </xf>
    <xf numFmtId="0" fontId="40"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5" xfId="0" applyFont="1" applyBorder="1" applyAlignment="1">
      <alignment horizontal="left" vertical="top"/>
    </xf>
    <xf numFmtId="0" fontId="40" fillId="0" borderId="15" xfId="0" applyFont="1" applyBorder="1" applyAlignment="1">
      <alignment horizontal="left" vertical="top"/>
    </xf>
    <xf numFmtId="0" fontId="40" fillId="0" borderId="1" xfId="0" applyFont="1" applyBorder="1" applyAlignment="1">
      <alignment horizontal="justify" vertical="top" wrapText="1"/>
    </xf>
    <xf numFmtId="0" fontId="40" fillId="0" borderId="15" xfId="0" applyFont="1" applyBorder="1" applyAlignment="1">
      <alignment horizontal="center" vertical="center" wrapText="1"/>
    </xf>
    <xf numFmtId="0" fontId="40" fillId="0" borderId="15" xfId="0" applyFont="1" applyBorder="1" applyAlignment="1">
      <alignment horizontal="justify" vertical="center" wrapText="1"/>
    </xf>
    <xf numFmtId="0" fontId="40" fillId="0" borderId="15" xfId="0" applyFont="1" applyBorder="1" applyAlignment="1">
      <alignment horizontal="left" vertical="center" wrapText="1"/>
    </xf>
    <xf numFmtId="14" fontId="40" fillId="0" borderId="15" xfId="0" applyNumberFormat="1" applyFont="1" applyBorder="1" applyAlignment="1">
      <alignment horizontal="center" vertical="center" wrapText="1"/>
    </xf>
    <xf numFmtId="1" fontId="41" fillId="17" borderId="59" xfId="0" applyNumberFormat="1" applyFont="1" applyFill="1" applyBorder="1" applyAlignment="1">
      <alignment horizontal="center" vertical="center" wrapText="1"/>
    </xf>
    <xf numFmtId="0" fontId="41" fillId="17" borderId="60" xfId="0" applyFont="1" applyFill="1" applyBorder="1" applyAlignment="1">
      <alignment horizontal="center" vertical="center" wrapText="1"/>
    </xf>
    <xf numFmtId="0" fontId="41" fillId="17" borderId="61" xfId="0" applyFont="1" applyFill="1" applyBorder="1" applyAlignment="1">
      <alignment horizontal="center" vertical="center" wrapText="1"/>
    </xf>
    <xf numFmtId="0" fontId="41" fillId="17" borderId="59" xfId="0" applyFont="1" applyFill="1" applyBorder="1" applyAlignment="1">
      <alignment horizontal="center" vertical="center" wrapText="1"/>
    </xf>
    <xf numFmtId="0" fontId="13" fillId="17" borderId="60" xfId="0" applyFont="1" applyFill="1" applyBorder="1" applyAlignment="1">
      <alignment horizontal="center" vertical="center" wrapText="1"/>
    </xf>
    <xf numFmtId="0" fontId="13" fillId="17" borderId="61" xfId="0" applyFont="1" applyFill="1" applyBorder="1" applyAlignment="1">
      <alignment horizontal="center" vertical="center" wrapText="1"/>
    </xf>
    <xf numFmtId="0" fontId="13" fillId="17" borderId="59" xfId="0" applyFont="1" applyFill="1" applyBorder="1" applyAlignment="1">
      <alignment horizontal="center" vertical="center" wrapText="1"/>
    </xf>
    <xf numFmtId="0" fontId="40" fillId="0" borderId="15" xfId="0" applyFont="1" applyBorder="1" applyAlignment="1">
      <alignment horizontal="left" vertical="center"/>
    </xf>
    <xf numFmtId="0" fontId="40" fillId="0" borderId="15" xfId="0" applyFont="1" applyBorder="1" applyAlignment="1">
      <alignment horizontal="left"/>
    </xf>
    <xf numFmtId="0" fontId="41" fillId="0" borderId="1" xfId="0" applyFont="1" applyBorder="1" applyAlignment="1">
      <alignment horizontal="justify" vertical="center" wrapText="1"/>
    </xf>
    <xf numFmtId="0" fontId="9" fillId="0" borderId="1" xfId="0" applyFont="1" applyBorder="1" applyAlignment="1">
      <alignment horizontal="justify" vertical="top" wrapText="1"/>
    </xf>
    <xf numFmtId="0" fontId="16" fillId="0" borderId="1" xfId="0" applyFont="1" applyBorder="1" applyAlignment="1">
      <alignment horizontal="justify" vertical="center" wrapText="1"/>
    </xf>
    <xf numFmtId="0" fontId="40" fillId="18" borderId="15"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18" borderId="1" xfId="0" applyFont="1" applyFill="1" applyBorder="1" applyAlignment="1">
      <alignment horizontal="justify" vertical="center" wrapText="1"/>
    </xf>
    <xf numFmtId="0" fontId="25" fillId="0" borderId="1" xfId="1" applyBorder="1" applyAlignment="1">
      <alignment horizontal="center" vertical="center" wrapText="1"/>
    </xf>
    <xf numFmtId="0" fontId="16" fillId="0" borderId="1" xfId="0" applyFont="1" applyBorder="1" applyAlignment="1">
      <alignment horizontal="center" vertical="center" wrapText="1"/>
    </xf>
    <xf numFmtId="0" fontId="53" fillId="0" borderId="0" xfId="0" applyFont="1" applyAlignment="1">
      <alignment horizontal="center" vertical="center"/>
    </xf>
    <xf numFmtId="0" fontId="41" fillId="0" borderId="0" xfId="0" applyFont="1" applyAlignment="1">
      <alignment horizontal="center" vertical="center"/>
    </xf>
    <xf numFmtId="0" fontId="19" fillId="12" borderId="0" xfId="0" applyFont="1" applyFill="1" applyBorder="1" applyAlignment="1">
      <alignment horizontal="center" vertical="center"/>
    </xf>
    <xf numFmtId="0" fontId="53" fillId="9" borderId="0" xfId="0" applyFont="1" applyFill="1" applyBorder="1" applyAlignment="1">
      <alignment horizontal="center" vertical="center"/>
    </xf>
    <xf numFmtId="0" fontId="41" fillId="0" borderId="15" xfId="0" applyFont="1" applyBorder="1" applyAlignment="1">
      <alignment horizontal="center" vertical="center"/>
    </xf>
    <xf numFmtId="0" fontId="41" fillId="0" borderId="1" xfId="0" applyFont="1" applyBorder="1" applyAlignment="1">
      <alignment horizontal="center" vertical="center"/>
    </xf>
    <xf numFmtId="0" fontId="40" fillId="0" borderId="1" xfId="0" applyFont="1" applyFill="1" applyBorder="1" applyAlignment="1">
      <alignment horizontal="justify" vertical="top" wrapText="1"/>
    </xf>
    <xf numFmtId="0" fontId="3"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4" fillId="0" borderId="0" xfId="0" applyFont="1"/>
    <xf numFmtId="0" fontId="55" fillId="0" borderId="0" xfId="0" applyFont="1"/>
    <xf numFmtId="0" fontId="54" fillId="0" borderId="0" xfId="0" applyFont="1" applyAlignment="1">
      <alignment horizontal="left" vertical="top"/>
    </xf>
    <xf numFmtId="0" fontId="21" fillId="3" borderId="0" xfId="0" applyFont="1" applyFill="1" applyBorder="1" applyAlignment="1">
      <alignment horizontal="left" vertical="top" wrapText="1"/>
    </xf>
    <xf numFmtId="0" fontId="22" fillId="12" borderId="0" xfId="0" applyFont="1" applyFill="1" applyBorder="1" applyAlignment="1"/>
    <xf numFmtId="0" fontId="54" fillId="12" borderId="0" xfId="0" applyFont="1" applyFill="1" applyBorder="1" applyAlignment="1"/>
    <xf numFmtId="0" fontId="21" fillId="3" borderId="0" xfId="0" applyFont="1" applyFill="1" applyBorder="1" applyAlignment="1">
      <alignment horizontal="center" vertical="center" wrapText="1"/>
    </xf>
    <xf numFmtId="0" fontId="21" fillId="17" borderId="59" xfId="0" applyFont="1" applyFill="1" applyBorder="1" applyAlignment="1">
      <alignment horizontal="center" vertical="center" wrapText="1"/>
    </xf>
    <xf numFmtId="0" fontId="54" fillId="0" borderId="0" xfId="0" applyFont="1" applyAlignment="1"/>
    <xf numFmtId="0" fontId="40"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3"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14" fontId="40" fillId="0" borderId="1" xfId="0" applyNumberFormat="1" applyFont="1" applyFill="1" applyBorder="1" applyAlignment="1">
      <alignment horizontal="center" vertical="center"/>
    </xf>
    <xf numFmtId="0" fontId="40" fillId="0" borderId="1" xfId="0" applyFont="1" applyFill="1" applyBorder="1" applyAlignment="1">
      <alignment horizontal="left" vertical="top"/>
    </xf>
    <xf numFmtId="0" fontId="0" fillId="0" borderId="0" xfId="0" applyFont="1" applyFill="1"/>
    <xf numFmtId="0" fontId="0" fillId="0" borderId="0" xfId="0" applyFont="1" applyFill="1" applyAlignment="1"/>
    <xf numFmtId="0" fontId="0" fillId="0" borderId="0" xfId="0" applyFont="1" applyFill="1" applyAlignment="1">
      <alignment vertical="center"/>
    </xf>
    <xf numFmtId="1" fontId="29" fillId="12" borderId="0" xfId="0" applyNumberFormat="1" applyFont="1" applyFill="1" applyBorder="1" applyAlignment="1">
      <alignment horizontal="center" vertical="center"/>
    </xf>
    <xf numFmtId="0" fontId="0" fillId="0" borderId="0" xfId="0" applyFont="1" applyAlignment="1"/>
    <xf numFmtId="0" fontId="9" fillId="0"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9" fillId="0" borderId="15" xfId="0" applyFont="1" applyFill="1" applyBorder="1" applyAlignment="1">
      <alignment horizontal="center" vertical="center"/>
    </xf>
    <xf numFmtId="0" fontId="3" fillId="0" borderId="0" xfId="0" applyFont="1" applyAlignment="1">
      <alignment horizontal="left"/>
    </xf>
    <xf numFmtId="0" fontId="3" fillId="0" borderId="0" xfId="0" applyFont="1"/>
    <xf numFmtId="0" fontId="3" fillId="0" borderId="0" xfId="0" applyFont="1" applyAlignment="1"/>
    <xf numFmtId="0" fontId="67"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xf numFmtId="0" fontId="3" fillId="0" borderId="0" xfId="0" applyFont="1" applyFill="1" applyAlignment="1"/>
    <xf numFmtId="0" fontId="13" fillId="0" borderId="1" xfId="0" applyFont="1" applyBorder="1" applyAlignment="1">
      <alignment horizontal="left" vertical="center" wrapText="1"/>
    </xf>
    <xf numFmtId="0" fontId="9" fillId="0" borderId="1" xfId="0" applyFont="1" applyBorder="1" applyAlignment="1">
      <alignment horizontal="left" vertical="top"/>
    </xf>
    <xf numFmtId="0" fontId="9" fillId="18" borderId="1" xfId="0" applyFont="1" applyFill="1" applyBorder="1" applyAlignment="1">
      <alignment horizontal="center" vertical="center" wrapText="1"/>
    </xf>
    <xf numFmtId="14" fontId="9" fillId="18" borderId="1" xfId="0" applyNumberFormat="1" applyFont="1" applyFill="1" applyBorder="1" applyAlignment="1">
      <alignment horizontal="center" vertical="center" wrapText="1"/>
    </xf>
    <xf numFmtId="0" fontId="40" fillId="18" borderId="1" xfId="0" applyFont="1" applyFill="1" applyBorder="1" applyAlignment="1">
      <alignment horizontal="justify" vertical="center" wrapText="1"/>
    </xf>
    <xf numFmtId="0" fontId="9" fillId="0" borderId="15" xfId="0" applyFont="1" applyFill="1" applyBorder="1" applyAlignment="1">
      <alignment horizontal="justify" vertical="top" wrapText="1"/>
    </xf>
    <xf numFmtId="0" fontId="9" fillId="0" borderId="15" xfId="0" applyFont="1" applyBorder="1" applyAlignment="1">
      <alignment horizontal="left" vertical="center" wrapText="1"/>
    </xf>
    <xf numFmtId="0" fontId="9" fillId="0" borderId="15" xfId="0" applyFont="1" applyBorder="1" applyAlignment="1">
      <alignment horizontal="justify" vertical="center" wrapText="1"/>
    </xf>
    <xf numFmtId="0" fontId="9" fillId="0" borderId="15" xfId="0" applyFont="1" applyBorder="1" applyAlignment="1">
      <alignment horizontal="justify" vertical="top" wrapText="1"/>
    </xf>
    <xf numFmtId="0" fontId="40" fillId="0" borderId="1" xfId="0" applyFont="1" applyFill="1" applyBorder="1"/>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top" wrapText="1"/>
    </xf>
    <xf numFmtId="0" fontId="2" fillId="3" borderId="0" xfId="0" applyFont="1" applyFill="1" applyBorder="1" applyAlignment="1">
      <alignment horizontal="center" vertical="center" wrapText="1"/>
    </xf>
    <xf numFmtId="0" fontId="9" fillId="17" borderId="61" xfId="0" applyFont="1" applyFill="1" applyBorder="1" applyAlignment="1">
      <alignment horizontal="center" vertical="center" wrapText="1"/>
    </xf>
    <xf numFmtId="0" fontId="9" fillId="18" borderId="1" xfId="0" applyFont="1" applyFill="1" applyBorder="1" applyAlignment="1">
      <alignment vertical="center" wrapText="1"/>
    </xf>
    <xf numFmtId="14" fontId="9" fillId="0" borderId="1" xfId="0" applyNumberFormat="1" applyFont="1" applyBorder="1" applyAlignment="1">
      <alignment horizontal="left" vertical="center" wrapText="1"/>
    </xf>
    <xf numFmtId="0" fontId="67" fillId="0" borderId="1" xfId="1" applyFont="1" applyBorder="1" applyAlignment="1">
      <alignment horizontal="left" vertical="center" wrapText="1"/>
    </xf>
    <xf numFmtId="0" fontId="40" fillId="0" borderId="1" xfId="0" applyFont="1" applyBorder="1" applyAlignment="1">
      <alignment horizontal="center" vertical="center" wrapText="1"/>
    </xf>
    <xf numFmtId="14" fontId="40" fillId="0" borderId="1" xfId="0" applyNumberFormat="1" applyFont="1" applyBorder="1" applyAlignment="1">
      <alignment horizontal="center" vertical="center" wrapText="1"/>
    </xf>
    <xf numFmtId="0" fontId="40" fillId="0" borderId="1" xfId="0" applyFont="1" applyBorder="1" applyAlignment="1">
      <alignment horizontal="justify" vertical="center" wrapText="1"/>
    </xf>
    <xf numFmtId="0" fontId="40" fillId="0" borderId="16" xfId="0" applyFont="1" applyFill="1" applyBorder="1" applyAlignment="1">
      <alignment horizontal="justify" vertical="center" wrapText="1"/>
    </xf>
    <xf numFmtId="0" fontId="10" fillId="0" borderId="5"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3" fillId="0" borderId="40" xfId="0" applyFont="1" applyBorder="1"/>
    <xf numFmtId="43" fontId="8" fillId="4" borderId="0" xfId="0" applyNumberFormat="1" applyFont="1" applyFill="1" applyBorder="1" applyAlignment="1">
      <alignment horizontal="center" vertical="center"/>
    </xf>
    <xf numFmtId="1" fontId="57" fillId="0" borderId="0" xfId="0" applyNumberFormat="1" applyFont="1" applyFill="1" applyBorder="1" applyAlignment="1">
      <alignment horizontal="center" vertical="center" wrapText="1"/>
    </xf>
    <xf numFmtId="0" fontId="0" fillId="0" borderId="0" xfId="0" applyFont="1" applyAlignment="1"/>
    <xf numFmtId="1" fontId="57" fillId="0" borderId="0" xfId="0" applyNumberFormat="1" applyFont="1" applyFill="1" applyBorder="1" applyAlignment="1">
      <alignment horizontal="center" vertical="center" wrapText="1"/>
    </xf>
    <xf numFmtId="0" fontId="10" fillId="0" borderId="0" xfId="0" applyNumberFormat="1" applyFont="1" applyBorder="1" applyAlignment="1">
      <alignment horizontal="center" vertical="center" wrapText="1"/>
    </xf>
    <xf numFmtId="1" fontId="49" fillId="30" borderId="62" xfId="0" applyNumberFormat="1" applyFont="1" applyFill="1" applyBorder="1" applyAlignment="1">
      <alignment horizontal="center" vertical="center"/>
    </xf>
    <xf numFmtId="0" fontId="71" fillId="32" borderId="35"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18" borderId="21" xfId="0" applyFont="1" applyFill="1" applyBorder="1" applyAlignment="1">
      <alignment horizontal="justify" vertical="top" wrapText="1"/>
    </xf>
    <xf numFmtId="0" fontId="40" fillId="0" borderId="1" xfId="0" applyFont="1" applyFill="1" applyBorder="1" applyAlignment="1">
      <alignment horizontal="center" vertical="center" wrapText="1"/>
    </xf>
    <xf numFmtId="14" fontId="40" fillId="0" borderId="1" xfId="0" applyNumberFormat="1" applyFont="1" applyBorder="1" applyAlignment="1">
      <alignment horizontal="center" vertical="center"/>
    </xf>
    <xf numFmtId="0" fontId="40" fillId="0" borderId="1" xfId="0" applyFont="1" applyBorder="1" applyAlignment="1">
      <alignment vertical="center" wrapText="1"/>
    </xf>
    <xf numFmtId="14" fontId="40"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0" fillId="0" borderId="1"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29" fillId="12" borderId="0" xfId="0" applyNumberFormat="1" applyFont="1" applyFill="1" applyBorder="1" applyAlignment="1">
      <alignment horizontal="center" vertical="center"/>
    </xf>
    <xf numFmtId="0" fontId="40" fillId="0" borderId="1"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5"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40" fillId="0" borderId="32" xfId="3" applyFont="1" applyFill="1" applyBorder="1" applyAlignment="1">
      <alignment horizontal="center" vertical="center" wrapText="1"/>
    </xf>
    <xf numFmtId="0" fontId="40" fillId="0" borderId="1" xfId="3" applyFont="1" applyFill="1" applyBorder="1" applyAlignment="1">
      <alignment horizontal="center" vertical="center" wrapText="1"/>
    </xf>
    <xf numFmtId="0" fontId="40" fillId="0" borderId="16" xfId="3" applyFont="1" applyFill="1" applyBorder="1" applyAlignment="1">
      <alignment horizontal="center" vertical="center" wrapText="1"/>
    </xf>
    <xf numFmtId="14" fontId="40" fillId="0" borderId="16" xfId="0" applyNumberFormat="1" applyFont="1" applyFill="1" applyBorder="1" applyAlignment="1">
      <alignment horizontal="center" vertical="center" wrapText="1"/>
    </xf>
    <xf numFmtId="14" fontId="40" fillId="0" borderId="16" xfId="0" applyNumberFormat="1" applyFont="1" applyFill="1" applyBorder="1" applyAlignment="1">
      <alignment horizontal="center" vertical="center"/>
    </xf>
    <xf numFmtId="0" fontId="40" fillId="0" borderId="16" xfId="0" applyFont="1" applyFill="1" applyBorder="1" applyAlignment="1">
      <alignment vertical="center" wrapText="1"/>
    </xf>
    <xf numFmtId="0" fontId="13" fillId="0" borderId="16" xfId="0" applyFont="1" applyFill="1" applyBorder="1" applyAlignment="1">
      <alignment horizontal="justify" vertical="top" wrapText="1"/>
    </xf>
    <xf numFmtId="0" fontId="9" fillId="0" borderId="16" xfId="0" applyFont="1" applyFill="1" applyBorder="1" applyAlignment="1">
      <alignment horizontal="justify" vertical="center" wrapText="1"/>
    </xf>
    <xf numFmtId="14" fontId="40" fillId="0" borderId="1" xfId="0" applyNumberFormat="1" applyFont="1" applyBorder="1" applyAlignment="1">
      <alignment horizontal="left" vertical="center" wrapText="1"/>
    </xf>
    <xf numFmtId="0" fontId="9" fillId="0" borderId="16" xfId="0" applyFont="1" applyFill="1" applyBorder="1" applyAlignment="1">
      <alignment horizontal="justify" vertical="top" wrapText="1"/>
    </xf>
    <xf numFmtId="0" fontId="16" fillId="0" borderId="1" xfId="0" applyFont="1" applyFill="1" applyBorder="1" applyAlignment="1">
      <alignment horizontal="left" vertical="center" wrapText="1"/>
    </xf>
    <xf numFmtId="0" fontId="0" fillId="0" borderId="0" xfId="0" applyFont="1" applyAlignment="1"/>
    <xf numFmtId="0" fontId="40" fillId="0" borderId="1" xfId="0" applyFont="1" applyFill="1" applyBorder="1" applyAlignment="1">
      <alignment horizontal="justify" vertical="center" wrapText="1"/>
    </xf>
    <xf numFmtId="0" fontId="40" fillId="0" borderId="1" xfId="0" applyFont="1" applyBorder="1" applyAlignment="1">
      <alignment horizontal="left" vertical="top" wrapText="1"/>
    </xf>
    <xf numFmtId="0" fontId="9" fillId="0" borderId="1" xfId="0" applyFont="1" applyFill="1" applyBorder="1" applyAlignment="1">
      <alignment horizontal="justify" vertical="center" wrapText="1"/>
    </xf>
    <xf numFmtId="49" fontId="41" fillId="33" borderId="32"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0" fontId="47" fillId="0" borderId="5"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0" fillId="0" borderId="0" xfId="0" applyFont="1" applyAlignment="1">
      <alignment horizontal="justify" vertical="center"/>
    </xf>
    <xf numFmtId="0" fontId="44" fillId="0" borderId="1" xfId="0" applyFont="1" applyBorder="1" applyAlignment="1">
      <alignment horizontal="justify" vertical="center" wrapText="1"/>
    </xf>
    <xf numFmtId="0" fontId="44" fillId="0" borderId="1" xfId="0" applyFont="1" applyBorder="1" applyAlignment="1">
      <alignment horizontal="left" vertical="center" wrapText="1"/>
    </xf>
    <xf numFmtId="0" fontId="44" fillId="0" borderId="1" xfId="0" applyFont="1" applyBorder="1" applyAlignment="1">
      <alignment horizontal="left" vertical="top" wrapText="1"/>
    </xf>
    <xf numFmtId="14" fontId="40" fillId="0" borderId="15" xfId="0" applyNumberFormat="1" applyFont="1" applyBorder="1" applyAlignment="1">
      <alignment vertical="center" wrapText="1"/>
    </xf>
    <xf numFmtId="0" fontId="40" fillId="0" borderId="0" xfId="0" applyFont="1" applyAlignment="1">
      <alignment horizontal="left" vertical="top"/>
    </xf>
    <xf numFmtId="17" fontId="74" fillId="5" borderId="44" xfId="1" applyNumberFormat="1" applyFont="1" applyFill="1" applyBorder="1" applyAlignment="1">
      <alignment vertical="center"/>
    </xf>
    <xf numFmtId="0" fontId="7" fillId="0" borderId="83" xfId="0" applyFont="1" applyBorder="1" applyAlignment="1">
      <alignment horizontal="center" vertical="center"/>
    </xf>
    <xf numFmtId="0" fontId="74" fillId="5" borderId="41" xfId="1" applyFont="1" applyFill="1" applyBorder="1" applyAlignment="1">
      <alignment vertical="center"/>
    </xf>
    <xf numFmtId="0" fontId="7" fillId="0" borderId="68" xfId="0" applyFont="1" applyBorder="1" applyAlignment="1">
      <alignment horizontal="center" vertical="center"/>
    </xf>
    <xf numFmtId="0" fontId="74" fillId="6" borderId="41" xfId="1" applyFont="1" applyFill="1" applyBorder="1" applyAlignment="1">
      <alignment vertical="center"/>
    </xf>
    <xf numFmtId="0" fontId="74" fillId="7" borderId="41" xfId="1" applyFont="1" applyFill="1" applyBorder="1" applyAlignment="1">
      <alignment vertical="center"/>
    </xf>
    <xf numFmtId="0" fontId="74" fillId="8" borderId="41" xfId="1" applyFont="1" applyFill="1" applyBorder="1" applyAlignment="1">
      <alignment vertical="center"/>
    </xf>
    <xf numFmtId="0" fontId="74" fillId="8" borderId="45" xfId="1" applyFont="1" applyFill="1" applyBorder="1" applyAlignment="1">
      <alignment vertical="center"/>
    </xf>
    <xf numFmtId="0" fontId="7" fillId="0" borderId="71" xfId="0" applyFont="1" applyBorder="1" applyAlignment="1">
      <alignment horizontal="center" vertical="center"/>
    </xf>
    <xf numFmtId="0" fontId="7" fillId="0" borderId="102" xfId="0" applyFont="1" applyBorder="1" applyAlignment="1">
      <alignment horizontal="center" vertical="center"/>
    </xf>
    <xf numFmtId="0" fontId="41" fillId="0" borderId="15" xfId="0" applyFont="1" applyFill="1" applyBorder="1" applyAlignment="1">
      <alignment horizontal="center" vertical="center"/>
    </xf>
    <xf numFmtId="0" fontId="9" fillId="0" borderId="1" xfId="0" applyFont="1" applyFill="1" applyBorder="1" applyAlignment="1">
      <alignment horizontal="left" vertical="top"/>
    </xf>
    <xf numFmtId="0" fontId="10" fillId="0" borderId="5" xfId="0" applyNumberFormat="1" applyFont="1" applyFill="1" applyBorder="1" applyAlignment="1">
      <alignment horizontal="center" vertical="center" wrapText="1"/>
    </xf>
    <xf numFmtId="0" fontId="67" fillId="0" borderId="1" xfId="1" applyFont="1" applyFill="1" applyBorder="1" applyAlignment="1">
      <alignment horizontal="left" vertical="center" wrapText="1"/>
    </xf>
    <xf numFmtId="0" fontId="0" fillId="0" borderId="0" xfId="0" applyFont="1" applyAlignment="1"/>
    <xf numFmtId="0" fontId="41" fillId="0" borderId="15" xfId="0" applyFont="1" applyBorder="1" applyAlignment="1">
      <alignment horizontal="center" vertical="center" wrapText="1"/>
    </xf>
    <xf numFmtId="0" fontId="75" fillId="0" borderId="1" xfId="1" applyFont="1" applyBorder="1" applyAlignment="1">
      <alignment horizontal="center" vertical="center" wrapText="1"/>
    </xf>
    <xf numFmtId="0" fontId="41" fillId="0" borderId="1" xfId="0" applyFont="1" applyBorder="1" applyAlignment="1">
      <alignment horizontal="left" vertical="center" wrapText="1"/>
    </xf>
    <xf numFmtId="0" fontId="29" fillId="36" borderId="49" xfId="0" applyFont="1" applyFill="1" applyBorder="1" applyAlignment="1">
      <alignment horizontal="center" vertical="center"/>
    </xf>
    <xf numFmtId="0" fontId="29" fillId="36" borderId="41" xfId="0" applyFont="1" applyFill="1" applyBorder="1" applyAlignment="1">
      <alignment horizontal="center" vertical="center"/>
    </xf>
    <xf numFmtId="0" fontId="29" fillId="36" borderId="50" xfId="0" applyFont="1" applyFill="1" applyBorder="1" applyAlignment="1">
      <alignment horizontal="center" vertical="center"/>
    </xf>
    <xf numFmtId="0" fontId="25" fillId="0" borderId="1" xfId="1" applyBorder="1" applyAlignment="1">
      <alignment horizontal="left" vertical="top" wrapText="1"/>
    </xf>
    <xf numFmtId="0" fontId="40" fillId="0" borderId="1" xfId="0" applyFont="1" applyFill="1" applyBorder="1" applyAlignment="1">
      <alignment horizontal="justify" vertical="center" wrapText="1"/>
    </xf>
    <xf numFmtId="0" fontId="40" fillId="0" borderId="1" xfId="0" applyFont="1" applyFill="1" applyBorder="1" applyAlignment="1">
      <alignment horizontal="center" vertical="center" wrapText="1"/>
    </xf>
    <xf numFmtId="14" fontId="40" fillId="0" borderId="1" xfId="0" applyNumberFormat="1" applyFont="1" applyFill="1" applyBorder="1" applyAlignment="1">
      <alignment horizontal="center" vertical="center" wrapText="1"/>
    </xf>
    <xf numFmtId="0" fontId="40" fillId="0" borderId="15" xfId="0" applyFont="1" applyFill="1" applyBorder="1" applyAlignment="1">
      <alignment horizontal="center" vertical="center" wrapText="1"/>
    </xf>
    <xf numFmtId="14" fontId="40" fillId="0" borderId="15" xfId="0" applyNumberFormat="1" applyFont="1" applyFill="1" applyBorder="1" applyAlignment="1">
      <alignment horizontal="center" vertical="center" wrapText="1"/>
    </xf>
    <xf numFmtId="0" fontId="40" fillId="0" borderId="15" xfId="0" applyFont="1" applyFill="1" applyBorder="1" applyAlignment="1">
      <alignment horizontal="justify" vertical="center" wrapText="1"/>
    </xf>
    <xf numFmtId="0" fontId="40" fillId="0" borderId="1" xfId="0" applyFont="1" applyFill="1" applyBorder="1" applyAlignment="1">
      <alignment horizontal="left" vertical="top" wrapText="1"/>
    </xf>
    <xf numFmtId="0" fontId="40" fillId="0" borderId="15"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43" fontId="8" fillId="4" borderId="0" xfId="0" applyNumberFormat="1" applyFont="1" applyFill="1" applyBorder="1" applyAlignment="1">
      <alignment horizontal="center" vertical="center"/>
    </xf>
    <xf numFmtId="0" fontId="0" fillId="0" borderId="0" xfId="0" applyFont="1" applyAlignment="1"/>
    <xf numFmtId="0" fontId="44" fillId="0" borderId="1" xfId="0" applyFont="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center" vertical="center"/>
    </xf>
    <xf numFmtId="0" fontId="16" fillId="0" borderId="15" xfId="0" applyFont="1" applyFill="1" applyBorder="1" applyAlignment="1">
      <alignment horizontal="justify" vertical="top" wrapText="1"/>
    </xf>
    <xf numFmtId="0" fontId="41" fillId="0" borderId="1" xfId="0" applyFont="1" applyFill="1" applyBorder="1" applyAlignment="1">
      <alignment horizontal="center" vertical="center" wrapText="1"/>
    </xf>
    <xf numFmtId="0" fontId="17" fillId="0" borderId="1" xfId="0" applyFont="1" applyFill="1" applyBorder="1" applyAlignment="1">
      <alignment horizontal="justify" vertical="top" wrapText="1"/>
    </xf>
    <xf numFmtId="0" fontId="17" fillId="0" borderId="1" xfId="0" applyFont="1" applyFill="1" applyBorder="1" applyAlignment="1">
      <alignment horizontal="justify" vertical="center" wrapText="1"/>
    </xf>
    <xf numFmtId="0" fontId="80" fillId="0" borderId="15" xfId="1" applyFont="1" applyBorder="1" applyAlignment="1">
      <alignment horizontal="left" vertical="center" wrapText="1"/>
    </xf>
    <xf numFmtId="0" fontId="41" fillId="0" borderId="1" xfId="0" applyFont="1" applyBorder="1" applyAlignment="1">
      <alignment horizontal="center" vertical="center" wrapText="1"/>
    </xf>
    <xf numFmtId="0" fontId="75" fillId="0" borderId="15" xfId="1" applyFont="1" applyBorder="1" applyAlignment="1">
      <alignment vertical="center" wrapText="1"/>
    </xf>
    <xf numFmtId="0" fontId="41" fillId="0" borderId="15" xfId="0" applyFont="1" applyBorder="1" applyAlignment="1">
      <alignment horizontal="left" vertical="center" wrapText="1"/>
    </xf>
    <xf numFmtId="0" fontId="75" fillId="0" borderId="15" xfId="1" applyFont="1" applyBorder="1" applyAlignment="1">
      <alignment horizontal="left" vertical="center" wrapText="1"/>
    </xf>
    <xf numFmtId="0" fontId="40" fillId="0" borderId="96" xfId="3" applyFont="1" applyFill="1" applyBorder="1" applyAlignment="1">
      <alignment horizontal="center" vertical="center" wrapText="1"/>
    </xf>
    <xf numFmtId="0" fontId="0" fillId="0" borderId="1" xfId="0"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5" fillId="0" borderId="0" xfId="0" applyFont="1" applyFill="1" applyAlignment="1">
      <alignment horizontal="left"/>
    </xf>
    <xf numFmtId="0" fontId="81" fillId="18" borderId="1" xfId="1" applyFont="1" applyFill="1" applyBorder="1" applyAlignment="1">
      <alignment horizontal="justify" vertical="center" wrapText="1"/>
    </xf>
    <xf numFmtId="0" fontId="78" fillId="0" borderId="1" xfId="1" applyFont="1" applyFill="1" applyBorder="1" applyAlignment="1">
      <alignment vertical="center" wrapText="1"/>
    </xf>
    <xf numFmtId="0" fontId="81" fillId="0" borderId="1" xfId="1" applyFont="1" applyFill="1" applyBorder="1" applyAlignment="1">
      <alignment horizontal="left" vertical="top" wrapText="1"/>
    </xf>
    <xf numFmtId="0" fontId="45" fillId="0" borderId="0" xfId="0" applyFont="1" applyFill="1"/>
    <xf numFmtId="0" fontId="45" fillId="0" borderId="0" xfId="0" applyFont="1" applyFill="1" applyAlignment="1">
      <alignment vertical="center"/>
    </xf>
    <xf numFmtId="0" fontId="27" fillId="0" borderId="1" xfId="0" applyFont="1" applyFill="1" applyBorder="1" applyAlignment="1">
      <alignment horizontal="center" vertical="center"/>
    </xf>
    <xf numFmtId="14" fontId="45" fillId="0" borderId="1" xfId="0" applyNumberFormat="1" applyFont="1" applyFill="1" applyBorder="1" applyAlignment="1">
      <alignment horizontal="center" vertical="center"/>
    </xf>
    <xf numFmtId="0" fontId="45" fillId="0" borderId="1" xfId="0" applyFont="1" applyFill="1" applyBorder="1" applyAlignment="1">
      <alignment wrapText="1"/>
    </xf>
    <xf numFmtId="0" fontId="4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justify" vertical="top" wrapText="1"/>
    </xf>
    <xf numFmtId="0" fontId="45" fillId="0" borderId="1" xfId="0" applyFont="1" applyFill="1" applyBorder="1" applyAlignment="1">
      <alignment horizontal="left" vertical="top" wrapText="1"/>
    </xf>
    <xf numFmtId="0" fontId="45" fillId="0" borderId="0" xfId="0" applyFont="1"/>
    <xf numFmtId="0" fontId="45" fillId="0" borderId="0" xfId="0" applyFont="1" applyAlignment="1">
      <alignment horizontal="left"/>
    </xf>
    <xf numFmtId="0" fontId="45" fillId="0" borderId="0" xfId="0" applyFont="1" applyAlignment="1">
      <alignment horizontal="justify" vertical="center"/>
    </xf>
    <xf numFmtId="0" fontId="45" fillId="0" borderId="0" xfId="0" applyFont="1" applyAlignment="1">
      <alignment horizontal="left" vertical="top"/>
    </xf>
    <xf numFmtId="0" fontId="45" fillId="0" borderId="0" xfId="0" applyFont="1" applyAlignment="1">
      <alignment horizontal="center"/>
    </xf>
    <xf numFmtId="0" fontId="7" fillId="4" borderId="63" xfId="0" applyFont="1" applyFill="1" applyBorder="1" applyAlignment="1">
      <alignment vertical="center"/>
    </xf>
    <xf numFmtId="0" fontId="2" fillId="0" borderId="64" xfId="0" applyFont="1" applyBorder="1" applyAlignment="1"/>
    <xf numFmtId="43" fontId="0" fillId="37" borderId="0" xfId="0" applyNumberFormat="1" applyFont="1" applyFill="1" applyBorder="1"/>
    <xf numFmtId="41" fontId="7" fillId="4" borderId="67" xfId="0" applyNumberFormat="1" applyFont="1" applyFill="1" applyBorder="1" applyAlignment="1">
      <alignment horizontal="center" vertical="center"/>
    </xf>
    <xf numFmtId="41" fontId="7" fillId="0" borderId="67" xfId="0" applyNumberFormat="1" applyFont="1" applyBorder="1" applyAlignment="1">
      <alignment horizontal="center" vertical="center"/>
    </xf>
    <xf numFmtId="41" fontId="7" fillId="0" borderId="84" xfId="0" applyNumberFormat="1" applyFont="1" applyBorder="1" applyAlignment="1">
      <alignment horizontal="center" vertical="center"/>
    </xf>
    <xf numFmtId="41" fontId="7" fillId="0" borderId="81" xfId="0" applyNumberFormat="1" applyFont="1" applyBorder="1" applyAlignment="1">
      <alignment horizontal="center" vertical="center"/>
    </xf>
    <xf numFmtId="41" fontId="7" fillId="0" borderId="73" xfId="0" applyNumberFormat="1" applyFont="1" applyBorder="1" applyAlignment="1">
      <alignment horizontal="center" vertical="center"/>
    </xf>
    <xf numFmtId="41" fontId="7" fillId="4" borderId="73" xfId="0" applyNumberFormat="1" applyFont="1" applyFill="1" applyBorder="1" applyAlignment="1">
      <alignment horizontal="center" vertical="center"/>
    </xf>
    <xf numFmtId="0" fontId="2" fillId="0" borderId="68" xfId="0" applyFont="1" applyBorder="1"/>
    <xf numFmtId="41" fontId="7" fillId="0" borderId="67" xfId="0" applyNumberFormat="1" applyFont="1" applyFill="1" applyBorder="1" applyAlignment="1">
      <alignment horizontal="center" vertical="center"/>
    </xf>
    <xf numFmtId="0" fontId="3" fillId="0" borderId="40" xfId="0" applyFont="1" applyBorder="1"/>
    <xf numFmtId="0" fontId="2" fillId="0" borderId="71" xfId="0" applyFont="1" applyBorder="1"/>
    <xf numFmtId="43" fontId="8" fillId="4" borderId="0" xfId="0" applyNumberFormat="1" applyFont="1" applyFill="1" applyBorder="1" applyAlignment="1">
      <alignment horizontal="center" vertical="center"/>
    </xf>
    <xf numFmtId="1" fontId="70" fillId="30" borderId="63" xfId="0" applyNumberFormat="1" applyFont="1" applyFill="1" applyBorder="1" applyAlignment="1">
      <alignment horizontal="center" vertical="center" wrapText="1"/>
    </xf>
    <xf numFmtId="0" fontId="0" fillId="0" borderId="0" xfId="0" applyFont="1" applyAlignment="1"/>
    <xf numFmtId="1" fontId="10" fillId="0" borderId="0" xfId="0" applyNumberFormat="1" applyFont="1" applyFill="1" applyBorder="1" applyAlignment="1">
      <alignment horizontal="left" vertical="center" wrapText="1"/>
    </xf>
    <xf numFmtId="0" fontId="3" fillId="0" borderId="0" xfId="0" applyFont="1" applyFill="1" applyBorder="1" applyAlignment="1">
      <alignment vertical="center"/>
    </xf>
    <xf numFmtId="1" fontId="10" fillId="4" borderId="4" xfId="0" applyNumberFormat="1" applyFont="1" applyFill="1" applyBorder="1" applyAlignment="1">
      <alignment horizontal="left" vertical="center" wrapText="1"/>
    </xf>
    <xf numFmtId="0" fontId="3" fillId="0" borderId="1" xfId="0" applyFont="1" applyBorder="1"/>
    <xf numFmtId="1" fontId="10" fillId="0" borderId="4" xfId="0" applyNumberFormat="1" applyFont="1" applyFill="1" applyBorder="1" applyAlignment="1">
      <alignment horizontal="left" vertical="center" wrapText="1"/>
    </xf>
    <xf numFmtId="0" fontId="3" fillId="0" borderId="1" xfId="0" applyFont="1" applyFill="1" applyBorder="1"/>
    <xf numFmtId="0" fontId="4" fillId="20" borderId="39" xfId="0" applyFont="1" applyFill="1" applyBorder="1" applyAlignment="1">
      <alignment horizontal="center" vertical="center" wrapText="1"/>
    </xf>
    <xf numFmtId="0" fontId="3" fillId="0" borderId="40" xfId="0" applyFont="1" applyBorder="1"/>
    <xf numFmtId="0" fontId="3" fillId="0" borderId="42" xfId="0" applyFont="1" applyBorder="1"/>
    <xf numFmtId="43" fontId="64" fillId="4" borderId="14" xfId="0" applyNumberFormat="1" applyFont="1" applyFill="1" applyBorder="1" applyAlignment="1">
      <alignment horizontal="center"/>
    </xf>
    <xf numFmtId="0" fontId="3" fillId="0" borderId="17" xfId="0" applyFont="1" applyBorder="1"/>
    <xf numFmtId="39" fontId="65" fillId="26" borderId="63" xfId="0" applyNumberFormat="1" applyFont="1" applyFill="1" applyBorder="1" applyAlignment="1">
      <alignment horizontal="center" vertical="center" wrapText="1"/>
    </xf>
    <xf numFmtId="0" fontId="3" fillId="0" borderId="64" xfId="0" applyFont="1" applyBorder="1"/>
    <xf numFmtId="0" fontId="3" fillId="0" borderId="65" xfId="0" applyFont="1" applyBorder="1"/>
    <xf numFmtId="164" fontId="65" fillId="26" borderId="63" xfId="0" applyNumberFormat="1" applyFont="1" applyFill="1" applyBorder="1" applyAlignment="1">
      <alignment horizontal="center" vertical="center" wrapText="1"/>
    </xf>
    <xf numFmtId="1" fontId="10" fillId="0" borderId="6" xfId="0" applyNumberFormat="1" applyFont="1" applyFill="1" applyBorder="1" applyAlignment="1">
      <alignment horizontal="left" vertical="center" wrapText="1"/>
    </xf>
    <xf numFmtId="0" fontId="3" fillId="0" borderId="22" xfId="0" applyFont="1" applyFill="1" applyBorder="1"/>
    <xf numFmtId="43" fontId="8" fillId="4" borderId="0" xfId="0" applyNumberFormat="1" applyFont="1" applyFill="1" applyBorder="1" applyAlignment="1">
      <alignment horizontal="center" vertical="center"/>
    </xf>
    <xf numFmtId="0" fontId="3" fillId="0" borderId="0" xfId="0" applyFont="1" applyBorder="1"/>
    <xf numFmtId="0" fontId="57" fillId="19" borderId="81" xfId="0" applyFont="1" applyFill="1" applyBorder="1" applyAlignment="1">
      <alignment horizontal="center" vertical="center" wrapText="1"/>
    </xf>
    <xf numFmtId="0" fontId="3" fillId="0" borderId="83" xfId="0" applyFont="1" applyBorder="1"/>
    <xf numFmtId="0" fontId="3" fillId="0" borderId="82" xfId="0" applyFont="1" applyBorder="1"/>
    <xf numFmtId="1" fontId="29" fillId="0" borderId="0" xfId="0" applyNumberFormat="1" applyFont="1" applyFill="1" applyBorder="1" applyAlignment="1">
      <alignment horizontal="center" vertical="center"/>
    </xf>
    <xf numFmtId="1" fontId="57" fillId="19" borderId="2" xfId="0" applyNumberFormat="1" applyFont="1" applyFill="1" applyBorder="1" applyAlignment="1">
      <alignment horizontal="center" vertical="center" wrapText="1"/>
    </xf>
    <xf numFmtId="1" fontId="57" fillId="19" borderId="21" xfId="0" applyNumberFormat="1" applyFont="1" applyFill="1" applyBorder="1" applyAlignment="1">
      <alignment horizontal="center" vertical="center" wrapText="1"/>
    </xf>
    <xf numFmtId="1" fontId="57" fillId="19" borderId="3" xfId="0" applyNumberFormat="1" applyFont="1" applyFill="1" applyBorder="1" applyAlignment="1">
      <alignment horizontal="center" vertical="center" wrapText="1"/>
    </xf>
    <xf numFmtId="0" fontId="4" fillId="20" borderId="36" xfId="0" applyFont="1" applyFill="1" applyBorder="1" applyAlignment="1">
      <alignment horizontal="center" vertical="center" wrapText="1"/>
    </xf>
    <xf numFmtId="0" fontId="3" fillId="0" borderId="38" xfId="0" applyFont="1" applyBorder="1"/>
    <xf numFmtId="41" fontId="7" fillId="4" borderId="67" xfId="0" applyNumberFormat="1" applyFont="1" applyFill="1" applyBorder="1" applyAlignment="1">
      <alignment horizontal="center" vertical="center"/>
    </xf>
    <xf numFmtId="0" fontId="7" fillId="0" borderId="69" xfId="0" applyFont="1" applyBorder="1" applyAlignment="1">
      <alignment horizontal="center" vertical="center"/>
    </xf>
    <xf numFmtId="41" fontId="7" fillId="0" borderId="67" xfId="0" applyNumberFormat="1" applyFont="1" applyBorder="1" applyAlignment="1">
      <alignment horizontal="center" vertical="center"/>
    </xf>
    <xf numFmtId="1" fontId="37" fillId="13" borderId="86" xfId="0" applyNumberFormat="1" applyFont="1" applyFill="1" applyBorder="1" applyAlignment="1">
      <alignment horizontal="center" vertical="center"/>
    </xf>
    <xf numFmtId="1" fontId="37" fillId="13" borderId="75" xfId="0" applyNumberFormat="1" applyFont="1" applyFill="1" applyBorder="1" applyAlignment="1">
      <alignment horizontal="center" vertical="center"/>
    </xf>
    <xf numFmtId="0" fontId="3" fillId="0" borderId="76" xfId="0" applyFont="1" applyBorder="1"/>
    <xf numFmtId="1" fontId="59" fillId="4" borderId="0" xfId="0" applyNumberFormat="1" applyFont="1" applyFill="1" applyBorder="1" applyAlignment="1">
      <alignment horizontal="center" vertical="center"/>
    </xf>
    <xf numFmtId="0" fontId="46" fillId="0" borderId="81" xfId="0" applyFont="1" applyBorder="1" applyAlignment="1">
      <alignment horizontal="center" vertical="center" wrapText="1"/>
    </xf>
    <xf numFmtId="0" fontId="2" fillId="0" borderId="83" xfId="0" applyFont="1" applyBorder="1"/>
    <xf numFmtId="0" fontId="2" fillId="0" borderId="82" xfId="0" applyFont="1" applyBorder="1"/>
    <xf numFmtId="1" fontId="61" fillId="30" borderId="34" xfId="0" applyNumberFormat="1" applyFont="1" applyFill="1" applyBorder="1" applyAlignment="1">
      <alignment horizontal="center" vertical="center"/>
    </xf>
    <xf numFmtId="0" fontId="3" fillId="31" borderId="35" xfId="0" applyFont="1" applyFill="1" applyBorder="1"/>
    <xf numFmtId="0" fontId="3" fillId="31" borderId="43" xfId="0" applyFont="1" applyFill="1" applyBorder="1"/>
    <xf numFmtId="1" fontId="70" fillId="30" borderId="63" xfId="0" applyNumberFormat="1" applyFont="1" applyFill="1" applyBorder="1" applyAlignment="1">
      <alignment horizontal="center" vertical="center" wrapText="1"/>
    </xf>
    <xf numFmtId="1" fontId="70" fillId="30" borderId="65" xfId="0" applyNumberFormat="1" applyFont="1" applyFill="1" applyBorder="1" applyAlignment="1">
      <alignment horizontal="center" vertical="center" wrapText="1"/>
    </xf>
    <xf numFmtId="1" fontId="37" fillId="13" borderId="77" xfId="0" applyNumberFormat="1" applyFont="1" applyFill="1" applyBorder="1" applyAlignment="1">
      <alignment horizontal="center" vertical="center" wrapText="1"/>
    </xf>
    <xf numFmtId="0" fontId="3" fillId="0" borderId="75" xfId="0" applyFont="1" applyBorder="1"/>
    <xf numFmtId="0" fontId="3" fillId="0" borderId="87" xfId="0" applyFont="1" applyBorder="1"/>
    <xf numFmtId="0" fontId="32" fillId="0" borderId="0" xfId="0" applyFont="1" applyFill="1" applyBorder="1" applyAlignment="1">
      <alignment horizontal="center" wrapText="1"/>
    </xf>
    <xf numFmtId="0" fontId="3" fillId="0" borderId="0" xfId="0" applyFont="1" applyFill="1" applyBorder="1"/>
    <xf numFmtId="1" fontId="62" fillId="0" borderId="67" xfId="0" applyNumberFormat="1" applyFont="1" applyBorder="1" applyAlignment="1">
      <alignment horizontal="center" vertical="center" wrapText="1"/>
    </xf>
    <xf numFmtId="0" fontId="3" fillId="0" borderId="68" xfId="0" applyFont="1" applyBorder="1"/>
    <xf numFmtId="0" fontId="3" fillId="0" borderId="88" xfId="0" applyFont="1" applyBorder="1"/>
    <xf numFmtId="1" fontId="63" fillId="0" borderId="89" xfId="0" applyNumberFormat="1" applyFont="1" applyBorder="1" applyAlignment="1">
      <alignment horizontal="center" vertical="center"/>
    </xf>
    <xf numFmtId="1" fontId="63" fillId="0" borderId="68" xfId="0" applyNumberFormat="1" applyFont="1" applyBorder="1" applyAlignment="1">
      <alignment horizontal="center" vertical="center"/>
    </xf>
    <xf numFmtId="1" fontId="63" fillId="0" borderId="69" xfId="0" applyNumberFormat="1" applyFont="1" applyBorder="1" applyAlignment="1">
      <alignment horizontal="center" vertical="center"/>
    </xf>
    <xf numFmtId="0" fontId="46" fillId="0" borderId="67" xfId="0" applyFont="1" applyBorder="1" applyAlignment="1">
      <alignment horizontal="center" vertical="center" wrapText="1"/>
    </xf>
    <xf numFmtId="0" fontId="2" fillId="0" borderId="68" xfId="0" applyFont="1" applyBorder="1"/>
    <xf numFmtId="0" fontId="2" fillId="0" borderId="69" xfId="0" applyFont="1" applyBorder="1"/>
    <xf numFmtId="0" fontId="46" fillId="4" borderId="67" xfId="0" applyFont="1" applyFill="1" applyBorder="1" applyAlignment="1">
      <alignment horizontal="center" vertical="center"/>
    </xf>
    <xf numFmtId="0" fontId="46" fillId="0" borderId="67" xfId="0" applyFont="1" applyBorder="1" applyAlignment="1">
      <alignment horizontal="center" vertical="center"/>
    </xf>
    <xf numFmtId="41" fontId="7" fillId="0" borderId="73" xfId="0" applyNumberFormat="1" applyFont="1" applyBorder="1" applyAlignment="1">
      <alignment horizontal="center" vertical="center"/>
    </xf>
    <xf numFmtId="0" fontId="7" fillId="0" borderId="74" xfId="0" applyFont="1" applyBorder="1" applyAlignment="1">
      <alignment horizontal="center" vertical="center"/>
    </xf>
    <xf numFmtId="41" fontId="7" fillId="4" borderId="73" xfId="0" applyNumberFormat="1" applyFont="1" applyFill="1" applyBorder="1" applyAlignment="1">
      <alignment horizontal="center" vertical="center"/>
    </xf>
    <xf numFmtId="0" fontId="7" fillId="0" borderId="68" xfId="0" applyFont="1" applyBorder="1" applyAlignment="1">
      <alignment horizontal="center" vertical="center"/>
    </xf>
    <xf numFmtId="0" fontId="46" fillId="4" borderId="67" xfId="0" applyFont="1" applyFill="1" applyBorder="1" applyAlignment="1">
      <alignment horizontal="center" vertical="center" wrapText="1"/>
    </xf>
    <xf numFmtId="43" fontId="60" fillId="4" borderId="40" xfId="1" applyNumberFormat="1" applyFont="1" applyFill="1" applyBorder="1" applyAlignment="1">
      <alignment horizontal="center"/>
    </xf>
    <xf numFmtId="0" fontId="60" fillId="0" borderId="42" xfId="1" applyFont="1" applyBorder="1"/>
    <xf numFmtId="1" fontId="10" fillId="4" borderId="40" xfId="0" applyNumberFormat="1" applyFont="1" applyFill="1" applyBorder="1" applyAlignment="1">
      <alignment horizontal="center" vertical="center"/>
    </xf>
    <xf numFmtId="41" fontId="7" fillId="4" borderId="77" xfId="0" applyNumberFormat="1" applyFont="1" applyFill="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41" fontId="7" fillId="4" borderId="79" xfId="0" applyNumberFormat="1" applyFont="1" applyFill="1" applyBorder="1" applyAlignment="1">
      <alignment horizontal="center" vertical="center"/>
    </xf>
    <xf numFmtId="0" fontId="7" fillId="0" borderId="80" xfId="0" applyFont="1" applyBorder="1" applyAlignment="1">
      <alignment horizontal="center" vertical="center"/>
    </xf>
    <xf numFmtId="1" fontId="37" fillId="4" borderId="40" xfId="0" applyNumberFormat="1" applyFont="1" applyFill="1" applyBorder="1" applyAlignment="1">
      <alignment horizontal="center" vertical="center"/>
    </xf>
    <xf numFmtId="41" fontId="7" fillId="4" borderId="75" xfId="0" applyNumberFormat="1" applyFont="1" applyFill="1" applyBorder="1" applyAlignment="1">
      <alignment horizontal="center" vertical="center"/>
    </xf>
    <xf numFmtId="0" fontId="2" fillId="0" borderId="76" xfId="0" applyFont="1" applyBorder="1" applyAlignment="1">
      <alignment horizontal="center" vertical="center"/>
    </xf>
    <xf numFmtId="41" fontId="7" fillId="4" borderId="66" xfId="0" applyNumberFormat="1" applyFont="1" applyFill="1" applyBorder="1" applyAlignment="1">
      <alignment horizontal="center" vertical="center"/>
    </xf>
    <xf numFmtId="0" fontId="2" fillId="0" borderId="78" xfId="0" applyFont="1" applyBorder="1" applyAlignment="1">
      <alignment horizontal="center" vertical="center"/>
    </xf>
    <xf numFmtId="0" fontId="2" fillId="0" borderId="75" xfId="0" applyFont="1" applyBorder="1" applyAlignment="1">
      <alignment horizontal="center" vertical="center"/>
    </xf>
    <xf numFmtId="0" fontId="46" fillId="4" borderId="70" xfId="0" applyFont="1" applyFill="1" applyBorder="1" applyAlignment="1">
      <alignment horizontal="center" vertical="center" wrapText="1"/>
    </xf>
    <xf numFmtId="0" fontId="2" fillId="0" borderId="71" xfId="0" applyFont="1" applyBorder="1"/>
    <xf numFmtId="0" fontId="2" fillId="0" borderId="72" xfId="0" applyFont="1" applyBorder="1"/>
    <xf numFmtId="0" fontId="57" fillId="19" borderId="34" xfId="0" applyFont="1" applyFill="1" applyBorder="1" applyAlignment="1">
      <alignment horizontal="center" vertical="center" wrapText="1"/>
    </xf>
    <xf numFmtId="0" fontId="3" fillId="0" borderId="35" xfId="0" applyFont="1" applyBorder="1"/>
    <xf numFmtId="0" fontId="3" fillId="0" borderId="43" xfId="0" applyFont="1" applyBorder="1"/>
    <xf numFmtId="0" fontId="58" fillId="4" borderId="39" xfId="1" applyFont="1" applyFill="1" applyBorder="1" applyAlignment="1">
      <alignment horizontal="center" vertical="center" wrapText="1"/>
    </xf>
    <xf numFmtId="0" fontId="58" fillId="0" borderId="40" xfId="1" applyFont="1" applyBorder="1"/>
    <xf numFmtId="0" fontId="58" fillId="0" borderId="42" xfId="1" applyFont="1" applyBorder="1"/>
    <xf numFmtId="0" fontId="58" fillId="4" borderId="34" xfId="1" applyFont="1" applyFill="1" applyBorder="1" applyAlignment="1">
      <alignment horizontal="center" vertical="center" wrapText="1"/>
    </xf>
    <xf numFmtId="0" fontId="58" fillId="0" borderId="35" xfId="1" applyFont="1" applyBorder="1"/>
    <xf numFmtId="0" fontId="58" fillId="0" borderId="43" xfId="1" applyFont="1" applyBorder="1"/>
    <xf numFmtId="0" fontId="58" fillId="4" borderId="36" xfId="1" applyFont="1" applyFill="1" applyBorder="1" applyAlignment="1">
      <alignment horizontal="center" vertical="center" wrapText="1"/>
    </xf>
    <xf numFmtId="0" fontId="58" fillId="0" borderId="0" xfId="1" applyFont="1" applyBorder="1"/>
    <xf numFmtId="0" fontId="58" fillId="0" borderId="38" xfId="1" applyFont="1" applyBorder="1"/>
    <xf numFmtId="0" fontId="4" fillId="20" borderId="63" xfId="0" applyFont="1" applyFill="1" applyBorder="1" applyAlignment="1">
      <alignment horizontal="center" vertical="center" wrapText="1"/>
    </xf>
    <xf numFmtId="1" fontId="49" fillId="21" borderId="34" xfId="0" applyNumberFormat="1" applyFont="1" applyFill="1" applyBorder="1" applyAlignment="1">
      <alignment horizontal="center" vertical="center" wrapText="1"/>
    </xf>
    <xf numFmtId="0" fontId="3" fillId="22" borderId="35" xfId="0" applyFont="1" applyFill="1" applyBorder="1"/>
    <xf numFmtId="41" fontId="7" fillId="0" borderId="67" xfId="0" applyNumberFormat="1" applyFont="1" applyFill="1" applyBorder="1" applyAlignment="1">
      <alignment horizontal="center" vertical="center"/>
    </xf>
    <xf numFmtId="0" fontId="7" fillId="0" borderId="68" xfId="0" applyFont="1" applyFill="1" applyBorder="1" applyAlignment="1">
      <alignment horizontal="center" vertical="center"/>
    </xf>
    <xf numFmtId="1" fontId="49" fillId="23" borderId="34" xfId="0" applyNumberFormat="1" applyFont="1" applyFill="1" applyBorder="1" applyAlignment="1">
      <alignment horizontal="center" vertical="center"/>
    </xf>
    <xf numFmtId="0" fontId="3" fillId="14" borderId="43" xfId="0" applyFont="1" applyFill="1" applyBorder="1"/>
    <xf numFmtId="41" fontId="7" fillId="0" borderId="81" xfId="0" applyNumberFormat="1" applyFont="1" applyBorder="1" applyAlignment="1">
      <alignment horizontal="center" vertical="center"/>
    </xf>
    <xf numFmtId="0" fontId="7" fillId="0" borderId="82" xfId="0" applyFont="1" applyBorder="1" applyAlignment="1">
      <alignment horizontal="center" vertical="center"/>
    </xf>
    <xf numFmtId="0" fontId="56" fillId="0" borderId="63" xfId="0" applyFont="1" applyBorder="1" applyAlignment="1">
      <alignment horizontal="center" vertical="center"/>
    </xf>
    <xf numFmtId="1" fontId="49" fillId="35" borderId="8" xfId="0" applyNumberFormat="1" applyFont="1" applyFill="1" applyBorder="1" applyAlignment="1">
      <alignment horizontal="center" vertical="center" wrapText="1"/>
    </xf>
    <xf numFmtId="0" fontId="3" fillId="34" borderId="10" xfId="0" applyFont="1" applyFill="1" applyBorder="1"/>
    <xf numFmtId="41" fontId="7" fillId="0" borderId="84" xfId="0" applyNumberFormat="1" applyFont="1" applyBorder="1" applyAlignment="1">
      <alignment horizontal="center" vertical="center"/>
    </xf>
    <xf numFmtId="0" fontId="7" fillId="0" borderId="85" xfId="0" applyFont="1" applyBorder="1" applyAlignment="1">
      <alignment horizontal="center" vertical="center"/>
    </xf>
    <xf numFmtId="1" fontId="49" fillId="24" borderId="8" xfId="0" applyNumberFormat="1" applyFont="1" applyFill="1" applyBorder="1" applyAlignment="1">
      <alignment horizontal="center" vertical="center" wrapText="1"/>
    </xf>
    <xf numFmtId="0" fontId="3" fillId="25" borderId="10" xfId="0" applyFont="1" applyFill="1" applyBorder="1"/>
    <xf numFmtId="0" fontId="7" fillId="0" borderId="83" xfId="0" applyFont="1" applyBorder="1" applyAlignment="1">
      <alignment horizontal="center" vertical="center"/>
    </xf>
    <xf numFmtId="41" fontId="7" fillId="37" borderId="67" xfId="0" applyNumberFormat="1" applyFont="1" applyFill="1" applyBorder="1" applyAlignment="1">
      <alignment horizontal="center" vertical="center"/>
    </xf>
    <xf numFmtId="0" fontId="7" fillId="18" borderId="69" xfId="0" applyFont="1" applyFill="1" applyBorder="1" applyAlignment="1">
      <alignment horizontal="center" vertical="center"/>
    </xf>
    <xf numFmtId="0" fontId="7" fillId="18" borderId="68" xfId="0" applyFont="1" applyFill="1" applyBorder="1" applyAlignment="1">
      <alignment horizontal="center" vertical="center"/>
    </xf>
    <xf numFmtId="41" fontId="7" fillId="37" borderId="73" xfId="0" applyNumberFormat="1" applyFont="1" applyFill="1" applyBorder="1" applyAlignment="1">
      <alignment horizontal="center" vertical="center"/>
    </xf>
    <xf numFmtId="0" fontId="7" fillId="18" borderId="74" xfId="0" applyFont="1" applyFill="1" applyBorder="1" applyAlignment="1">
      <alignment horizontal="center" vertical="center"/>
    </xf>
    <xf numFmtId="41" fontId="7" fillId="18" borderId="67" xfId="0" applyNumberFormat="1" applyFont="1" applyFill="1" applyBorder="1" applyAlignment="1">
      <alignment horizontal="center" vertical="center"/>
    </xf>
    <xf numFmtId="41" fontId="7" fillId="18" borderId="73" xfId="0" applyNumberFormat="1" applyFont="1" applyFill="1" applyBorder="1" applyAlignment="1">
      <alignment horizontal="center" vertical="center"/>
    </xf>
    <xf numFmtId="1" fontId="49" fillId="38" borderId="34" xfId="0" applyNumberFormat="1" applyFont="1" applyFill="1" applyBorder="1" applyAlignment="1">
      <alignment horizontal="center" vertical="center"/>
    </xf>
    <xf numFmtId="1" fontId="49" fillId="39" borderId="34" xfId="0" applyNumberFormat="1" applyFont="1" applyFill="1" applyBorder="1" applyAlignment="1">
      <alignment horizontal="center" vertical="center" wrapText="1"/>
    </xf>
    <xf numFmtId="1" fontId="49" fillId="30" borderId="8" xfId="0" applyNumberFormat="1" applyFont="1" applyFill="1" applyBorder="1" applyAlignment="1">
      <alignment horizontal="center" vertical="center" wrapText="1"/>
    </xf>
    <xf numFmtId="0" fontId="3" fillId="31" borderId="10" xfId="0" applyFont="1" applyFill="1" applyBorder="1"/>
    <xf numFmtId="0" fontId="41" fillId="0" borderId="28" xfId="0" applyFont="1" applyBorder="1" applyAlignment="1">
      <alignment horizontal="left" vertical="center" wrapText="1"/>
    </xf>
    <xf numFmtId="0" fontId="40" fillId="0" borderId="29" xfId="0" applyFont="1" applyBorder="1" applyAlignment="1">
      <alignment horizontal="left" vertical="center" wrapText="1"/>
    </xf>
    <xf numFmtId="0" fontId="40" fillId="0" borderId="30" xfId="0" applyFont="1" applyBorder="1" applyAlignment="1">
      <alignment horizontal="left" vertical="center" wrapText="1"/>
    </xf>
    <xf numFmtId="0" fontId="8" fillId="28" borderId="8" xfId="0" applyFont="1" applyFill="1" applyBorder="1" applyAlignment="1">
      <alignment horizontal="center" vertical="center" wrapText="1"/>
    </xf>
    <xf numFmtId="0" fontId="8" fillId="28" borderId="9" xfId="0" applyFont="1" applyFill="1" applyBorder="1" applyAlignment="1">
      <alignment horizontal="center" vertical="center" wrapText="1"/>
    </xf>
    <xf numFmtId="0" fontId="8" fillId="28" borderId="10" xfId="0" applyFont="1" applyFill="1" applyBorder="1" applyAlignment="1">
      <alignment horizontal="center" vertical="center" wrapText="1"/>
    </xf>
    <xf numFmtId="0" fontId="37" fillId="19" borderId="8"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13" fillId="17" borderId="23" xfId="0" applyFont="1" applyFill="1" applyBorder="1" applyAlignment="1">
      <alignment horizontal="center" vertical="center" wrapText="1"/>
    </xf>
    <xf numFmtId="0" fontId="13" fillId="17" borderId="24" xfId="0" applyFont="1" applyFill="1" applyBorder="1" applyAlignment="1">
      <alignment horizontal="center" vertical="center" wrapText="1"/>
    </xf>
    <xf numFmtId="0" fontId="13" fillId="17" borderId="95"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94" xfId="0" applyFont="1" applyBorder="1" applyAlignment="1">
      <alignment horizontal="center" vertical="center" wrapText="1"/>
    </xf>
    <xf numFmtId="0" fontId="39" fillId="29" borderId="63" xfId="0" applyFont="1" applyFill="1" applyBorder="1" applyAlignment="1">
      <alignment horizontal="center" vertical="center" wrapText="1"/>
    </xf>
    <xf numFmtId="0" fontId="11" fillId="0" borderId="64" xfId="0" applyFont="1" applyBorder="1"/>
    <xf numFmtId="0" fontId="11" fillId="0" borderId="65" xfId="0" applyFont="1" applyBorder="1"/>
    <xf numFmtId="0" fontId="8" fillId="29" borderId="8" xfId="0" applyFont="1" applyFill="1" applyBorder="1" applyAlignment="1">
      <alignment horizontal="center" vertical="center" wrapText="1"/>
    </xf>
    <xf numFmtId="0" fontId="8" fillId="29" borderId="9"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2" fillId="4" borderId="34" xfId="0" applyFont="1" applyFill="1" applyBorder="1" applyAlignment="1">
      <alignment horizontal="center" vertical="center"/>
    </xf>
    <xf numFmtId="0" fontId="3" fillId="0" borderId="36" xfId="0" applyFont="1" applyBorder="1"/>
    <xf numFmtId="0" fontId="0" fillId="0" borderId="0" xfId="0" applyFont="1" applyAlignment="1"/>
    <xf numFmtId="0" fontId="3" fillId="0" borderId="39" xfId="0" applyFont="1" applyBorder="1"/>
    <xf numFmtId="0" fontId="39" fillId="2" borderId="8" xfId="0" applyFont="1" applyFill="1" applyBorder="1" applyAlignment="1">
      <alignment horizontal="center" vertical="center" wrapText="1"/>
    </xf>
    <xf numFmtId="0" fontId="11" fillId="0" borderId="9" xfId="0" applyFont="1" applyBorder="1"/>
    <xf numFmtId="0" fontId="11" fillId="0" borderId="10" xfId="0" applyFont="1" applyBorder="1"/>
    <xf numFmtId="0" fontId="39" fillId="0" borderId="63" xfId="0" applyFont="1" applyFill="1" applyBorder="1" applyAlignment="1">
      <alignment horizontal="center" vertical="center" wrapText="1"/>
    </xf>
    <xf numFmtId="0" fontId="11" fillId="0" borderId="64" xfId="0" applyFont="1" applyFill="1" applyBorder="1"/>
    <xf numFmtId="0" fontId="11" fillId="0" borderId="65" xfId="0" applyFont="1" applyFill="1" applyBorder="1"/>
    <xf numFmtId="0" fontId="66" fillId="27" borderId="8" xfId="0" applyFont="1" applyFill="1" applyBorder="1" applyAlignment="1">
      <alignment horizontal="center" vertical="center" wrapText="1"/>
    </xf>
    <xf numFmtId="0" fontId="66" fillId="27" borderId="9" xfId="0" applyFont="1" applyFill="1" applyBorder="1" applyAlignment="1">
      <alignment horizontal="center" vertical="center" wrapText="1"/>
    </xf>
    <xf numFmtId="0" fontId="66" fillId="27" borderId="10" xfId="0" applyFont="1" applyFill="1" applyBorder="1" applyAlignment="1">
      <alignment horizontal="center" vertical="center" wrapText="1"/>
    </xf>
    <xf numFmtId="1" fontId="37" fillId="19" borderId="18" xfId="0" applyNumberFormat="1" applyFont="1" applyFill="1" applyBorder="1" applyAlignment="1">
      <alignment horizontal="center" vertical="center" wrapText="1"/>
    </xf>
    <xf numFmtId="1" fontId="37" fillId="19" borderId="19" xfId="0" applyNumberFormat="1" applyFont="1" applyFill="1" applyBorder="1" applyAlignment="1">
      <alignment horizontal="center" vertical="center" wrapText="1"/>
    </xf>
    <xf numFmtId="1" fontId="37" fillId="19" borderId="20" xfId="0" applyNumberFormat="1" applyFont="1" applyFill="1" applyBorder="1" applyAlignment="1">
      <alignment horizontal="center" vertical="center" wrapText="1"/>
    </xf>
    <xf numFmtId="1" fontId="29" fillId="0" borderId="2" xfId="0" applyNumberFormat="1" applyFont="1" applyBorder="1" applyAlignment="1">
      <alignment horizontal="center" vertical="center"/>
    </xf>
    <xf numFmtId="1" fontId="29" fillId="0" borderId="21" xfId="0" applyNumberFormat="1" applyFont="1" applyBorder="1" applyAlignment="1">
      <alignment horizontal="center" vertical="center"/>
    </xf>
    <xf numFmtId="1" fontId="29" fillId="0" borderId="6" xfId="0" applyNumberFormat="1" applyFont="1" applyBorder="1" applyAlignment="1">
      <alignment horizontal="center" vertical="center" wrapText="1"/>
    </xf>
    <xf numFmtId="1" fontId="29" fillId="0" borderId="22" xfId="0" applyNumberFormat="1" applyFont="1" applyBorder="1" applyAlignment="1">
      <alignment horizontal="center" vertical="center" wrapText="1"/>
    </xf>
    <xf numFmtId="1" fontId="29" fillId="12" borderId="0" xfId="0" applyNumberFormat="1" applyFont="1" applyFill="1" applyBorder="1" applyAlignment="1">
      <alignment horizontal="center" vertical="center"/>
    </xf>
    <xf numFmtId="1" fontId="36" fillId="19" borderId="90" xfId="0" applyNumberFormat="1" applyFont="1" applyFill="1" applyBorder="1" applyAlignment="1">
      <alignment horizontal="center" vertical="center" wrapText="1"/>
    </xf>
    <xf numFmtId="1" fontId="36" fillId="19" borderId="91" xfId="0" applyNumberFormat="1" applyFont="1" applyFill="1" applyBorder="1" applyAlignment="1">
      <alignment horizontal="center" vertical="center" wrapText="1"/>
    </xf>
    <xf numFmtId="1" fontId="36" fillId="19" borderId="92" xfId="0" applyNumberFormat="1" applyFont="1" applyFill="1" applyBorder="1" applyAlignment="1">
      <alignment horizontal="center" vertical="center" wrapText="1"/>
    </xf>
    <xf numFmtId="0" fontId="40" fillId="0" borderId="15" xfId="0" applyFont="1" applyBorder="1" applyAlignment="1">
      <alignment horizontal="left" vertical="top"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41" fillId="18" borderId="28" xfId="0" applyFont="1" applyFill="1" applyBorder="1" applyAlignment="1">
      <alignment horizontal="left" vertical="center" wrapText="1"/>
    </xf>
    <xf numFmtId="0" fontId="40" fillId="18" borderId="29" xfId="0" applyFont="1" applyFill="1" applyBorder="1" applyAlignment="1">
      <alignment horizontal="left" vertical="center" wrapText="1"/>
    </xf>
    <xf numFmtId="0" fontId="40" fillId="18" borderId="30" xfId="0" applyFont="1" applyFill="1" applyBorder="1" applyAlignment="1">
      <alignment horizontal="left" vertical="center" wrapText="1"/>
    </xf>
    <xf numFmtId="0" fontId="40" fillId="0" borderId="28" xfId="0" applyFont="1" applyBorder="1" applyAlignment="1">
      <alignment horizontal="left" vertical="center" wrapText="1"/>
    </xf>
    <xf numFmtId="0" fontId="40" fillId="0" borderId="29" xfId="0" applyFont="1" applyBorder="1" applyAlignment="1">
      <alignment horizontal="left" vertical="center"/>
    </xf>
    <xf numFmtId="0" fontId="40" fillId="0" borderId="30" xfId="0" applyFont="1" applyBorder="1" applyAlignment="1">
      <alignment horizontal="left" vertical="center"/>
    </xf>
    <xf numFmtId="0" fontId="50" fillId="0" borderId="63" xfId="0" applyFont="1" applyFill="1" applyBorder="1" applyAlignment="1">
      <alignment horizontal="center" vertical="center" wrapText="1"/>
    </xf>
    <xf numFmtId="0" fontId="18" fillId="0" borderId="64" xfId="0" applyFont="1" applyFill="1" applyBorder="1"/>
    <xf numFmtId="0" fontId="18" fillId="0" borderId="65" xfId="0" applyFont="1" applyFill="1" applyBorder="1"/>
    <xf numFmtId="0" fontId="40" fillId="0" borderId="15" xfId="0" applyFont="1" applyFill="1" applyBorder="1" applyAlignment="1">
      <alignment horizontal="left" vertical="top" wrapText="1"/>
    </xf>
    <xf numFmtId="0" fontId="40" fillId="0" borderId="1" xfId="0" applyFont="1" applyFill="1" applyBorder="1" applyAlignment="1">
      <alignment horizontal="left" vertical="top" wrapText="1"/>
    </xf>
    <xf numFmtId="0" fontId="40" fillId="0" borderId="15" xfId="0" applyFont="1" applyFill="1" applyBorder="1" applyAlignment="1">
      <alignment horizontal="justify" vertical="center" wrapText="1"/>
    </xf>
    <xf numFmtId="0" fontId="40" fillId="0" borderId="1" xfId="0" applyFont="1" applyFill="1" applyBorder="1" applyAlignment="1">
      <alignment horizontal="justify" vertical="center" wrapText="1"/>
    </xf>
    <xf numFmtId="1" fontId="29" fillId="0" borderId="4" xfId="0" applyNumberFormat="1" applyFont="1" applyBorder="1" applyAlignment="1">
      <alignment horizontal="center" vertical="center"/>
    </xf>
    <xf numFmtId="1" fontId="29" fillId="0" borderId="1" xfId="0" applyNumberFormat="1" applyFont="1" applyBorder="1" applyAlignment="1">
      <alignment horizontal="center" vertical="center"/>
    </xf>
    <xf numFmtId="0" fontId="16" fillId="0" borderId="1" xfId="0" applyFont="1" applyFill="1" applyBorder="1" applyAlignment="1">
      <alignment horizontal="left" vertical="top" wrapText="1"/>
    </xf>
    <xf numFmtId="0" fontId="40" fillId="0" borderId="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0" fillId="0" borderId="15" xfId="0" applyFont="1" applyFill="1" applyBorder="1" applyAlignment="1">
      <alignment horizontal="center" vertical="center" wrapText="1"/>
    </xf>
    <xf numFmtId="14" fontId="40" fillId="0" borderId="15" xfId="0" applyNumberFormat="1" applyFont="1" applyFill="1" applyBorder="1" applyAlignment="1">
      <alignment horizontal="center" vertical="center" wrapText="1"/>
    </xf>
    <xf numFmtId="14" fontId="40" fillId="0" borderId="1" xfId="0" applyNumberFormat="1" applyFont="1" applyFill="1" applyBorder="1" applyAlignment="1">
      <alignment horizontal="center" vertical="center" wrapText="1"/>
    </xf>
    <xf numFmtId="0" fontId="41" fillId="0" borderId="1" xfId="0" applyFont="1" applyFill="1" applyBorder="1" applyAlignment="1">
      <alignment horizontal="left" vertical="top" wrapText="1"/>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0" fillId="18" borderId="28" xfId="0" applyFont="1" applyFill="1" applyBorder="1" applyAlignment="1">
      <alignment horizontal="justify" vertical="top" wrapText="1"/>
    </xf>
    <xf numFmtId="0" fontId="40" fillId="18" borderId="29" xfId="0" applyFont="1" applyFill="1" applyBorder="1" applyAlignment="1">
      <alignment horizontal="justify" vertical="top" wrapText="1"/>
    </xf>
    <xf numFmtId="0" fontId="40" fillId="18" borderId="30" xfId="0" applyFont="1" applyFill="1" applyBorder="1" applyAlignment="1">
      <alignment horizontal="justify" vertical="top" wrapText="1"/>
    </xf>
    <xf numFmtId="0" fontId="40" fillId="18" borderId="15" xfId="0" applyFont="1" applyFill="1" applyBorder="1" applyAlignment="1">
      <alignment horizontal="justify" vertical="top" wrapText="1"/>
    </xf>
    <xf numFmtId="14" fontId="45" fillId="0" borderId="1" xfId="0" applyNumberFormat="1" applyFont="1" applyFill="1" applyBorder="1" applyAlignment="1">
      <alignment horizontal="justify" vertical="center" wrapText="1"/>
    </xf>
    <xf numFmtId="14" fontId="45" fillId="0" borderId="1" xfId="0" applyNumberFormat="1" applyFont="1" applyFill="1" applyBorder="1" applyAlignment="1">
      <alignment horizontal="justify" vertical="center"/>
    </xf>
    <xf numFmtId="0" fontId="40" fillId="0" borderId="28" xfId="0" applyFont="1" applyFill="1" applyBorder="1" applyAlignment="1">
      <alignment horizontal="justify" vertical="center" wrapText="1"/>
    </xf>
    <xf numFmtId="0" fontId="40" fillId="0" borderId="29" xfId="0" applyFont="1" applyFill="1" applyBorder="1" applyAlignment="1">
      <alignment horizontal="justify" vertical="center"/>
    </xf>
    <xf numFmtId="0" fontId="40" fillId="0" borderId="28" xfId="0" applyFont="1" applyFill="1" applyBorder="1" applyAlignment="1">
      <alignment horizontal="justify" vertical="center"/>
    </xf>
    <xf numFmtId="0" fontId="41" fillId="0" borderId="16" xfId="0" applyFont="1" applyFill="1" applyBorder="1" applyAlignment="1">
      <alignment horizontal="center" vertical="center" wrapText="1"/>
    </xf>
    <xf numFmtId="0" fontId="40" fillId="0" borderId="16" xfId="0" applyFont="1" applyFill="1" applyBorder="1" applyAlignment="1">
      <alignment horizontal="center" vertical="center" wrapText="1"/>
    </xf>
    <xf numFmtId="14" fontId="45" fillId="0" borderId="1" xfId="0" applyNumberFormat="1" applyFont="1" applyFill="1" applyBorder="1" applyAlignment="1">
      <alignment horizontal="center" vertical="center"/>
    </xf>
    <xf numFmtId="14" fontId="45" fillId="0" borderId="16" xfId="0" applyNumberFormat="1" applyFont="1" applyFill="1" applyBorder="1" applyAlignment="1">
      <alignment horizontal="center" vertical="center"/>
    </xf>
    <xf numFmtId="0" fontId="40" fillId="0" borderId="1"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40" fillId="0" borderId="1" xfId="0" applyFont="1" applyFill="1" applyBorder="1" applyAlignment="1">
      <alignment horizontal="justify" vertical="center"/>
    </xf>
    <xf numFmtId="0" fontId="40" fillId="18" borderId="1" xfId="0" applyFont="1" applyFill="1" applyBorder="1" applyAlignment="1">
      <alignment horizontal="justify" vertical="center"/>
    </xf>
    <xf numFmtId="0" fontId="40" fillId="0" borderId="16" xfId="0" applyFont="1" applyFill="1" applyBorder="1" applyAlignment="1">
      <alignment horizontal="justify" vertical="center"/>
    </xf>
    <xf numFmtId="0" fontId="40" fillId="18" borderId="28" xfId="0" applyFont="1" applyFill="1" applyBorder="1" applyAlignment="1">
      <alignment horizontal="justify" vertical="center" wrapText="1"/>
    </xf>
    <xf numFmtId="0" fontId="40" fillId="18" borderId="30" xfId="0" applyFont="1" applyFill="1" applyBorder="1" applyAlignment="1">
      <alignment horizontal="justify" vertical="center"/>
    </xf>
    <xf numFmtId="0" fontId="9" fillId="0" borderId="28" xfId="0" applyFont="1" applyFill="1" applyBorder="1" applyAlignment="1">
      <alignment horizontal="justify" vertical="center" wrapText="1"/>
    </xf>
    <xf numFmtId="0" fontId="9" fillId="0" borderId="29" xfId="0" applyFont="1" applyFill="1" applyBorder="1" applyAlignment="1">
      <alignment horizontal="justify" vertical="center"/>
    </xf>
    <xf numFmtId="0" fontId="40" fillId="0" borderId="1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19"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28" xfId="0" applyFont="1" applyBorder="1" applyAlignment="1">
      <alignment horizontal="justify" vertical="center" wrapText="1"/>
    </xf>
    <xf numFmtId="0" fontId="40" fillId="0" borderId="29" xfId="0" applyFont="1" applyBorder="1" applyAlignment="1">
      <alignment horizontal="justify" vertical="center" wrapText="1"/>
    </xf>
    <xf numFmtId="0" fontId="40" fillId="0" borderId="30" xfId="0" applyFont="1" applyBorder="1" applyAlignment="1">
      <alignment horizontal="justify" vertical="center" wrapText="1"/>
    </xf>
    <xf numFmtId="0" fontId="40" fillId="18" borderId="29" xfId="0" applyFont="1" applyFill="1" applyBorder="1" applyAlignment="1">
      <alignment horizontal="justify" vertical="center" wrapText="1"/>
    </xf>
    <xf numFmtId="0" fontId="40" fillId="18" borderId="30" xfId="0" applyFont="1" applyFill="1" applyBorder="1" applyAlignment="1">
      <alignment horizontal="justify" vertical="center" wrapText="1"/>
    </xf>
    <xf numFmtId="0" fontId="40" fillId="0" borderId="29" xfId="0" applyFont="1" applyFill="1" applyBorder="1" applyAlignment="1">
      <alignment horizontal="justify" vertical="center" wrapText="1"/>
    </xf>
    <xf numFmtId="0" fontId="40" fillId="0" borderId="30" xfId="0" applyFont="1" applyFill="1" applyBorder="1" applyAlignment="1">
      <alignment horizontal="justify" vertical="center" wrapText="1"/>
    </xf>
    <xf numFmtId="0" fontId="16" fillId="0" borderId="1" xfId="0" applyFont="1" applyBorder="1" applyAlignment="1">
      <alignment horizontal="left" vertical="top" wrapText="1"/>
    </xf>
    <xf numFmtId="0" fontId="40"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97" xfId="0" applyFont="1" applyFill="1" applyBorder="1" applyAlignment="1">
      <alignment horizontal="center" vertical="top" wrapText="1"/>
    </xf>
    <xf numFmtId="0" fontId="9" fillId="0" borderId="98" xfId="0" applyFont="1" applyFill="1" applyBorder="1" applyAlignment="1">
      <alignment horizontal="center" vertical="top" wrapText="1"/>
    </xf>
    <xf numFmtId="0" fontId="9" fillId="0" borderId="99" xfId="0" applyFont="1" applyFill="1" applyBorder="1" applyAlignment="1">
      <alignment horizontal="center" vertical="top" wrapText="1"/>
    </xf>
    <xf numFmtId="0" fontId="9" fillId="0" borderId="10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01"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18"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justify"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53" fillId="0" borderId="25" xfId="0" applyFont="1" applyBorder="1" applyAlignment="1">
      <alignment horizontal="left" vertical="top" wrapText="1"/>
    </xf>
    <xf numFmtId="0" fontId="53" fillId="0" borderId="26" xfId="0" applyFont="1" applyBorder="1" applyAlignment="1">
      <alignment horizontal="left" vertical="top" wrapText="1"/>
    </xf>
    <xf numFmtId="0" fontId="53" fillId="0" borderId="27" xfId="0" applyFont="1" applyBorder="1" applyAlignment="1">
      <alignment horizontal="left" vertical="top" wrapText="1"/>
    </xf>
    <xf numFmtId="0" fontId="53" fillId="0" borderId="28" xfId="0" applyFont="1" applyBorder="1" applyAlignment="1">
      <alignment horizontal="left" vertical="top" wrapText="1"/>
    </xf>
    <xf numFmtId="0" fontId="53" fillId="0" borderId="29" xfId="0" applyFont="1" applyBorder="1" applyAlignment="1">
      <alignment horizontal="left" vertical="top" wrapText="1"/>
    </xf>
    <xf numFmtId="0" fontId="53" fillId="0" borderId="30" xfId="0" applyFont="1" applyBorder="1" applyAlignment="1">
      <alignment horizontal="left" vertical="top" wrapText="1"/>
    </xf>
    <xf numFmtId="9" fontId="10" fillId="4" borderId="40" xfId="4" applyFont="1" applyFill="1" applyBorder="1" applyAlignment="1">
      <alignment horizontal="center" vertical="center"/>
    </xf>
    <xf numFmtId="9" fontId="3" fillId="0" borderId="40" xfId="4" applyFont="1" applyBorder="1"/>
    <xf numFmtId="9" fontId="0" fillId="0" borderId="0" xfId="4" applyFont="1"/>
    <xf numFmtId="0" fontId="0" fillId="0" borderId="0" xfId="0"/>
    <xf numFmtId="0" fontId="0" fillId="0" borderId="0" xfId="0" applyBorder="1"/>
    <xf numFmtId="0" fontId="83"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3" fillId="0" borderId="4" xfId="0" applyFont="1" applyBorder="1" applyAlignment="1">
      <alignment wrapText="1"/>
    </xf>
    <xf numFmtId="0" fontId="0" fillId="0" borderId="1" xfId="0" applyBorder="1" applyAlignment="1">
      <alignment horizontal="center" vertical="center"/>
    </xf>
    <xf numFmtId="166" fontId="0" fillId="0" borderId="5" xfId="4" applyNumberFormat="1" applyFont="1" applyBorder="1" applyAlignment="1">
      <alignment horizontal="center" vertical="center"/>
    </xf>
    <xf numFmtId="0" fontId="83" fillId="0" borderId="6" xfId="0" applyFont="1" applyBorder="1" applyAlignment="1">
      <alignment wrapText="1"/>
    </xf>
    <xf numFmtId="0" fontId="0" fillId="0" borderId="22" xfId="0" applyBorder="1" applyAlignment="1">
      <alignment horizontal="center" vertical="center"/>
    </xf>
    <xf numFmtId="166" fontId="0" fillId="0" borderId="7" xfId="4" applyNumberFormat="1" applyFont="1" applyBorder="1" applyAlignment="1">
      <alignment horizontal="center" vertical="center"/>
    </xf>
    <xf numFmtId="0" fontId="83" fillId="0" borderId="26" xfId="0" applyFont="1" applyBorder="1" applyAlignment="1">
      <alignment horizontal="center"/>
    </xf>
    <xf numFmtId="0" fontId="84" fillId="0" borderId="2" xfId="0" applyFont="1" applyBorder="1" applyAlignment="1">
      <alignment horizontal="center" vertical="center"/>
    </xf>
    <xf numFmtId="0" fontId="84" fillId="0" borderId="21"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1" xfId="0" applyFont="1" applyBorder="1" applyAlignment="1">
      <alignment horizontal="center" vertical="center" wrapText="1"/>
    </xf>
    <xf numFmtId="0" fontId="84" fillId="40" borderId="1" xfId="0" applyFont="1" applyFill="1" applyBorder="1" applyAlignment="1">
      <alignment horizontal="center" vertical="center" wrapText="1"/>
    </xf>
    <xf numFmtId="0" fontId="84" fillId="0" borderId="0" xfId="0" applyFont="1" applyAlignment="1">
      <alignment horizontal="center" vertical="center"/>
    </xf>
    <xf numFmtId="0" fontId="84" fillId="0" borderId="103" xfId="0" applyFont="1" applyBorder="1" applyAlignment="1">
      <alignment horizontal="center" vertical="center" wrapText="1"/>
    </xf>
    <xf numFmtId="0" fontId="83"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3" fillId="0" borderId="1" xfId="0" applyFont="1" applyBorder="1" applyAlignment="1">
      <alignment horizontal="left" vertical="center" wrapText="1"/>
    </xf>
    <xf numFmtId="0" fontId="83" fillId="0" borderId="1" xfId="0" applyFont="1" applyBorder="1" applyAlignment="1">
      <alignment horizontal="center" vertical="center"/>
    </xf>
    <xf numFmtId="0" fontId="83" fillId="0" borderId="0" xfId="0" applyFont="1" applyBorder="1" applyAlignment="1">
      <alignment horizontal="center" vertical="center"/>
    </xf>
    <xf numFmtId="0" fontId="0" fillId="0" borderId="1" xfId="0" applyBorder="1"/>
    <xf numFmtId="0" fontId="85"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3" fillId="0" borderId="6" xfId="0" applyFont="1" applyBorder="1"/>
    <xf numFmtId="0" fontId="83" fillId="0" borderId="22" xfId="0" applyFont="1" applyBorder="1" applyAlignment="1">
      <alignment horizontal="center" vertical="center"/>
    </xf>
    <xf numFmtId="0" fontId="83" fillId="0" borderId="0" xfId="0" applyFont="1"/>
    <xf numFmtId="1" fontId="57" fillId="19"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41" fontId="7" fillId="4" borderId="70" xfId="0" applyNumberFormat="1" applyFont="1" applyFill="1" applyBorder="1" applyAlignment="1">
      <alignment horizontal="center" vertical="center"/>
    </xf>
    <xf numFmtId="0" fontId="7" fillId="0" borderId="72" xfId="0" applyFont="1" applyBorder="1" applyAlignment="1">
      <alignment horizontal="center" vertical="center"/>
    </xf>
    <xf numFmtId="0" fontId="7" fillId="0" borderId="71" xfId="0" applyFont="1" applyBorder="1" applyAlignment="1">
      <alignment horizontal="center" vertical="center"/>
    </xf>
    <xf numFmtId="41" fontId="7" fillId="4" borderId="104" xfId="0" applyNumberFormat="1" applyFont="1" applyFill="1" applyBorder="1" applyAlignment="1">
      <alignment horizontal="center" vertical="center"/>
    </xf>
    <xf numFmtId="0" fontId="7" fillId="0" borderId="105" xfId="0" applyFont="1" applyBorder="1" applyAlignment="1">
      <alignment horizontal="center" vertical="center"/>
    </xf>
    <xf numFmtId="0" fontId="7" fillId="4" borderId="106" xfId="0" applyFont="1" applyFill="1" applyBorder="1" applyAlignment="1">
      <alignment horizontal="center" vertical="center"/>
    </xf>
    <xf numFmtId="0" fontId="7" fillId="4" borderId="107" xfId="0" applyFont="1" applyFill="1" applyBorder="1" applyAlignment="1">
      <alignment horizontal="center" vertical="center"/>
    </xf>
    <xf numFmtId="41" fontId="7" fillId="4" borderId="107" xfId="0" applyNumberFormat="1" applyFont="1" applyFill="1" applyBorder="1" applyAlignment="1">
      <alignment horizontal="center" vertical="center"/>
    </xf>
    <xf numFmtId="41" fontId="7" fillId="4" borderId="107" xfId="0" applyNumberFormat="1" applyFont="1" applyFill="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83" fillId="0" borderId="109" xfId="0" applyFont="1" applyBorder="1" applyAlignment="1">
      <alignment wrapText="1"/>
    </xf>
    <xf numFmtId="0" fontId="83" fillId="0" borderId="30" xfId="0" applyFont="1" applyBorder="1" applyAlignment="1">
      <alignment wrapText="1"/>
    </xf>
    <xf numFmtId="0" fontId="83" fillId="0" borderId="110" xfId="0" applyFont="1" applyBorder="1" applyAlignment="1">
      <alignment wrapText="1"/>
    </xf>
    <xf numFmtId="0" fontId="83" fillId="0" borderId="110" xfId="0" applyFont="1" applyBorder="1" applyAlignment="1">
      <alignment horizontal="center"/>
    </xf>
    <xf numFmtId="0" fontId="71" fillId="31" borderId="9" xfId="0" applyFont="1" applyFill="1" applyBorder="1" applyAlignment="1">
      <alignment horizontal="center" vertical="center" wrapText="1"/>
    </xf>
    <xf numFmtId="17" fontId="74" fillId="5" borderId="111" xfId="1" applyNumberFormat="1" applyFont="1" applyFill="1" applyBorder="1" applyAlignment="1">
      <alignment vertical="center"/>
    </xf>
    <xf numFmtId="41" fontId="7" fillId="0" borderId="112" xfId="0" applyNumberFormat="1" applyFont="1" applyBorder="1" applyAlignment="1">
      <alignment horizontal="center" vertical="center"/>
    </xf>
    <xf numFmtId="0" fontId="74" fillId="5" borderId="49" xfId="1" applyFont="1" applyFill="1" applyBorder="1" applyAlignment="1">
      <alignment vertical="center"/>
    </xf>
    <xf numFmtId="41" fontId="7" fillId="0" borderId="58" xfId="0" applyNumberFormat="1" applyFont="1" applyBorder="1" applyAlignment="1">
      <alignment horizontal="center" vertical="center"/>
    </xf>
    <xf numFmtId="41" fontId="7" fillId="4" borderId="58" xfId="0" applyNumberFormat="1" applyFont="1" applyFill="1" applyBorder="1" applyAlignment="1">
      <alignment horizontal="center" vertical="center"/>
    </xf>
    <xf numFmtId="0" fontId="74" fillId="6" borderId="49" xfId="1" applyFont="1" applyFill="1" applyBorder="1" applyAlignment="1">
      <alignment vertical="center"/>
    </xf>
    <xf numFmtId="0" fontId="74" fillId="7" borderId="49" xfId="1" applyFont="1" applyFill="1" applyBorder="1" applyAlignment="1">
      <alignment vertical="center"/>
    </xf>
    <xf numFmtId="0" fontId="74" fillId="8" borderId="49" xfId="1" applyFont="1" applyFill="1" applyBorder="1" applyAlignment="1">
      <alignment vertical="center"/>
    </xf>
    <xf numFmtId="0" fontId="74" fillId="8" borderId="113" xfId="1" applyFont="1" applyFill="1" applyBorder="1" applyAlignment="1">
      <alignment vertical="center"/>
    </xf>
    <xf numFmtId="41" fontId="7" fillId="4" borderId="70" xfId="0" applyNumberFormat="1" applyFont="1" applyFill="1" applyBorder="1" applyAlignment="1">
      <alignment horizontal="center" vertical="center"/>
    </xf>
    <xf numFmtId="41" fontId="7" fillId="4" borderId="104" xfId="0" applyNumberFormat="1" applyFont="1" applyFill="1" applyBorder="1" applyAlignment="1">
      <alignment horizontal="center" vertical="center"/>
    </xf>
    <xf numFmtId="41" fontId="7" fillId="4" borderId="114" xfId="0" applyNumberFormat="1" applyFont="1" applyFill="1" applyBorder="1" applyAlignment="1">
      <alignment horizontal="center" vertical="center"/>
    </xf>
    <xf numFmtId="0" fontId="86" fillId="4" borderId="1" xfId="0" applyFont="1" applyFill="1" applyBorder="1" applyAlignment="1">
      <alignment vertical="center"/>
    </xf>
    <xf numFmtId="0" fontId="86" fillId="0" borderId="1" xfId="0" applyFont="1" applyBorder="1" applyAlignment="1">
      <alignment horizontal="center" vertical="center"/>
    </xf>
  </cellXfs>
  <cellStyles count="5">
    <cellStyle name="Hipervínculo" xfId="1" builtinId="8"/>
    <cellStyle name="Normal" xfId="0" builtinId="0"/>
    <cellStyle name="Normal 2" xfId="2"/>
    <cellStyle name="Normal 2 2" xfId="3"/>
    <cellStyle name="Porcentaje" xfId="4" builtinId="5"/>
  </cellStyles>
  <dxfs count="57">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A41A-49FC-ACF0-7A3A00775D4E}"/>
              </c:ext>
            </c:extLst>
          </c:dPt>
          <c:dPt>
            <c:idx val="1"/>
            <c:invertIfNegative val="1"/>
            <c:bubble3D val="0"/>
            <c:extLst xmlns:c16r2="http://schemas.microsoft.com/office/drawing/2015/06/chart">
              <c:ext xmlns:c16="http://schemas.microsoft.com/office/drawing/2014/chart" uri="{C3380CC4-5D6E-409C-BE32-E72D297353CC}">
                <c16:uniqueId val="{00000001-A41A-49FC-ACF0-7A3A00775D4E}"/>
              </c:ext>
            </c:extLst>
          </c:dPt>
          <c:dPt>
            <c:idx val="2"/>
            <c:invertIfNegative val="1"/>
            <c:bubble3D val="0"/>
            <c:extLst xmlns:c16r2="http://schemas.microsoft.com/office/drawing/2015/06/chart">
              <c:ext xmlns:c16="http://schemas.microsoft.com/office/drawing/2014/chart" uri="{C3380CC4-5D6E-409C-BE32-E72D297353CC}">
                <c16:uniqueId val="{00000002-A41A-49FC-ACF0-7A3A00775D4E}"/>
              </c:ext>
            </c:extLst>
          </c:dPt>
          <c:cat>
            <c:strRef>
              <c:f>'HISTORICO '!$B$22:$B$24</c:f>
              <c:strCache>
                <c:ptCount val="3"/>
                <c:pt idx="0">
                  <c:v>ACCIONES CORRECTIVAS</c:v>
                </c:pt>
                <c:pt idx="1">
                  <c:v>ACCIONES PREVENTIVAS Y/O DE MEJORA</c:v>
                </c:pt>
                <c:pt idx="2">
                  <c:v>TOTAL DE ACCIONES FORMULADAS</c:v>
                </c:pt>
              </c:strCache>
            </c:strRef>
          </c:cat>
          <c:val>
            <c:numRef>
              <c:f>'HISTORICO '!$E$22:$E$24</c:f>
              <c:numCache>
                <c:formatCode>0</c:formatCode>
                <c:ptCount val="3"/>
                <c:pt idx="2">
                  <c:v>0</c:v>
                </c:pt>
              </c:numCache>
            </c:numRef>
          </c:val>
          <c:extLst xmlns:c16r2="http://schemas.microsoft.com/office/drawing/2015/06/chart">
            <c:ext xmlns:c16="http://schemas.microsoft.com/office/drawing/2014/chart" uri="{C3380CC4-5D6E-409C-BE32-E72D297353CC}">
              <c16:uniqueId val="{00000003-A41A-49FC-ACF0-7A3A00775D4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41930872"/>
        <c:axId val="141933224"/>
      </c:barChart>
      <c:catAx>
        <c:axId val="141930872"/>
        <c:scaling>
          <c:orientation val="maxMin"/>
        </c:scaling>
        <c:delete val="0"/>
        <c:axPos val="l"/>
        <c:numFmt formatCode="General" sourceLinked="1"/>
        <c:majorTickMark val="cross"/>
        <c:minorTickMark val="cross"/>
        <c:tickLblPos val="nextTo"/>
        <c:txPr>
          <a:bodyPr rot="0" vert="horz"/>
          <a:lstStyle/>
          <a:p>
            <a:pPr>
              <a:defRPr sz="900" b="0" i="0" u="none" strike="noStrike" baseline="0">
                <a:solidFill>
                  <a:srgbClr val="333333"/>
                </a:solidFill>
                <a:latin typeface="Calibri"/>
                <a:ea typeface="Calibri"/>
                <a:cs typeface="Calibri"/>
              </a:defRPr>
            </a:pPr>
            <a:endParaRPr lang="es-CO"/>
          </a:p>
        </c:txPr>
        <c:crossAx val="141933224"/>
        <c:crosses val="autoZero"/>
        <c:auto val="1"/>
        <c:lblAlgn val="ctr"/>
        <c:lblOffset val="100"/>
        <c:noMultiLvlLbl val="1"/>
      </c:catAx>
      <c:valAx>
        <c:axId val="141933224"/>
        <c:scaling>
          <c:orientation val="minMax"/>
        </c:scaling>
        <c:delete val="0"/>
        <c:axPos val="b"/>
        <c:majorGridlines>
          <c:spPr>
            <a:ln>
              <a:solidFill>
                <a:srgbClr val="FFFFFF"/>
              </a:solidFill>
            </a:ln>
          </c:spPr>
        </c:majorGridlines>
        <c:numFmt formatCode="0" sourceLinked="1"/>
        <c:majorTickMark val="cross"/>
        <c:minorTickMark val="cross"/>
        <c:tickLblPos val="nextTo"/>
        <c:spPr>
          <a:ln w="47625">
            <a:noFill/>
          </a:ln>
        </c:spPr>
        <c:txPr>
          <a:bodyPr rot="0" vert="horz"/>
          <a:lstStyle/>
          <a:p>
            <a:pPr>
              <a:defRPr sz="900" b="0" i="0" u="none" strike="noStrike" baseline="0">
                <a:solidFill>
                  <a:srgbClr val="333333"/>
                </a:solidFill>
                <a:latin typeface="Calibri"/>
                <a:ea typeface="Calibri"/>
                <a:cs typeface="Calibri"/>
              </a:defRPr>
            </a:pPr>
            <a:endParaRPr lang="es-CO"/>
          </a:p>
        </c:txPr>
        <c:crossAx val="141930872"/>
        <c:crosses val="max"/>
        <c:crossBetween val="between"/>
      </c:valAx>
      <c:spPr>
        <a:solidFill>
          <a:srgbClr val="FFFFFF"/>
        </a:solidFill>
      </c:spPr>
    </c:plotArea>
    <c:plotVisOnly val="1"/>
    <c:dispBlanksAs val="zero"/>
    <c:showDLblsOverMax val="1"/>
  </c:chart>
  <c:spPr>
    <a:solidFill>
      <a:srgbClr val="FFFFFF"/>
    </a:solidFill>
    <a:ln>
      <a:solidFill>
        <a:srgbClr val="00206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'HISTORICO '!$B$10:$B$14</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'!$E$10:$E$14</c:f>
              <c:numCache>
                <c:formatCode>General</c:formatCode>
                <c:ptCount val="5"/>
                <c:pt idx="0">
                  <c:v>41</c:v>
                </c:pt>
                <c:pt idx="1">
                  <c:v>81</c:v>
                </c:pt>
                <c:pt idx="2">
                  <c:v>0</c:v>
                </c:pt>
                <c:pt idx="3">
                  <c:v>23</c:v>
                </c:pt>
                <c:pt idx="4">
                  <c:v>55</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85357136"/>
        <c:axId val="286843976"/>
      </c:barChart>
      <c:catAx>
        <c:axId val="285357136"/>
        <c:scaling>
          <c:orientation val="maxMin"/>
        </c:scaling>
        <c:delete val="0"/>
        <c:axPos val="l"/>
        <c:numFmt formatCode="General" sourceLinked="1"/>
        <c:majorTickMark val="cross"/>
        <c:minorTickMark val="cross"/>
        <c:tickLblPos val="nextTo"/>
        <c:txPr>
          <a:bodyPr rot="0" vert="horz"/>
          <a:lstStyle/>
          <a:p>
            <a:pPr>
              <a:defRPr/>
            </a:pPr>
            <a:endParaRPr lang="es-CO"/>
          </a:p>
        </c:txPr>
        <c:crossAx val="286843976"/>
        <c:crosses val="autoZero"/>
        <c:auto val="1"/>
        <c:lblAlgn val="ctr"/>
        <c:lblOffset val="100"/>
        <c:noMultiLvlLbl val="1"/>
      </c:catAx>
      <c:valAx>
        <c:axId val="286843976"/>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285357136"/>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A41A-49FC-ACF0-7A3A00775D4E}"/>
              </c:ext>
            </c:extLst>
          </c:dPt>
          <c:dPt>
            <c:idx val="1"/>
            <c:invertIfNegative val="1"/>
            <c:bubble3D val="0"/>
            <c:extLst xmlns:c16r2="http://schemas.microsoft.com/office/drawing/2015/06/chart">
              <c:ext xmlns:c16="http://schemas.microsoft.com/office/drawing/2014/chart" uri="{C3380CC4-5D6E-409C-BE32-E72D297353CC}">
                <c16:uniqueId val="{00000001-A41A-49FC-ACF0-7A3A00775D4E}"/>
              </c:ext>
            </c:extLst>
          </c:dPt>
          <c:dPt>
            <c:idx val="2"/>
            <c:invertIfNegative val="1"/>
            <c:bubble3D val="0"/>
            <c:extLst xmlns:c16r2="http://schemas.microsoft.com/office/drawing/2015/06/chart">
              <c:ext xmlns:c16="http://schemas.microsoft.com/office/drawing/2014/chart" uri="{C3380CC4-5D6E-409C-BE32-E72D297353CC}">
                <c16:uniqueId val="{00000002-A41A-49FC-ACF0-7A3A00775D4E}"/>
              </c:ext>
            </c:extLst>
          </c:dPt>
          <c:cat>
            <c:strRef>
              <c:f>'HISTORICO '!$B$22:$B$24</c:f>
              <c:strCache>
                <c:ptCount val="3"/>
                <c:pt idx="0">
                  <c:v>ACCIONES CORRECTIVAS</c:v>
                </c:pt>
                <c:pt idx="1">
                  <c:v>ACCIONES PREVENTIVAS Y/O DE MEJORA</c:v>
                </c:pt>
                <c:pt idx="2">
                  <c:v>TOTAL DE ACCIONES FORMULADAS</c:v>
                </c:pt>
              </c:strCache>
            </c:strRef>
          </c:cat>
          <c:val>
            <c:numRef>
              <c:f>'HISTORICO '!$E$22:$E$24</c:f>
              <c:numCache>
                <c:formatCode>0</c:formatCode>
                <c:ptCount val="3"/>
                <c:pt idx="2">
                  <c:v>0</c:v>
                </c:pt>
              </c:numCache>
            </c:numRef>
          </c:val>
          <c:extLst xmlns:c16r2="http://schemas.microsoft.com/office/drawing/2015/06/chart">
            <c:ext xmlns:c16="http://schemas.microsoft.com/office/drawing/2014/chart" uri="{C3380CC4-5D6E-409C-BE32-E72D297353CC}">
              <c16:uniqueId val="{00000003-A41A-49FC-ACF0-7A3A00775D4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33053040"/>
        <c:axId val="233054216"/>
      </c:barChart>
      <c:catAx>
        <c:axId val="233053040"/>
        <c:scaling>
          <c:orientation val="maxMin"/>
        </c:scaling>
        <c:delete val="0"/>
        <c:axPos val="l"/>
        <c:numFmt formatCode="General" sourceLinked="1"/>
        <c:majorTickMark val="cross"/>
        <c:minorTickMark val="cross"/>
        <c:tickLblPos val="nextTo"/>
        <c:txPr>
          <a:bodyPr rot="0" vert="horz"/>
          <a:lstStyle/>
          <a:p>
            <a:pPr>
              <a:defRPr sz="900" b="0" i="0" u="none" strike="noStrike" baseline="0">
                <a:solidFill>
                  <a:srgbClr val="333333"/>
                </a:solidFill>
                <a:latin typeface="Calibri"/>
                <a:ea typeface="Calibri"/>
                <a:cs typeface="Calibri"/>
              </a:defRPr>
            </a:pPr>
            <a:endParaRPr lang="es-CO"/>
          </a:p>
        </c:txPr>
        <c:crossAx val="233054216"/>
        <c:crosses val="autoZero"/>
        <c:auto val="1"/>
        <c:lblAlgn val="ctr"/>
        <c:lblOffset val="100"/>
        <c:noMultiLvlLbl val="1"/>
      </c:catAx>
      <c:valAx>
        <c:axId val="233054216"/>
        <c:scaling>
          <c:orientation val="minMax"/>
        </c:scaling>
        <c:delete val="0"/>
        <c:axPos val="b"/>
        <c:majorGridlines>
          <c:spPr>
            <a:ln>
              <a:solidFill>
                <a:srgbClr val="FFFFFF"/>
              </a:solidFill>
            </a:ln>
          </c:spPr>
        </c:majorGridlines>
        <c:numFmt formatCode="0" sourceLinked="1"/>
        <c:majorTickMark val="cross"/>
        <c:minorTickMark val="cross"/>
        <c:tickLblPos val="nextTo"/>
        <c:spPr>
          <a:ln w="47625">
            <a:noFill/>
          </a:ln>
        </c:spPr>
        <c:txPr>
          <a:bodyPr rot="0" vert="horz"/>
          <a:lstStyle/>
          <a:p>
            <a:pPr>
              <a:defRPr sz="900" b="0" i="0" u="none" strike="noStrike" baseline="0">
                <a:solidFill>
                  <a:srgbClr val="333333"/>
                </a:solidFill>
                <a:latin typeface="Calibri"/>
                <a:ea typeface="Calibri"/>
                <a:cs typeface="Calibri"/>
              </a:defRPr>
            </a:pPr>
            <a:endParaRPr lang="es-CO"/>
          </a:p>
        </c:txPr>
        <c:crossAx val="233053040"/>
        <c:crosses val="max"/>
        <c:crossBetween val="between"/>
      </c:valAx>
      <c:spPr>
        <a:solidFill>
          <a:srgbClr val="FFFFFF"/>
        </a:solidFill>
      </c:spPr>
    </c:plotArea>
    <c:plotVisOnly val="1"/>
    <c:dispBlanksAs val="zero"/>
    <c:showDLblsOverMax val="1"/>
  </c:chart>
  <c:spPr>
    <a:solidFill>
      <a:srgbClr val="FFFFFF"/>
    </a:solidFill>
    <a:ln>
      <a:solidFill>
        <a:srgbClr val="00206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'HISTORICO '!$B$10:$B$14</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'!$E$10:$E$14</c:f>
              <c:numCache>
                <c:formatCode>General</c:formatCode>
                <c:ptCount val="5"/>
                <c:pt idx="0">
                  <c:v>41</c:v>
                </c:pt>
                <c:pt idx="1">
                  <c:v>81</c:v>
                </c:pt>
                <c:pt idx="2">
                  <c:v>0</c:v>
                </c:pt>
                <c:pt idx="3">
                  <c:v>23</c:v>
                </c:pt>
                <c:pt idx="4">
                  <c:v>55</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473370248"/>
        <c:axId val="473370640"/>
      </c:barChart>
      <c:catAx>
        <c:axId val="473370248"/>
        <c:scaling>
          <c:orientation val="maxMin"/>
        </c:scaling>
        <c:delete val="0"/>
        <c:axPos val="l"/>
        <c:numFmt formatCode="General" sourceLinked="1"/>
        <c:majorTickMark val="cross"/>
        <c:minorTickMark val="cross"/>
        <c:tickLblPos val="nextTo"/>
        <c:txPr>
          <a:bodyPr rot="0" vert="horz"/>
          <a:lstStyle/>
          <a:p>
            <a:pPr>
              <a:defRPr/>
            </a:pPr>
            <a:endParaRPr lang="es-CO"/>
          </a:p>
        </c:txPr>
        <c:crossAx val="473370640"/>
        <c:crosses val="autoZero"/>
        <c:auto val="1"/>
        <c:lblAlgn val="ctr"/>
        <c:lblOffset val="100"/>
        <c:noMultiLvlLbl val="1"/>
      </c:catAx>
      <c:valAx>
        <c:axId val="47337064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47337024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1.9444444444444445E-2"/>
          <c:y val="0.10147854227165294"/>
          <c:w val="0.93888888888888888"/>
          <c:h val="0.73464824318676158"/>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ser>
        <c:dLbls>
          <c:showLegendKey val="0"/>
          <c:showVal val="1"/>
          <c:showCatName val="0"/>
          <c:showSerName val="0"/>
          <c:showPercent val="0"/>
          <c:showBubbleSize val="0"/>
        </c:dLbls>
        <c:gapWidth val="182"/>
        <c:axId val="486328088"/>
        <c:axId val="486327304"/>
      </c:barChart>
      <c:catAx>
        <c:axId val="486328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6327304"/>
        <c:crosses val="autoZero"/>
        <c:auto val="1"/>
        <c:lblAlgn val="ctr"/>
        <c:lblOffset val="100"/>
        <c:noMultiLvlLbl val="0"/>
      </c:catAx>
      <c:valAx>
        <c:axId val="486327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6328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591"/>
          <c:w val="0.93888888888888888"/>
          <c:h val="0.56974482356372125"/>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0"/>
              <c:layout>
                <c:manualLayout>
                  <c:x val="0.15559620577050848"/>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9123303034158343E-2"/>
                  <c:y val="3.5870516185468326E-4"/>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1356206147481158E-2"/>
                  <c:y val="8.33949402158063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ser>
        <c:dLbls>
          <c:dLblPos val="inEnd"/>
          <c:showLegendKey val="0"/>
          <c:showVal val="0"/>
          <c:showCatName val="1"/>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a:pPr>
            <a:r>
              <a:rPr lang="es-CO" baseline="0"/>
              <a:t>I Trimestre 2019.</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21321813939924175"/>
          <c:w val="0.93888888888888888"/>
          <c:h val="0.48500729075532223"/>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Ref>
          </c:val>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Ref>
          </c:val>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Ref>
          </c:val>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Ref>
          </c:val>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Ref>
          </c:val>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Ref>
          </c:val>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Ref>
          </c:val>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Ref>
          </c:val>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Ref>
          </c:val>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Ref>
          </c:val>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Ref>
          </c:val>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Ref>
          </c:val>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Ref>
          </c:val>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Ref>
          </c:val>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ser>
        <c:dLbls>
          <c:showLegendKey val="0"/>
          <c:showVal val="1"/>
          <c:showCatName val="0"/>
          <c:showSerName val="0"/>
          <c:showPercent val="0"/>
          <c:showBubbleSize val="0"/>
        </c:dLbls>
        <c:gapWidth val="150"/>
        <c:shape val="box"/>
        <c:axId val="691581920"/>
        <c:axId val="691581528"/>
        <c:axId val="0"/>
      </c:bar3DChart>
      <c:catAx>
        <c:axId val="691581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1581528"/>
        <c:crosses val="autoZero"/>
        <c:auto val="1"/>
        <c:lblAlgn val="ctr"/>
        <c:lblOffset val="100"/>
        <c:noMultiLvlLbl val="0"/>
      </c:catAx>
      <c:valAx>
        <c:axId val="691581528"/>
        <c:scaling>
          <c:orientation val="minMax"/>
        </c:scaling>
        <c:delete val="1"/>
        <c:axPos val="l"/>
        <c:numFmt formatCode="General" sourceLinked="1"/>
        <c:majorTickMark val="none"/>
        <c:minorTickMark val="none"/>
        <c:tickLblPos val="nextTo"/>
        <c:crossAx val="691581920"/>
        <c:crosses val="autoZero"/>
        <c:crossBetween val="between"/>
      </c:valAx>
      <c:spPr>
        <a:noFill/>
        <a:ln>
          <a:noFill/>
        </a:ln>
        <a:effectLst/>
      </c:spPr>
    </c:plotArea>
    <c:legend>
      <c:legendPos val="t"/>
      <c:layout>
        <c:manualLayout>
          <c:xMode val="edge"/>
          <c:yMode val="edge"/>
          <c:x val="0.17461286089238845"/>
          <c:y val="0.90824074074074079"/>
          <c:w val="0.522996281714785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9</xdr:col>
      <xdr:colOff>352425</xdr:colOff>
      <xdr:row>19</xdr:row>
      <xdr:rowOff>295275</xdr:rowOff>
    </xdr:from>
    <xdr:to>
      <xdr:col>18</xdr:col>
      <xdr:colOff>257175</xdr:colOff>
      <xdr:row>24</xdr:row>
      <xdr:rowOff>161925</xdr:rowOff>
    </xdr:to>
    <xdr:graphicFrame macro="">
      <xdr:nvGraphicFramePr>
        <xdr:cNvPr id="852278" name="Chart 1"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574221</xdr:colOff>
      <xdr:row>7</xdr:row>
      <xdr:rowOff>523875</xdr:rowOff>
    </xdr:from>
    <xdr:to>
      <xdr:col>20</xdr:col>
      <xdr:colOff>183696</xdr:colOff>
      <xdr:row>17</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480332</xdr:colOff>
      <xdr:row>1</xdr:row>
      <xdr:rowOff>212271</xdr:rowOff>
    </xdr:from>
    <xdr:to>
      <xdr:col>6</xdr:col>
      <xdr:colOff>61232</xdr:colOff>
      <xdr:row>4</xdr:row>
      <xdr:rowOff>412296</xdr:rowOff>
    </xdr:to>
    <xdr:grpSp>
      <xdr:nvGrpSpPr>
        <xdr:cNvPr id="852280" name="Shape 2"/>
        <xdr:cNvGrpSpPr>
          <a:grpSpLocks/>
        </xdr:cNvGrpSpPr>
      </xdr:nvGrpSpPr>
      <xdr:grpSpPr bwMode="auto">
        <a:xfrm>
          <a:off x="915761" y="797378"/>
          <a:ext cx="4642757" cy="1887311"/>
          <a:chOff x="4079175" y="2837025"/>
          <a:chExt cx="2533650" cy="1885935"/>
        </a:xfrm>
      </xdr:grpSpPr>
      <xdr:grpSp>
        <xdr:nvGrpSpPr>
          <xdr:cNvPr id="852281" name="Shape 25"/>
          <xdr:cNvGrpSpPr>
            <a:grpSpLocks/>
          </xdr:cNvGrpSpPr>
        </xdr:nvGrpSpPr>
        <xdr:grpSpPr bwMode="auto">
          <a:xfrm>
            <a:off x="4079175" y="2837025"/>
            <a:ext cx="2533650" cy="1885935"/>
            <a:chOff x="57575" y="802821"/>
            <a:chExt cx="1371175" cy="1007700"/>
          </a:xfrm>
        </xdr:grpSpPr>
        <xdr:sp macro="" textlink="">
          <xdr:nvSpPr>
            <xdr:cNvPr id="852282" name="Shape 6"/>
            <xdr:cNvSpPr>
              <a:spLocks noChangeArrowheads="1"/>
            </xdr:cNvSpPr>
          </xdr:nvSpPr>
          <xdr:spPr bwMode="auto">
            <a:xfrm>
              <a:off x="57575" y="802821"/>
              <a:ext cx="1371175" cy="1007700"/>
            </a:xfrm>
            <a:prstGeom prst="rect">
              <a:avLst/>
            </a:prstGeom>
            <a:noFill/>
            <a:ln w="9525">
              <a:noFill/>
              <a:miter lim="800000"/>
              <a:headEnd/>
              <a:tailEnd/>
            </a:ln>
          </xdr:spPr>
        </xdr:sp>
        <xdr:sp macro="" textlink="">
          <xdr:nvSpPr>
            <xdr:cNvPr id="852283" name="Shape 26"/>
            <xdr:cNvSpPr txBox="1">
              <a:spLocks noChangeArrowheads="1"/>
            </xdr:cNvSpPr>
          </xdr:nvSpPr>
          <xdr:spPr bwMode="auto">
            <a:xfrm>
              <a:off x="363540" y="802821"/>
              <a:ext cx="778132" cy="218844"/>
            </a:xfrm>
            <a:prstGeom prst="rect">
              <a:avLst/>
            </a:prstGeom>
            <a:noFill/>
            <a:ln w="9525">
              <a:noFill/>
              <a:miter lim="800000"/>
              <a:headEnd/>
              <a:tailEnd/>
            </a:ln>
          </xdr:spPr>
        </xdr:sp>
      </xdr:grpSp>
    </xdr:grp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3619500"/>
          <a:ext cx="164782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991552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352425</xdr:colOff>
      <xdr:row>19</xdr:row>
      <xdr:rowOff>295275</xdr:rowOff>
    </xdr:from>
    <xdr:to>
      <xdr:col>18</xdr:col>
      <xdr:colOff>257175</xdr:colOff>
      <xdr:row>24</xdr:row>
      <xdr:rowOff>161925</xdr:rowOff>
    </xdr:to>
    <xdr:graphicFrame macro="">
      <xdr:nvGraphicFramePr>
        <xdr:cNvPr id="2" name="Chart 1"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574221</xdr:colOff>
      <xdr:row>7</xdr:row>
      <xdr:rowOff>523875</xdr:rowOff>
    </xdr:from>
    <xdr:to>
      <xdr:col>20</xdr:col>
      <xdr:colOff>183696</xdr:colOff>
      <xdr:row>17</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480332</xdr:colOff>
      <xdr:row>2</xdr:row>
      <xdr:rowOff>2721</xdr:rowOff>
    </xdr:from>
    <xdr:to>
      <xdr:col>6</xdr:col>
      <xdr:colOff>61232</xdr:colOff>
      <xdr:row>5</xdr:row>
      <xdr:rowOff>2721</xdr:rowOff>
    </xdr:to>
    <xdr:grpSp>
      <xdr:nvGrpSpPr>
        <xdr:cNvPr id="4" name="Shape 2"/>
        <xdr:cNvGrpSpPr>
          <a:grpSpLocks/>
        </xdr:cNvGrpSpPr>
      </xdr:nvGrpSpPr>
      <xdr:grpSpPr bwMode="auto">
        <a:xfrm>
          <a:off x="915761" y="1132114"/>
          <a:ext cx="4574721" cy="1619250"/>
          <a:chOff x="4079175" y="2837025"/>
          <a:chExt cx="2533650" cy="1885935"/>
        </a:xfrm>
      </xdr:grpSpPr>
      <xdr:grpSp>
        <xdr:nvGrpSpPr>
          <xdr:cNvPr id="5" name="Shape 25"/>
          <xdr:cNvGrpSpPr>
            <a:grpSpLocks/>
          </xdr:cNvGrpSpPr>
        </xdr:nvGrpSpPr>
        <xdr:grpSpPr bwMode="auto">
          <a:xfrm>
            <a:off x="4079175" y="2837025"/>
            <a:ext cx="2533650" cy="1885935"/>
            <a:chOff x="57575" y="802821"/>
            <a:chExt cx="1371175" cy="1007700"/>
          </a:xfrm>
        </xdr:grpSpPr>
        <xdr:sp macro="" textlink="">
          <xdr:nvSpPr>
            <xdr:cNvPr id="6" name="Shape 6"/>
            <xdr:cNvSpPr>
              <a:spLocks noChangeArrowheads="1"/>
            </xdr:cNvSpPr>
          </xdr:nvSpPr>
          <xdr:spPr bwMode="auto">
            <a:xfrm>
              <a:off x="57575" y="802821"/>
              <a:ext cx="1371175" cy="1007700"/>
            </a:xfrm>
            <a:prstGeom prst="rect">
              <a:avLst/>
            </a:prstGeom>
            <a:noFill/>
            <a:ln w="9525">
              <a:noFill/>
              <a:miter lim="800000"/>
              <a:headEnd/>
              <a:tailEnd/>
            </a:ln>
          </xdr:spPr>
        </xdr:sp>
        <xdr:sp macro="" textlink="">
          <xdr:nvSpPr>
            <xdr:cNvPr id="7" name="Shape 26"/>
            <xdr:cNvSpPr txBox="1">
              <a:spLocks noChangeArrowheads="1"/>
            </xdr:cNvSpPr>
          </xdr:nvSpPr>
          <xdr:spPr bwMode="auto">
            <a:xfrm>
              <a:off x="363540" y="802821"/>
              <a:ext cx="778132" cy="218844"/>
            </a:xfrm>
            <a:prstGeom prst="rect">
              <a:avLst/>
            </a:prstGeom>
            <a:noFill/>
            <a:ln w="9525">
              <a:noFill/>
              <a:miter lim="800000"/>
              <a:headEnd/>
              <a:tailEnd/>
            </a:ln>
          </xdr:spPr>
        </xdr:sp>
      </xdr:grpSp>
    </xdr:grp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NTROL%20INTERNO\2018\10.%20PLAN%20MEJORAMIENTO%20POR%20PROCESOS\04.Seguimiento%2030_09_2018\Informe\Gr&#225;ficos%20seguimiento%20Plan%20de%20Mejora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9">
          <cell r="I9" t="str">
            <v xml:space="preserve">NUMERO TOTAL DE ACCIONES </v>
          </cell>
          <cell r="J9" t="str">
            <v>Vencidas</v>
          </cell>
          <cell r="K9" t="str">
            <v>En Ejecución</v>
          </cell>
          <cell r="L9" t="str">
            <v>Cerradas</v>
          </cell>
          <cell r="O9" t="str">
            <v xml:space="preserve">No.  Hallazgos </v>
          </cell>
          <cell r="P9" t="str">
            <v>No. de Acciones</v>
          </cell>
          <cell r="Q9" t="str">
            <v>Vencidas</v>
          </cell>
          <cell r="R9" t="str">
            <v>En ejecución</v>
          </cell>
          <cell r="S9" t="str">
            <v>Cerradas</v>
          </cell>
        </row>
        <row r="10">
          <cell r="N10" t="str">
            <v>TOTALES</v>
          </cell>
          <cell r="O10">
            <v>44</v>
          </cell>
          <cell r="P10">
            <v>63</v>
          </cell>
          <cell r="Q10">
            <v>18</v>
          </cell>
          <cell r="R10">
            <v>45</v>
          </cell>
          <cell r="S10">
            <v>24</v>
          </cell>
        </row>
        <row r="11">
          <cell r="N11" t="str">
            <v>Por procesos</v>
          </cell>
          <cell r="O11">
            <v>19</v>
          </cell>
          <cell r="P11">
            <v>37</v>
          </cell>
          <cell r="Q11">
            <v>18</v>
          </cell>
          <cell r="R11">
            <v>19</v>
          </cell>
          <cell r="S11">
            <v>24</v>
          </cell>
        </row>
        <row r="12">
          <cell r="N12" t="str">
            <v xml:space="preserve">Institucional </v>
          </cell>
          <cell r="O12">
            <v>25</v>
          </cell>
          <cell r="P12">
            <v>26</v>
          </cell>
          <cell r="Q12">
            <v>0</v>
          </cell>
          <cell r="R12">
            <v>26</v>
          </cell>
          <cell r="S12">
            <v>0</v>
          </cell>
        </row>
        <row r="15">
          <cell r="I15">
            <v>37</v>
          </cell>
          <cell r="J15">
            <v>18</v>
          </cell>
          <cell r="K15">
            <v>19</v>
          </cell>
          <cell r="L15">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idep.edu.co/sites/default/files/PRO-GRF-11-02_Ingresos_o_Altas_Almacen_V6.pdf" TargetMode="External"/><Relationship Id="rId1" Type="http://schemas.openxmlformats.org/officeDocument/2006/relationships/hyperlink" Target="http://www.idep.edu.co/?q=content/grf-11-proceso-de-gesti%C3%B3n-de-recursos-f%C3%ADsicos-y-ambiental"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idep.edu.co/sites/default/files/PL-GT-12-02_Plan_Contingencia_Tecno_V7.pdf" TargetMode="External"/><Relationship Id="rId7" Type="http://schemas.openxmlformats.org/officeDocument/2006/relationships/drawing" Target="../drawings/drawing12.xm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printerSettings" Target="../printerSettings/printerSettings10.bin"/><Relationship Id="rId5" Type="http://schemas.openxmlformats.org/officeDocument/2006/relationships/hyperlink" Target="http://www.idep.edu.co/sites/default/files/PRO-GT-12-05_Mantenimiento_de_Infraestructura_Tecnologica_V10.pdf" TargetMode="External"/><Relationship Id="rId4" Type="http://schemas.openxmlformats.org/officeDocument/2006/relationships/hyperlink" Target="http://www.idep.edu.co/sites/default/files/PRO-GT-12-05%20Mantenimiento%20de%20Infraestructura%20tecnolo%CC%81gica_V7.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www.idep.edu.co/?q=content/indicadores-de-gesti%C3%B3n" TargetMode="Externa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4.xml"/><Relationship Id="rId3" Type="http://schemas.openxmlformats.org/officeDocument/2006/relationships/hyperlink" Target="http://www.idep.edu.co/?q=content/gf-14-proceso-de-gesti%C3%B3n-financiera" TargetMode="External"/><Relationship Id="rId7" Type="http://schemas.openxmlformats.org/officeDocument/2006/relationships/printerSettings" Target="../printerSettings/printerSettings12.bin"/><Relationship Id="rId2" Type="http://schemas.openxmlformats.org/officeDocument/2006/relationships/hyperlink" Target="http://www.idep.edu.co/?q=content/gf-14-proceso-de-gesti%C3%B3n-financiera" TargetMode="External"/><Relationship Id="rId1" Type="http://schemas.openxmlformats.org/officeDocument/2006/relationships/hyperlink" Target="http://www.idep.edu.co/?q=content/gf-14-proceso-de-gesti%C3%B3n-financiera" TargetMode="External"/><Relationship Id="rId6" Type="http://schemas.openxmlformats.org/officeDocument/2006/relationships/hyperlink" Target="http://www.idep.edu.co/?q=content/gf-14-proceso-de-gesti%C3%B3n-financiera" TargetMode="External"/><Relationship Id="rId5" Type="http://schemas.openxmlformats.org/officeDocument/2006/relationships/hyperlink" Target="http://www.idep.edu.co/sites/default/files/IN-GF-14-05_Protocolo_de_Seguridad_V1.Acta%20No.%202%20del%2023/03/2018%20Plan%20de%20Mejoramiento%20proceso%20Financiero" TargetMode="External"/><Relationship Id="rId4" Type="http://schemas.openxmlformats.org/officeDocument/2006/relationships/hyperlink" Target="http://www.idep.edu.co/sites/default/files/IN-GF-14-05_Protocolo_de_Seguridad_V1."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rive.google.com/drive/folders/1PEA_kHglMECvfb2aRpTEgSxTeLRMahB-" TargetMode="External"/><Relationship Id="rId1" Type="http://schemas.openxmlformats.org/officeDocument/2006/relationships/hyperlink" Target="https://drive.google.com/drive/folders/1PEA_kHglMECvfb2aRpTEgSxTeLRMahB-"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50"/>
  <sheetViews>
    <sheetView showGridLines="0" topLeftCell="A30" zoomScale="70" zoomScaleNormal="70" workbookViewId="0">
      <selection activeCell="F37" sqref="F37"/>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280"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521" t="s">
        <v>63</v>
      </c>
      <c r="B1" s="431"/>
      <c r="C1" s="431"/>
      <c r="D1" s="431"/>
      <c r="E1" s="431"/>
      <c r="F1" s="431"/>
      <c r="G1" s="431"/>
      <c r="H1" s="431"/>
      <c r="I1" s="431"/>
      <c r="J1" s="431"/>
      <c r="K1" s="431"/>
      <c r="L1" s="431"/>
      <c r="M1" s="431"/>
      <c r="N1" s="431"/>
      <c r="O1" s="431"/>
      <c r="P1" s="431"/>
      <c r="Q1" s="431"/>
      <c r="R1" s="431"/>
      <c r="S1" s="431"/>
      <c r="T1" s="431"/>
      <c r="U1" s="432"/>
    </row>
    <row r="2" spans="1:24" ht="41.25" customHeight="1" x14ac:dyDescent="0.25">
      <c r="A2" s="29"/>
      <c r="B2" s="30"/>
      <c r="C2" s="31"/>
      <c r="D2" s="31"/>
      <c r="E2" s="31"/>
      <c r="F2" s="31"/>
      <c r="G2" s="31"/>
      <c r="H2" s="500" t="s">
        <v>64</v>
      </c>
      <c r="I2" s="501"/>
      <c r="J2" s="501"/>
      <c r="K2" s="501"/>
      <c r="L2" s="501"/>
      <c r="M2" s="501"/>
      <c r="N2" s="502"/>
      <c r="O2" s="32"/>
      <c r="P2" s="430" t="s">
        <v>68</v>
      </c>
      <c r="Q2" s="431"/>
      <c r="R2" s="432"/>
      <c r="S2" s="433" t="s">
        <v>661</v>
      </c>
      <c r="T2" s="431"/>
      <c r="U2" s="432"/>
    </row>
    <row r="3" spans="1:24" ht="54.75" customHeight="1" x14ac:dyDescent="0.35">
      <c r="A3" s="34"/>
      <c r="B3" s="35"/>
      <c r="C3" s="36"/>
      <c r="D3" s="36"/>
      <c r="E3" s="36"/>
      <c r="F3" s="36"/>
      <c r="G3" s="36"/>
      <c r="H3" s="506" t="str">
        <f>+_1._RESULTADOS_GENERALES_DEL_PLAN__DE_MEJORAMIENTO_IDEP</f>
        <v>1. RESULTADOS GENERALES DEL PLAN  DE MEJORAMIENTO IDEP</v>
      </c>
      <c r="I3" s="507"/>
      <c r="J3" s="507"/>
      <c r="K3" s="507"/>
      <c r="L3" s="507"/>
      <c r="M3" s="507"/>
      <c r="N3" s="508"/>
      <c r="O3" s="38"/>
      <c r="P3" s="430" t="s">
        <v>71</v>
      </c>
      <c r="Q3" s="431"/>
      <c r="R3" s="432"/>
      <c r="S3" s="433">
        <v>43460</v>
      </c>
      <c r="T3" s="431"/>
      <c r="U3" s="432"/>
    </row>
    <row r="4" spans="1:24" ht="36.75" customHeight="1" x14ac:dyDescent="0.35">
      <c r="A4" s="34"/>
      <c r="B4" s="35"/>
      <c r="C4" s="36"/>
      <c r="D4" s="36"/>
      <c r="E4" s="36"/>
      <c r="F4" s="36"/>
      <c r="G4" s="36"/>
      <c r="H4" s="509" t="s">
        <v>72</v>
      </c>
      <c r="I4" s="510"/>
      <c r="J4" s="510"/>
      <c r="K4" s="510"/>
      <c r="L4" s="510"/>
      <c r="M4" s="510"/>
      <c r="N4" s="511"/>
      <c r="O4" s="39"/>
      <c r="P4" s="39"/>
      <c r="Q4" s="39"/>
      <c r="R4" s="39"/>
      <c r="S4" s="40"/>
      <c r="T4" s="39"/>
      <c r="U4" s="41"/>
    </row>
    <row r="5" spans="1:24" ht="36.75" customHeight="1" x14ac:dyDescent="0.35">
      <c r="A5" s="34"/>
      <c r="B5" s="35"/>
      <c r="C5" s="36"/>
      <c r="D5" s="36"/>
      <c r="E5" s="36"/>
      <c r="F5" s="36"/>
      <c r="G5" s="36"/>
      <c r="H5" s="503" t="s">
        <v>73</v>
      </c>
      <c r="I5" s="504"/>
      <c r="J5" s="504"/>
      <c r="K5" s="504"/>
      <c r="L5" s="504"/>
      <c r="M5" s="504"/>
      <c r="N5" s="505"/>
      <c r="O5" s="38"/>
      <c r="P5" s="39"/>
      <c r="Q5" s="39"/>
      <c r="R5" s="39"/>
      <c r="S5" s="40"/>
      <c r="T5" s="39"/>
      <c r="U5" s="41"/>
    </row>
    <row r="6" spans="1:24" ht="14.25" customHeight="1" thickBot="1" x14ac:dyDescent="0.3">
      <c r="A6" s="42"/>
      <c r="B6" s="43"/>
      <c r="C6" s="44"/>
      <c r="D6" s="44"/>
      <c r="E6" s="44"/>
      <c r="F6" s="44"/>
      <c r="G6" s="44"/>
      <c r="H6" s="44"/>
      <c r="I6" s="44"/>
      <c r="J6" s="44"/>
      <c r="K6" s="45"/>
      <c r="L6" s="44"/>
      <c r="M6" s="44"/>
      <c r="N6" s="44"/>
      <c r="O6" s="44"/>
      <c r="P6" s="47"/>
      <c r="Q6" s="47"/>
      <c r="R6" s="47"/>
      <c r="S6" s="48"/>
      <c r="T6" s="47"/>
      <c r="U6" s="49"/>
    </row>
    <row r="7" spans="1:24" ht="32.25" customHeight="1" thickBot="1" x14ac:dyDescent="0.3">
      <c r="A7" s="445" t="s">
        <v>70</v>
      </c>
      <c r="B7" s="437"/>
      <c r="C7" s="437"/>
      <c r="D7" s="437"/>
      <c r="E7" s="437"/>
      <c r="F7" s="437"/>
      <c r="G7" s="437"/>
      <c r="H7" s="437"/>
      <c r="I7" s="437"/>
      <c r="J7" s="437"/>
      <c r="K7" s="437"/>
      <c r="L7" s="437"/>
      <c r="M7" s="437"/>
      <c r="N7" s="437"/>
      <c r="O7" s="437"/>
      <c r="P7" s="437"/>
      <c r="Q7" s="437"/>
      <c r="R7" s="437"/>
      <c r="S7" s="437"/>
      <c r="T7" s="437"/>
      <c r="U7" s="446"/>
    </row>
    <row r="8" spans="1:24" ht="42" customHeight="1" thickBot="1" x14ac:dyDescent="0.3">
      <c r="A8" s="136"/>
      <c r="B8" s="137"/>
      <c r="C8" s="138"/>
      <c r="D8" s="138"/>
      <c r="E8" s="138"/>
      <c r="F8" s="138"/>
      <c r="G8" s="138"/>
      <c r="H8" s="138"/>
      <c r="I8" s="138"/>
      <c r="J8" s="138"/>
      <c r="K8" s="139"/>
      <c r="L8" s="138"/>
      <c r="M8" s="138"/>
      <c r="N8" s="138"/>
      <c r="O8" s="138"/>
      <c r="P8" s="140"/>
      <c r="Q8" s="140"/>
      <c r="R8" s="140"/>
      <c r="S8" s="141"/>
      <c r="T8" s="140"/>
      <c r="U8" s="142"/>
    </row>
    <row r="9" spans="1:24" ht="48.75" customHeight="1" x14ac:dyDescent="0.25">
      <c r="A9" s="143"/>
      <c r="B9" s="442" t="s">
        <v>74</v>
      </c>
      <c r="C9" s="443"/>
      <c r="D9" s="443"/>
      <c r="E9" s="444"/>
      <c r="F9" s="281"/>
      <c r="G9" s="152"/>
      <c r="H9" s="38"/>
      <c r="I9" s="39"/>
      <c r="J9" s="38"/>
      <c r="K9" s="50"/>
      <c r="L9" s="38"/>
      <c r="M9" s="38"/>
      <c r="N9" s="38"/>
      <c r="O9" s="38"/>
      <c r="P9" s="39"/>
      <c r="Q9" s="39"/>
      <c r="R9" s="39"/>
      <c r="S9" s="40"/>
      <c r="T9" s="39"/>
      <c r="U9" s="144"/>
      <c r="V9" s="134"/>
      <c r="W9" s="135"/>
      <c r="X9" s="102"/>
    </row>
    <row r="10" spans="1:24" ht="78.75" customHeight="1" x14ac:dyDescent="0.25">
      <c r="A10" s="143"/>
      <c r="B10" s="421" t="s">
        <v>160</v>
      </c>
      <c r="C10" s="422"/>
      <c r="D10" s="422"/>
      <c r="E10" s="275">
        <f>+'DIC-01'!F23+'DIP-02'!F23+'AC-10'!F23+'IDP-04'!F23+'GD-07'!F23+'GC-08'!F23+'GJ-09'!F23+'GRF-11'!F23+'GT-12'!F23+'GTH-13'!F23+'GF-14'!F23+'CID-15'!F23+'EC-16'!F23+'MIC-03'!F23</f>
        <v>41</v>
      </c>
      <c r="F10" s="282"/>
      <c r="G10" s="153"/>
      <c r="H10" s="38"/>
      <c r="I10" s="145"/>
      <c r="J10" s="35"/>
      <c r="K10" s="35"/>
      <c r="L10" s="35"/>
      <c r="M10" s="52"/>
      <c r="N10" s="35"/>
      <c r="O10" s="35"/>
      <c r="P10" s="35"/>
      <c r="Q10" s="35"/>
      <c r="R10" s="35"/>
      <c r="S10" s="52"/>
      <c r="T10" s="145"/>
      <c r="U10" s="144"/>
      <c r="V10" s="134"/>
      <c r="W10" s="135"/>
      <c r="X10" s="102"/>
    </row>
    <row r="11" spans="1:24" ht="44.25" customHeight="1" x14ac:dyDescent="0.25">
      <c r="A11" s="143"/>
      <c r="B11" s="423" t="s">
        <v>62</v>
      </c>
      <c r="C11" s="424"/>
      <c r="D11" s="424"/>
      <c r="E11" s="275">
        <f>+'DIC-01'!F24+'DIP-02'!F24+'AC-10'!F24+'IDP-04'!F24+'GD-07'!F24+'GC-08'!F24+'GJ-09'!F24+'GRF-11'!F24+'GT-12'!F24+'GTH-13'!F24+'GF-14'!F24+'CID-15'!F24+'EC-16'!F24+'MIC-03'!F24</f>
        <v>81</v>
      </c>
      <c r="F11" s="282"/>
      <c r="G11" s="154"/>
      <c r="H11" s="38"/>
      <c r="I11" s="53"/>
      <c r="J11" s="54"/>
      <c r="K11" s="55"/>
      <c r="L11" s="54"/>
      <c r="M11" s="38"/>
      <c r="N11" s="38"/>
      <c r="O11" s="39"/>
      <c r="P11" s="39"/>
      <c r="Q11" s="39"/>
      <c r="R11" s="40"/>
      <c r="S11" s="39"/>
      <c r="T11" s="39"/>
      <c r="U11" s="144"/>
      <c r="V11" s="134"/>
      <c r="W11" s="135"/>
      <c r="X11" s="102"/>
    </row>
    <row r="12" spans="1:24" ht="59.25" customHeight="1" x14ac:dyDescent="0.25">
      <c r="A12" s="143"/>
      <c r="B12" s="423" t="s">
        <v>152</v>
      </c>
      <c r="C12" s="424"/>
      <c r="D12" s="424"/>
      <c r="E12" s="346">
        <f>+'DIC-01'!F25+'DIP-02'!F25+'AC-10'!F25+'IDP-04'!F25+'GD-07'!F25+'GC-08'!F25+'GJ-09'!F25+'GRF-11'!F25+'GT-12'!F25+'GTH-13'!F25+'GF-14'!F25+'CID-15'!F25+'EC-16'!F25+'MIC-03'!F25</f>
        <v>0</v>
      </c>
      <c r="F12" s="282"/>
      <c r="G12" s="154"/>
      <c r="H12" s="38"/>
      <c r="I12" s="145"/>
      <c r="J12" s="54"/>
      <c r="K12" s="55"/>
      <c r="L12" s="54"/>
      <c r="M12" s="38"/>
      <c r="N12" s="38"/>
      <c r="O12" s="39"/>
      <c r="P12" s="39"/>
      <c r="Q12" s="39"/>
      <c r="R12" s="40"/>
      <c r="S12" s="39"/>
      <c r="T12" s="39"/>
      <c r="U12" s="144"/>
      <c r="V12" s="134"/>
      <c r="W12" s="135"/>
      <c r="X12" s="102"/>
    </row>
    <row r="13" spans="1:24" ht="42" customHeight="1" x14ac:dyDescent="0.25">
      <c r="A13" s="143"/>
      <c r="B13" s="423" t="s">
        <v>153</v>
      </c>
      <c r="C13" s="424"/>
      <c r="D13" s="424"/>
      <c r="E13" s="275">
        <f>+'DIC-01'!F26+'DIP-02'!F26+'AC-10'!F26+'IDP-04'!F26+'GD-07'!F26+'GC-08'!F26+'GJ-09'!F26+'GRF-11'!F26+'GT-12'!F26+'GTH-13'!F26+'GF-14'!F26+'CID-15'!F26+'EC-16'!F26+'MIC-03'!F26</f>
        <v>23</v>
      </c>
      <c r="F13" s="282"/>
      <c r="G13" s="154"/>
      <c r="H13" s="38"/>
      <c r="I13" s="35"/>
      <c r="J13" s="35"/>
      <c r="K13" s="35"/>
      <c r="L13" s="35"/>
      <c r="M13" s="52"/>
      <c r="N13" s="35"/>
      <c r="O13" s="35"/>
      <c r="P13" s="35"/>
      <c r="Q13" s="35"/>
      <c r="R13" s="35"/>
      <c r="S13" s="52"/>
      <c r="T13" s="39"/>
      <c r="U13" s="144"/>
      <c r="V13" s="134"/>
      <c r="W13" s="135"/>
      <c r="X13" s="102"/>
    </row>
    <row r="14" spans="1:24" ht="41.25" customHeight="1" x14ac:dyDescent="0.25">
      <c r="A14" s="143"/>
      <c r="B14" s="423" t="s">
        <v>161</v>
      </c>
      <c r="C14" s="424"/>
      <c r="D14" s="424"/>
      <c r="E14" s="275">
        <f>+'DIC-01'!F27+'DIP-02'!F27+'AC-10'!F27+'IDP-04'!F27+'GD-07'!F27+'GC-08'!F27+'GJ-09'!F27+'GRF-11'!F27+'GT-12'!F27+'GTH-13'!F27+'GF-14'!F27+'CID-15'!F27+'EC-16'!F27+'MIC-03'!F27</f>
        <v>55</v>
      </c>
      <c r="F14" s="282"/>
      <c r="G14" s="154"/>
      <c r="H14" s="38"/>
      <c r="I14" s="38"/>
      <c r="J14" s="38"/>
      <c r="K14" s="50"/>
      <c r="L14" s="38"/>
      <c r="M14" s="38"/>
      <c r="N14" s="38"/>
      <c r="O14" s="38"/>
      <c r="P14" s="39"/>
      <c r="Q14" s="39"/>
      <c r="R14" s="39"/>
      <c r="S14" s="40"/>
      <c r="T14" s="39"/>
      <c r="U14" s="144"/>
      <c r="V14" s="102"/>
      <c r="W14" s="102"/>
      <c r="X14" s="102"/>
    </row>
    <row r="15" spans="1:24" ht="42" customHeight="1" thickBot="1" x14ac:dyDescent="0.3">
      <c r="A15" s="143"/>
      <c r="B15" s="434" t="s">
        <v>575</v>
      </c>
      <c r="C15" s="435"/>
      <c r="D15" s="435"/>
      <c r="E15" s="276">
        <f>+'DIC-01'!F28+'DIP-02'!F28+'AC-10'!F28+'IDP-04'!F28+'GD-07'!F28+'GC-08'!F28+'GJ-09'!F28+'GRF-11'!F28+'GT-12'!F28+'GTH-13'!F28+'GF-14'!F28+'CID-15'!F28+'EC-16'!F28+'MIC-03'!F28</f>
        <v>3</v>
      </c>
      <c r="F15" s="279"/>
      <c r="G15" s="152"/>
      <c r="H15" s="38"/>
      <c r="I15" s="38"/>
      <c r="J15" s="38"/>
      <c r="K15" s="50"/>
      <c r="L15" s="38"/>
      <c r="M15" s="38"/>
      <c r="N15" s="38"/>
      <c r="O15" s="35"/>
      <c r="P15" s="35"/>
      <c r="Q15" s="35"/>
      <c r="R15" s="35"/>
      <c r="S15" s="52"/>
      <c r="T15" s="39"/>
      <c r="U15" s="144"/>
    </row>
    <row r="16" spans="1:24" ht="42" customHeight="1" x14ac:dyDescent="0.25">
      <c r="A16" s="143"/>
      <c r="B16" s="419"/>
      <c r="C16" s="420"/>
      <c r="D16" s="420"/>
      <c r="E16" s="158"/>
      <c r="F16" s="158"/>
      <c r="G16" s="155"/>
      <c r="H16" s="38"/>
      <c r="I16" s="38"/>
      <c r="J16" s="38"/>
      <c r="K16" s="50"/>
      <c r="L16" s="38"/>
      <c r="M16" s="38"/>
      <c r="N16" s="38"/>
      <c r="O16" s="38"/>
      <c r="P16" s="39"/>
      <c r="Q16" s="39"/>
      <c r="R16" s="39"/>
      <c r="S16" s="40"/>
      <c r="T16" s="39"/>
      <c r="U16" s="144"/>
    </row>
    <row r="17" spans="1:21" ht="42" customHeight="1" x14ac:dyDescent="0.25">
      <c r="A17" s="143"/>
      <c r="B17" s="419"/>
      <c r="C17" s="420"/>
      <c r="D17" s="420"/>
      <c r="E17" s="158"/>
      <c r="F17" s="158"/>
      <c r="G17" s="155"/>
      <c r="H17" s="38"/>
      <c r="I17" s="35"/>
      <c r="J17" s="35"/>
      <c r="K17" s="35"/>
      <c r="L17" s="35"/>
      <c r="M17" s="38"/>
      <c r="N17" s="38"/>
      <c r="O17" s="38"/>
      <c r="P17" s="39"/>
      <c r="Q17" s="39"/>
      <c r="R17" s="39"/>
      <c r="S17" s="40"/>
      <c r="T17" s="39"/>
      <c r="U17" s="144"/>
    </row>
    <row r="18" spans="1:21" ht="42" customHeight="1" thickBot="1" x14ac:dyDescent="0.45">
      <c r="A18" s="146"/>
      <c r="B18" s="147"/>
      <c r="C18" s="148"/>
      <c r="D18" s="148"/>
      <c r="E18" s="148"/>
      <c r="F18" s="148"/>
      <c r="G18" s="148"/>
      <c r="H18" s="148"/>
      <c r="I18" s="148"/>
      <c r="J18" s="148"/>
      <c r="K18" s="149"/>
      <c r="L18" s="148"/>
      <c r="M18" s="148"/>
      <c r="N18" s="148"/>
      <c r="O18" s="148"/>
      <c r="P18" s="150"/>
      <c r="Q18" s="150"/>
      <c r="R18" s="150"/>
      <c r="S18" s="151"/>
      <c r="T18" s="428"/>
      <c r="U18" s="429"/>
    </row>
    <row r="19" spans="1:21" ht="42" customHeight="1" thickBot="1" x14ac:dyDescent="0.3">
      <c r="A19" s="425" t="s">
        <v>72</v>
      </c>
      <c r="B19" s="426"/>
      <c r="C19" s="426"/>
      <c r="D19" s="426"/>
      <c r="E19" s="426"/>
      <c r="F19" s="426"/>
      <c r="G19" s="426"/>
      <c r="H19" s="426"/>
      <c r="I19" s="426"/>
      <c r="J19" s="426"/>
      <c r="K19" s="426"/>
      <c r="L19" s="426"/>
      <c r="M19" s="426"/>
      <c r="N19" s="426"/>
      <c r="O19" s="426"/>
      <c r="P19" s="426"/>
      <c r="Q19" s="426"/>
      <c r="R19" s="426"/>
      <c r="S19" s="426"/>
      <c r="T19" s="426"/>
      <c r="U19" s="427"/>
    </row>
    <row r="20" spans="1:21" ht="32.25" customHeight="1" thickBot="1" x14ac:dyDescent="0.3">
      <c r="A20" s="56"/>
      <c r="B20" s="436"/>
      <c r="C20" s="437"/>
      <c r="D20" s="437"/>
      <c r="E20" s="437"/>
      <c r="F20" s="437"/>
      <c r="G20" s="437"/>
      <c r="H20" s="437"/>
      <c r="I20" s="35"/>
      <c r="J20" s="35"/>
      <c r="K20" s="35"/>
      <c r="L20" s="35"/>
      <c r="M20" s="35"/>
      <c r="N20" s="35"/>
      <c r="O20" s="35"/>
      <c r="P20" s="35"/>
      <c r="Q20" s="35"/>
      <c r="R20" s="57"/>
      <c r="S20" s="57"/>
      <c r="T20" s="35"/>
      <c r="U20" s="58"/>
    </row>
    <row r="21" spans="1:21" ht="45.75" customHeight="1" x14ac:dyDescent="0.45">
      <c r="A21" s="56"/>
      <c r="B21" s="438" t="s">
        <v>77</v>
      </c>
      <c r="C21" s="439"/>
      <c r="D21" s="439"/>
      <c r="E21" s="439"/>
      <c r="F21" s="439"/>
      <c r="G21" s="440"/>
      <c r="H21" s="59"/>
      <c r="I21" s="57"/>
      <c r="J21" s="60"/>
      <c r="K21" s="465"/>
      <c r="L21" s="466"/>
      <c r="M21" s="466"/>
      <c r="N21" s="466"/>
      <c r="O21" s="466"/>
      <c r="P21" s="466"/>
      <c r="Q21" s="35"/>
      <c r="R21" s="57"/>
      <c r="S21" s="57"/>
      <c r="T21" s="35"/>
      <c r="U21" s="58"/>
    </row>
    <row r="22" spans="1:21" ht="44.25" customHeight="1" x14ac:dyDescent="0.25">
      <c r="A22" s="56"/>
      <c r="B22" s="467" t="s">
        <v>78</v>
      </c>
      <c r="C22" s="468"/>
      <c r="D22" s="469"/>
      <c r="E22" s="470"/>
      <c r="F22" s="471"/>
      <c r="G22" s="472"/>
      <c r="H22" s="61"/>
      <c r="I22" s="57" t="s">
        <v>37</v>
      </c>
      <c r="J22" s="60">
        <f>+L23</f>
        <v>0</v>
      </c>
      <c r="K22" s="133"/>
      <c r="L22" s="441"/>
      <c r="M22" s="420"/>
      <c r="N22" s="133"/>
      <c r="O22" s="441"/>
      <c r="P22" s="420"/>
      <c r="Q22" s="35"/>
      <c r="R22" s="57"/>
      <c r="S22" s="57"/>
      <c r="T22" s="35"/>
      <c r="U22" s="58"/>
    </row>
    <row r="23" spans="1:21" ht="44.25" customHeight="1" x14ac:dyDescent="0.25">
      <c r="A23" s="56"/>
      <c r="B23" s="467" t="s">
        <v>159</v>
      </c>
      <c r="C23" s="468"/>
      <c r="D23" s="469"/>
      <c r="E23" s="470"/>
      <c r="F23" s="471"/>
      <c r="G23" s="472"/>
      <c r="H23" s="61"/>
      <c r="I23" s="57" t="s">
        <v>79</v>
      </c>
      <c r="J23" s="60"/>
      <c r="K23" s="133"/>
      <c r="L23" s="441"/>
      <c r="M23" s="420"/>
      <c r="N23" s="133"/>
      <c r="O23" s="441"/>
      <c r="P23" s="420"/>
      <c r="Q23" s="35"/>
      <c r="R23" s="57"/>
      <c r="S23" s="57"/>
      <c r="T23" s="35"/>
      <c r="U23" s="58"/>
    </row>
    <row r="24" spans="1:21" ht="42" customHeight="1" thickBot="1" x14ac:dyDescent="0.3">
      <c r="A24" s="56"/>
      <c r="B24" s="462" t="s">
        <v>62</v>
      </c>
      <c r="C24" s="463"/>
      <c r="D24" s="464"/>
      <c r="E24" s="450">
        <f>SUM(E22:E23)</f>
        <v>0</v>
      </c>
      <c r="F24" s="451"/>
      <c r="G24" s="452"/>
      <c r="H24" s="63"/>
      <c r="I24" s="57" t="s">
        <v>19</v>
      </c>
      <c r="J24" s="60">
        <f>+O22</f>
        <v>0</v>
      </c>
      <c r="K24" s="64"/>
      <c r="L24" s="64"/>
      <c r="M24" s="64"/>
      <c r="N24" s="453"/>
      <c r="O24" s="437"/>
      <c r="P24" s="437"/>
      <c r="Q24" s="35"/>
      <c r="R24" s="35"/>
      <c r="S24" s="35"/>
      <c r="T24" s="35"/>
      <c r="U24" s="58"/>
    </row>
    <row r="25" spans="1:21" ht="32.25" customHeight="1" thickBot="1" x14ac:dyDescent="0.3">
      <c r="A25" s="56"/>
      <c r="B25" s="65"/>
      <c r="C25" s="65"/>
      <c r="D25" s="65"/>
      <c r="E25" s="65"/>
      <c r="F25" s="278"/>
      <c r="G25" s="65"/>
      <c r="H25" s="65"/>
      <c r="I25" s="57" t="s">
        <v>33</v>
      </c>
      <c r="J25" s="60">
        <v>0</v>
      </c>
      <c r="K25" s="64"/>
      <c r="L25" s="64"/>
      <c r="M25" s="64"/>
      <c r="N25" s="453"/>
      <c r="O25" s="437"/>
      <c r="P25" s="437"/>
      <c r="Q25" s="35"/>
      <c r="R25" s="35"/>
      <c r="S25" s="35"/>
      <c r="T25" s="35"/>
      <c r="U25" s="58"/>
    </row>
    <row r="26" spans="1:21" ht="32.25" customHeight="1" thickBot="1" x14ac:dyDescent="0.3">
      <c r="A26" s="512" t="s">
        <v>73</v>
      </c>
      <c r="B26" s="431"/>
      <c r="C26" s="431"/>
      <c r="D26" s="431"/>
      <c r="E26" s="431"/>
      <c r="F26" s="431"/>
      <c r="G26" s="431"/>
      <c r="H26" s="431"/>
      <c r="I26" s="431"/>
      <c r="J26" s="431"/>
      <c r="K26" s="431"/>
      <c r="L26" s="431"/>
      <c r="M26" s="431"/>
      <c r="N26" s="431"/>
      <c r="O26" s="431"/>
      <c r="P26" s="431"/>
      <c r="Q26" s="431"/>
      <c r="R26" s="431"/>
      <c r="S26" s="431"/>
      <c r="T26" s="431"/>
      <c r="U26" s="432"/>
    </row>
    <row r="27" spans="1:21" ht="32.25" customHeight="1" thickBot="1" x14ac:dyDescent="0.3">
      <c r="A27" s="66"/>
      <c r="B27" s="67"/>
      <c r="C27" s="67"/>
      <c r="D27" s="67"/>
      <c r="E27" s="67"/>
      <c r="F27" s="67"/>
      <c r="G27" s="67"/>
      <c r="H27" s="67"/>
      <c r="I27" s="30"/>
      <c r="J27" s="30"/>
      <c r="K27" s="30"/>
      <c r="L27" s="30"/>
      <c r="M27" s="30"/>
      <c r="N27" s="30"/>
      <c r="O27" s="30"/>
      <c r="P27" s="30"/>
      <c r="Q27" s="30"/>
      <c r="R27" s="30"/>
      <c r="S27" s="30"/>
      <c r="T27" s="30"/>
      <c r="U27" s="68"/>
    </row>
    <row r="28" spans="1:21" ht="55.5" customHeight="1" thickBot="1" x14ac:dyDescent="0.3">
      <c r="A28" s="56"/>
      <c r="B28" s="283" t="s">
        <v>83</v>
      </c>
      <c r="C28" s="457" t="s">
        <v>1</v>
      </c>
      <c r="D28" s="458"/>
      <c r="E28" s="459"/>
      <c r="F28" s="284" t="s">
        <v>432</v>
      </c>
      <c r="G28" s="460" t="s">
        <v>87</v>
      </c>
      <c r="H28" s="461"/>
      <c r="I28" s="517" t="s">
        <v>158</v>
      </c>
      <c r="J28" s="518"/>
      <c r="K28" s="513" t="s">
        <v>157</v>
      </c>
      <c r="L28" s="514"/>
      <c r="M28" s="526" t="s">
        <v>67</v>
      </c>
      <c r="N28" s="527"/>
      <c r="O28" s="522" t="s">
        <v>577</v>
      </c>
      <c r="P28" s="523"/>
      <c r="Q28" s="69"/>
      <c r="R28" s="69"/>
      <c r="S28" s="69"/>
      <c r="T28" s="35"/>
      <c r="U28" s="70"/>
    </row>
    <row r="29" spans="1:21" ht="33.75" customHeight="1" x14ac:dyDescent="0.25">
      <c r="A29" s="56"/>
      <c r="B29" s="334" t="s">
        <v>94</v>
      </c>
      <c r="C29" s="454" t="s">
        <v>95</v>
      </c>
      <c r="D29" s="455"/>
      <c r="E29" s="456"/>
      <c r="F29" s="335">
        <f>+'DIC-01'!F23</f>
        <v>4</v>
      </c>
      <c r="G29" s="519">
        <f>+'DIC-01'!F24</f>
        <v>4</v>
      </c>
      <c r="H29" s="520"/>
      <c r="I29" s="519">
        <f>+'DIC-01'!F25</f>
        <v>0</v>
      </c>
      <c r="J29" s="520"/>
      <c r="K29" s="519">
        <f>+'DIC-01'!F26</f>
        <v>4</v>
      </c>
      <c r="L29" s="528"/>
      <c r="M29" s="524">
        <f>+'DIC-01'!F27</f>
        <v>0</v>
      </c>
      <c r="N29" s="525"/>
      <c r="O29" s="524">
        <v>0</v>
      </c>
      <c r="P29" s="525"/>
      <c r="Q29" s="35"/>
      <c r="R29" s="71"/>
      <c r="S29" s="35"/>
      <c r="T29" s="35"/>
      <c r="U29" s="58"/>
    </row>
    <row r="30" spans="1:21" ht="31.5" customHeight="1" x14ac:dyDescent="0.25">
      <c r="A30" s="56"/>
      <c r="B30" s="336" t="s">
        <v>96</v>
      </c>
      <c r="C30" s="473" t="s">
        <v>97</v>
      </c>
      <c r="D30" s="474"/>
      <c r="E30" s="475"/>
      <c r="F30" s="337">
        <f>+'DIP-02'!F23</f>
        <v>1</v>
      </c>
      <c r="G30" s="449">
        <f>+'DIP-02'!F24</f>
        <v>1</v>
      </c>
      <c r="H30" s="448"/>
      <c r="I30" s="449">
        <f>+'DIP-02'!F25</f>
        <v>0</v>
      </c>
      <c r="J30" s="448"/>
      <c r="K30" s="449">
        <f>+'DIP-02'!F26</f>
        <v>0</v>
      </c>
      <c r="L30" s="481"/>
      <c r="M30" s="478">
        <f>+'DIP-02'!F27</f>
        <v>1</v>
      </c>
      <c r="N30" s="479"/>
      <c r="O30" s="478">
        <v>0</v>
      </c>
      <c r="P30" s="479"/>
      <c r="Q30" s="35"/>
      <c r="R30" s="71"/>
      <c r="S30" s="35"/>
      <c r="T30" s="35"/>
      <c r="U30" s="58"/>
    </row>
    <row r="31" spans="1:21" ht="31.5" customHeight="1" x14ac:dyDescent="0.25">
      <c r="A31" s="56"/>
      <c r="B31" s="336" t="s">
        <v>98</v>
      </c>
      <c r="C31" s="476" t="s">
        <v>99</v>
      </c>
      <c r="D31" s="474"/>
      <c r="E31" s="475"/>
      <c r="F31" s="337">
        <f>+'AC-10'!F23</f>
        <v>2</v>
      </c>
      <c r="G31" s="447">
        <f>+'AC-10'!F24</f>
        <v>2</v>
      </c>
      <c r="H31" s="448"/>
      <c r="I31" s="447">
        <f>+'AC-10'!F25</f>
        <v>0</v>
      </c>
      <c r="J31" s="448"/>
      <c r="K31" s="447">
        <f>+'AC-10'!F26</f>
        <v>2</v>
      </c>
      <c r="L31" s="481"/>
      <c r="M31" s="480">
        <f>+'AC-10'!F27</f>
        <v>0</v>
      </c>
      <c r="N31" s="479"/>
      <c r="O31" s="480">
        <v>0</v>
      </c>
      <c r="P31" s="479"/>
      <c r="Q31" s="35"/>
      <c r="R31" s="71"/>
      <c r="S31" s="35"/>
      <c r="T31" s="35"/>
      <c r="U31" s="58"/>
    </row>
    <row r="32" spans="1:21" ht="31.5" customHeight="1" x14ac:dyDescent="0.25">
      <c r="A32" s="56"/>
      <c r="B32" s="338" t="s">
        <v>100</v>
      </c>
      <c r="C32" s="473" t="s">
        <v>101</v>
      </c>
      <c r="D32" s="474"/>
      <c r="E32" s="475"/>
      <c r="F32" s="337">
        <f>+'IDP-04'!F23</f>
        <v>6</v>
      </c>
      <c r="G32" s="449">
        <f>+'IDP-04'!F24</f>
        <v>6</v>
      </c>
      <c r="H32" s="448"/>
      <c r="I32" s="449">
        <f>+'IDP-04'!F25</f>
        <v>0</v>
      </c>
      <c r="J32" s="448"/>
      <c r="K32" s="449">
        <f>+'IDP-04'!F26</f>
        <v>6</v>
      </c>
      <c r="L32" s="481"/>
      <c r="M32" s="478">
        <f>+'IDP-04'!F27</f>
        <v>0</v>
      </c>
      <c r="N32" s="479"/>
      <c r="O32" s="478">
        <v>0</v>
      </c>
      <c r="P32" s="479"/>
      <c r="Q32" s="35"/>
      <c r="R32" s="71"/>
      <c r="S32" s="35"/>
      <c r="T32" s="35"/>
      <c r="U32" s="58"/>
    </row>
    <row r="33" spans="1:21" ht="31.5" customHeight="1" x14ac:dyDescent="0.25">
      <c r="A33" s="56"/>
      <c r="B33" s="339" t="s">
        <v>102</v>
      </c>
      <c r="C33" s="477" t="s">
        <v>103</v>
      </c>
      <c r="D33" s="474"/>
      <c r="E33" s="475"/>
      <c r="F33" s="337">
        <f>+'GD-07'!F23</f>
        <v>8</v>
      </c>
      <c r="G33" s="449">
        <f>+'GD-07'!F24</f>
        <v>21</v>
      </c>
      <c r="H33" s="448"/>
      <c r="I33" s="449">
        <f>+'GD-07'!F25</f>
        <v>0</v>
      </c>
      <c r="J33" s="448"/>
      <c r="K33" s="449">
        <f>+'GD-07'!F26</f>
        <v>2</v>
      </c>
      <c r="L33" s="481"/>
      <c r="M33" s="478">
        <f>+'GD-07'!F27</f>
        <v>19</v>
      </c>
      <c r="N33" s="479"/>
      <c r="O33" s="478">
        <v>0</v>
      </c>
      <c r="P33" s="479"/>
      <c r="Q33" s="35"/>
      <c r="R33" s="71"/>
      <c r="S33" s="35"/>
      <c r="T33" s="35"/>
      <c r="U33" s="58"/>
    </row>
    <row r="34" spans="1:21" ht="31.5" customHeight="1" x14ac:dyDescent="0.25">
      <c r="A34" s="56"/>
      <c r="B34" s="339" t="s">
        <v>104</v>
      </c>
      <c r="C34" s="477" t="s">
        <v>105</v>
      </c>
      <c r="D34" s="474"/>
      <c r="E34" s="475"/>
      <c r="F34" s="337">
        <f>+'GC-08'!F23</f>
        <v>0</v>
      </c>
      <c r="G34" s="449">
        <f>+'GC-08'!F24</f>
        <v>0</v>
      </c>
      <c r="H34" s="448"/>
      <c r="I34" s="449">
        <f>+'GC-08'!F25</f>
        <v>0</v>
      </c>
      <c r="J34" s="448"/>
      <c r="K34" s="449">
        <f>+'GC-08'!F26</f>
        <v>0</v>
      </c>
      <c r="L34" s="481"/>
      <c r="M34" s="478">
        <f>+'GC-08'!F27</f>
        <v>0</v>
      </c>
      <c r="N34" s="479"/>
      <c r="O34" s="478">
        <v>0</v>
      </c>
      <c r="P34" s="479"/>
      <c r="Q34" s="35"/>
      <c r="R34" s="71"/>
      <c r="S34" s="35"/>
      <c r="T34" s="35"/>
      <c r="U34" s="58"/>
    </row>
    <row r="35" spans="1:21" ht="31.5" customHeight="1" x14ac:dyDescent="0.25">
      <c r="A35" s="56"/>
      <c r="B35" s="339" t="s">
        <v>106</v>
      </c>
      <c r="C35" s="476" t="s">
        <v>107</v>
      </c>
      <c r="D35" s="474"/>
      <c r="E35" s="475"/>
      <c r="F35" s="337">
        <f>+'GJ-09'!F23</f>
        <v>0</v>
      </c>
      <c r="G35" s="447">
        <f>+'GJ-09'!F24</f>
        <v>0</v>
      </c>
      <c r="H35" s="448"/>
      <c r="I35" s="447">
        <f>+'GJ-09'!F25</f>
        <v>0</v>
      </c>
      <c r="J35" s="448"/>
      <c r="K35" s="447">
        <f>+'GJ-09'!F26</f>
        <v>0</v>
      </c>
      <c r="L35" s="481"/>
      <c r="M35" s="480">
        <f>+'GJ-09'!F27</f>
        <v>0</v>
      </c>
      <c r="N35" s="479"/>
      <c r="O35" s="480">
        <v>0</v>
      </c>
      <c r="P35" s="479"/>
      <c r="Q35" s="35"/>
      <c r="R35" s="71"/>
      <c r="S35" s="35"/>
      <c r="T35" s="35"/>
      <c r="U35" s="58"/>
    </row>
    <row r="36" spans="1:21" ht="31.5" customHeight="1" x14ac:dyDescent="0.25">
      <c r="A36" s="56"/>
      <c r="B36" s="339" t="s">
        <v>108</v>
      </c>
      <c r="C36" s="482" t="s">
        <v>109</v>
      </c>
      <c r="D36" s="474"/>
      <c r="E36" s="475"/>
      <c r="F36" s="337">
        <f>+'GRF-11'!F23</f>
        <v>4</v>
      </c>
      <c r="G36" s="447">
        <f>+'GRF-11'!F24</f>
        <v>4</v>
      </c>
      <c r="H36" s="448"/>
      <c r="I36" s="447">
        <f>+'GRF-11'!F25</f>
        <v>0</v>
      </c>
      <c r="J36" s="448"/>
      <c r="K36" s="447">
        <f>+'GRF-11'!F26</f>
        <v>1</v>
      </c>
      <c r="L36" s="481"/>
      <c r="M36" s="480">
        <f>+'GRF-11'!F27</f>
        <v>3</v>
      </c>
      <c r="N36" s="479"/>
      <c r="O36" s="480">
        <v>0</v>
      </c>
      <c r="P36" s="479"/>
      <c r="Q36" s="35"/>
      <c r="R36" s="71"/>
      <c r="S36" s="35"/>
      <c r="T36" s="35"/>
      <c r="U36" s="58"/>
    </row>
    <row r="37" spans="1:21" ht="31.5" customHeight="1" x14ac:dyDescent="0.25">
      <c r="A37" s="56"/>
      <c r="B37" s="339" t="s">
        <v>110</v>
      </c>
      <c r="C37" s="482" t="s">
        <v>111</v>
      </c>
      <c r="D37" s="474"/>
      <c r="E37" s="475"/>
      <c r="F37" s="337">
        <f>+'GT-12'!F23</f>
        <v>3</v>
      </c>
      <c r="G37" s="449">
        <f>+'GT-12'!F24</f>
        <v>12</v>
      </c>
      <c r="H37" s="448"/>
      <c r="I37" s="447">
        <f>+'GT-12'!F25</f>
        <v>0</v>
      </c>
      <c r="J37" s="448"/>
      <c r="K37" s="515">
        <f>+'GT-12'!F26</f>
        <v>3</v>
      </c>
      <c r="L37" s="516"/>
      <c r="M37" s="480">
        <f>+'GT-12'!F27</f>
        <v>6</v>
      </c>
      <c r="N37" s="479"/>
      <c r="O37" s="480">
        <f>+'GT-12'!F28</f>
        <v>3</v>
      </c>
      <c r="P37" s="479"/>
      <c r="Q37" s="35"/>
      <c r="R37" s="71"/>
      <c r="S37" s="35"/>
      <c r="T37" s="35"/>
      <c r="U37" s="58"/>
    </row>
    <row r="38" spans="1:21" ht="31.5" customHeight="1" x14ac:dyDescent="0.25">
      <c r="A38" s="56"/>
      <c r="B38" s="339" t="s">
        <v>112</v>
      </c>
      <c r="C38" s="482" t="s">
        <v>113</v>
      </c>
      <c r="D38" s="474"/>
      <c r="E38" s="475"/>
      <c r="F38" s="337">
        <f>+'GTH-13'!F23</f>
        <v>6</v>
      </c>
      <c r="G38" s="449">
        <f>+'GTH-13'!F24</f>
        <v>6</v>
      </c>
      <c r="H38" s="448"/>
      <c r="I38" s="447">
        <f>+'GTH-13'!F25</f>
        <v>0</v>
      </c>
      <c r="J38" s="448"/>
      <c r="K38" s="447">
        <f>+'GTH-13'!F26</f>
        <v>4</v>
      </c>
      <c r="L38" s="481"/>
      <c r="M38" s="480">
        <f>+'GTH-13'!F27</f>
        <v>2</v>
      </c>
      <c r="N38" s="479"/>
      <c r="O38" s="480"/>
      <c r="P38" s="479"/>
      <c r="Q38" s="35"/>
      <c r="R38" s="71"/>
      <c r="S38" s="35"/>
      <c r="T38" s="35"/>
      <c r="U38" s="58"/>
    </row>
    <row r="39" spans="1:21" ht="31.5" customHeight="1" x14ac:dyDescent="0.25">
      <c r="A39" s="56"/>
      <c r="B39" s="339" t="s">
        <v>114</v>
      </c>
      <c r="C39" s="482" t="s">
        <v>115</v>
      </c>
      <c r="D39" s="474"/>
      <c r="E39" s="475"/>
      <c r="F39" s="337">
        <f>+'GF-14'!F23</f>
        <v>5</v>
      </c>
      <c r="G39" s="447">
        <f>+'GF-14'!F24</f>
        <v>23</v>
      </c>
      <c r="H39" s="448"/>
      <c r="I39" s="447">
        <f>+'GF-14'!F25</f>
        <v>0</v>
      </c>
      <c r="J39" s="448"/>
      <c r="K39" s="447">
        <f>+'GF-14'!F26</f>
        <v>0</v>
      </c>
      <c r="L39" s="481"/>
      <c r="M39" s="480">
        <f>+'GF-14'!F27</f>
        <v>23</v>
      </c>
      <c r="N39" s="479"/>
      <c r="O39" s="480"/>
      <c r="P39" s="479"/>
      <c r="Q39" s="35"/>
      <c r="R39" s="71"/>
      <c r="S39" s="35"/>
      <c r="T39" s="35"/>
      <c r="U39" s="58"/>
    </row>
    <row r="40" spans="1:21" ht="31.5" customHeight="1" x14ac:dyDescent="0.25">
      <c r="A40" s="56"/>
      <c r="B40" s="339" t="s">
        <v>116</v>
      </c>
      <c r="C40" s="482" t="s">
        <v>117</v>
      </c>
      <c r="D40" s="474"/>
      <c r="E40" s="475"/>
      <c r="F40" s="337">
        <f>+'CID-15'!F23</f>
        <v>0</v>
      </c>
      <c r="G40" s="447">
        <f>+'CID-15'!F24</f>
        <v>0</v>
      </c>
      <c r="H40" s="448"/>
      <c r="I40" s="447">
        <f>+'CID-15'!F25</f>
        <v>0</v>
      </c>
      <c r="J40" s="448"/>
      <c r="K40" s="447">
        <f>+'CID-15'!F26</f>
        <v>0</v>
      </c>
      <c r="L40" s="481"/>
      <c r="M40" s="480">
        <f>+'CID-15'!F27</f>
        <v>0</v>
      </c>
      <c r="N40" s="479"/>
      <c r="O40" s="480"/>
      <c r="P40" s="479"/>
      <c r="Q40" s="35"/>
      <c r="R40" s="71"/>
      <c r="S40" s="35"/>
      <c r="T40" s="35"/>
      <c r="U40" s="58"/>
    </row>
    <row r="41" spans="1:21" ht="31.5" customHeight="1" x14ac:dyDescent="0.25">
      <c r="A41" s="56"/>
      <c r="B41" s="340" t="s">
        <v>118</v>
      </c>
      <c r="C41" s="482" t="s">
        <v>119</v>
      </c>
      <c r="D41" s="474"/>
      <c r="E41" s="475"/>
      <c r="F41" s="337">
        <f>+'EC-16'!F23</f>
        <v>0</v>
      </c>
      <c r="G41" s="447">
        <f>+'EC-16'!F24</f>
        <v>0</v>
      </c>
      <c r="H41" s="448"/>
      <c r="I41" s="447">
        <f>+'EC-16'!F25</f>
        <v>0</v>
      </c>
      <c r="J41" s="448"/>
      <c r="K41" s="447">
        <f>+'EC-16'!F26</f>
        <v>0</v>
      </c>
      <c r="L41" s="481"/>
      <c r="M41" s="480">
        <f>+'EC-16'!F27</f>
        <v>0</v>
      </c>
      <c r="N41" s="479"/>
      <c r="O41" s="480"/>
      <c r="P41" s="479"/>
      <c r="Q41" s="35"/>
      <c r="R41" s="71"/>
      <c r="S41" s="35"/>
      <c r="T41" s="35"/>
      <c r="U41" s="58"/>
    </row>
    <row r="42" spans="1:21" ht="33" customHeight="1" thickBot="1" x14ac:dyDescent="0.3">
      <c r="A42" s="56"/>
      <c r="B42" s="341" t="s">
        <v>120</v>
      </c>
      <c r="C42" s="497" t="s">
        <v>121</v>
      </c>
      <c r="D42" s="498"/>
      <c r="E42" s="499"/>
      <c r="F42" s="342">
        <f>+'MIC-03'!F23</f>
        <v>2</v>
      </c>
      <c r="G42" s="486">
        <f>+'MIC-03'!F24</f>
        <v>2</v>
      </c>
      <c r="H42" s="487"/>
      <c r="I42" s="486">
        <f>+'MIC-03'!F25</f>
        <v>0</v>
      </c>
      <c r="J42" s="487"/>
      <c r="K42" s="486">
        <f>+'MIC-03'!F26</f>
        <v>1</v>
      </c>
      <c r="L42" s="488"/>
      <c r="M42" s="489">
        <f>+'MIC-03'!F27</f>
        <v>1</v>
      </c>
      <c r="N42" s="490"/>
      <c r="O42" s="489"/>
      <c r="P42" s="490"/>
      <c r="Q42" s="35"/>
      <c r="R42" s="71"/>
      <c r="S42" s="35"/>
      <c r="T42" s="35"/>
      <c r="U42" s="58"/>
    </row>
    <row r="43" spans="1:21" ht="31.5" customHeight="1" thickBot="1" x14ac:dyDescent="0.3">
      <c r="A43" s="56"/>
      <c r="C43" s="403" t="s">
        <v>122</v>
      </c>
      <c r="D43" s="404"/>
      <c r="E43" s="404"/>
      <c r="F43" s="343">
        <f>SUM(F29:F42)</f>
        <v>41</v>
      </c>
      <c r="G43" s="492">
        <f>SUM(G29:H42)</f>
        <v>81</v>
      </c>
      <c r="H43" s="493"/>
      <c r="I43" s="486">
        <f>SUM(I29:J42)</f>
        <v>0</v>
      </c>
      <c r="J43" s="493"/>
      <c r="K43" s="486">
        <f>SUM(K29:L42)</f>
        <v>23</v>
      </c>
      <c r="L43" s="496"/>
      <c r="M43" s="494">
        <f>SUM(M29:N42)</f>
        <v>55</v>
      </c>
      <c r="N43" s="495"/>
      <c r="O43" s="494">
        <f>SUM(O29:P42)</f>
        <v>3</v>
      </c>
      <c r="P43" s="495"/>
      <c r="Q43" s="35"/>
      <c r="R43" s="71"/>
      <c r="S43" s="35"/>
      <c r="T43" s="35"/>
      <c r="U43" s="58"/>
    </row>
    <row r="44" spans="1:21" ht="43.5" customHeight="1" thickBot="1" x14ac:dyDescent="0.45">
      <c r="A44" s="72"/>
      <c r="B44" s="491" t="s">
        <v>123</v>
      </c>
      <c r="C44" s="426"/>
      <c r="D44" s="426"/>
      <c r="E44" s="426"/>
      <c r="F44" s="277"/>
      <c r="G44" s="485"/>
      <c r="H44" s="426"/>
      <c r="I44" s="485"/>
      <c r="J44" s="426"/>
      <c r="K44" s="485"/>
      <c r="L44" s="426"/>
      <c r="M44" s="485"/>
      <c r="N44" s="426"/>
      <c r="O44" s="485"/>
      <c r="P44" s="426"/>
      <c r="Q44" s="73"/>
      <c r="R44" s="74"/>
      <c r="S44" s="74"/>
      <c r="T44" s="483" t="s">
        <v>76</v>
      </c>
      <c r="U44" s="484"/>
    </row>
    <row r="45" spans="1:21" hidden="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51"/>
      <c r="B46" s="51"/>
      <c r="C46" s="51"/>
      <c r="D46" s="51"/>
      <c r="E46" s="51"/>
      <c r="F46" s="51"/>
      <c r="G46" s="51"/>
      <c r="H46" s="51"/>
      <c r="I46" s="51"/>
      <c r="J46" s="51"/>
      <c r="K46" s="51"/>
      <c r="L46" s="51"/>
      <c r="M46" s="51"/>
      <c r="N46" s="51"/>
      <c r="O46" s="51"/>
      <c r="P46" s="51"/>
      <c r="Q46" s="51"/>
      <c r="R46" s="51"/>
      <c r="S46" s="51"/>
      <c r="T46" s="51"/>
      <c r="U46" s="51"/>
    </row>
    <row r="47" spans="1:21" x14ac:dyDescent="0.25">
      <c r="A47" s="1"/>
      <c r="B47" s="1"/>
      <c r="C47" s="1"/>
      <c r="D47" s="1"/>
      <c r="E47" s="1"/>
      <c r="F47" s="1"/>
      <c r="G47" s="1"/>
      <c r="H47" s="1"/>
      <c r="I47" s="1"/>
      <c r="J47" s="1"/>
      <c r="K47" s="1"/>
      <c r="L47" s="1"/>
      <c r="M47" s="1"/>
      <c r="N47" s="1"/>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sheetData>
  <mergeCells count="139">
    <mergeCell ref="A1:U1"/>
    <mergeCell ref="B16:D16"/>
    <mergeCell ref="B14:D14"/>
    <mergeCell ref="K35:L35"/>
    <mergeCell ref="K33:L33"/>
    <mergeCell ref="K34:L34"/>
    <mergeCell ref="I33:J33"/>
    <mergeCell ref="I34:J34"/>
    <mergeCell ref="O28:P28"/>
    <mergeCell ref="O29:P29"/>
    <mergeCell ref="M28:N28"/>
    <mergeCell ref="I35:J35"/>
    <mergeCell ref="K29:L29"/>
    <mergeCell ref="K31:L31"/>
    <mergeCell ref="K32:L32"/>
    <mergeCell ref="O33:P33"/>
    <mergeCell ref="O34:P34"/>
    <mergeCell ref="M29:N29"/>
    <mergeCell ref="M30:N30"/>
    <mergeCell ref="O32:P32"/>
    <mergeCell ref="O35:P35"/>
    <mergeCell ref="G34:H34"/>
    <mergeCell ref="C30:E30"/>
    <mergeCell ref="C35:E35"/>
    <mergeCell ref="C41:E41"/>
    <mergeCell ref="H2:N2"/>
    <mergeCell ref="H5:N5"/>
    <mergeCell ref="H3:N3"/>
    <mergeCell ref="H4:N4"/>
    <mergeCell ref="M39:N39"/>
    <mergeCell ref="A26:U26"/>
    <mergeCell ref="I41:J41"/>
    <mergeCell ref="K41:L41"/>
    <mergeCell ref="G41:H41"/>
    <mergeCell ref="N25:P25"/>
    <mergeCell ref="K28:L28"/>
    <mergeCell ref="O37:P37"/>
    <mergeCell ref="O36:P36"/>
    <mergeCell ref="K37:L37"/>
    <mergeCell ref="I28:J28"/>
    <mergeCell ref="G29:H29"/>
    <mergeCell ref="I29:J29"/>
    <mergeCell ref="K30:L30"/>
    <mergeCell ref="I30:J30"/>
    <mergeCell ref="O31:P31"/>
    <mergeCell ref="O30:P30"/>
    <mergeCell ref="I31:J31"/>
    <mergeCell ref="G40:H40"/>
    <mergeCell ref="B44:E44"/>
    <mergeCell ref="G44:H44"/>
    <mergeCell ref="G43:H43"/>
    <mergeCell ref="O43:P43"/>
    <mergeCell ref="I43:J43"/>
    <mergeCell ref="K43:L43"/>
    <mergeCell ref="M43:N43"/>
    <mergeCell ref="G42:H42"/>
    <mergeCell ref="C42:E42"/>
    <mergeCell ref="T44:U44"/>
    <mergeCell ref="K44:L44"/>
    <mergeCell ref="I44:J44"/>
    <mergeCell ref="M44:N44"/>
    <mergeCell ref="O44:P44"/>
    <mergeCell ref="I42:J42"/>
    <mergeCell ref="K42:L42"/>
    <mergeCell ref="O41:P41"/>
    <mergeCell ref="M41:N41"/>
    <mergeCell ref="M42:N42"/>
    <mergeCell ref="O42:P42"/>
    <mergeCell ref="C38:E38"/>
    <mergeCell ref="C39:E39"/>
    <mergeCell ref="C40:E40"/>
    <mergeCell ref="C36:E36"/>
    <mergeCell ref="G38:H38"/>
    <mergeCell ref="G36:H36"/>
    <mergeCell ref="G37:H37"/>
    <mergeCell ref="C37:E37"/>
    <mergeCell ref="G39:H39"/>
    <mergeCell ref="I37:J37"/>
    <mergeCell ref="I36:J36"/>
    <mergeCell ref="G33:H33"/>
    <mergeCell ref="M34:N34"/>
    <mergeCell ref="I38:J38"/>
    <mergeCell ref="M37:N37"/>
    <mergeCell ref="M35:N35"/>
    <mergeCell ref="M36:N36"/>
    <mergeCell ref="K36:L36"/>
    <mergeCell ref="G35:H35"/>
    <mergeCell ref="I40:J40"/>
    <mergeCell ref="I39:J39"/>
    <mergeCell ref="O40:P40"/>
    <mergeCell ref="O39:P39"/>
    <mergeCell ref="O38:P38"/>
    <mergeCell ref="M40:N40"/>
    <mergeCell ref="K38:L38"/>
    <mergeCell ref="M38:N38"/>
    <mergeCell ref="K39:L39"/>
    <mergeCell ref="K40:L40"/>
    <mergeCell ref="G32:H32"/>
    <mergeCell ref="C32:E32"/>
    <mergeCell ref="C31:E31"/>
    <mergeCell ref="C34:E34"/>
    <mergeCell ref="C33:E33"/>
    <mergeCell ref="I32:J32"/>
    <mergeCell ref="M33:N33"/>
    <mergeCell ref="M32:N32"/>
    <mergeCell ref="M31:N31"/>
    <mergeCell ref="B20:H20"/>
    <mergeCell ref="B21:G21"/>
    <mergeCell ref="P3:R3"/>
    <mergeCell ref="O22:P22"/>
    <mergeCell ref="S3:U3"/>
    <mergeCell ref="B9:E9"/>
    <mergeCell ref="A7:U7"/>
    <mergeCell ref="G31:H31"/>
    <mergeCell ref="G30:H30"/>
    <mergeCell ref="E24:G24"/>
    <mergeCell ref="N24:P24"/>
    <mergeCell ref="C29:E29"/>
    <mergeCell ref="C28:E28"/>
    <mergeCell ref="G28:H28"/>
    <mergeCell ref="B24:D24"/>
    <mergeCell ref="K21:P21"/>
    <mergeCell ref="L22:M22"/>
    <mergeCell ref="O23:P23"/>
    <mergeCell ref="B23:D23"/>
    <mergeCell ref="L23:M23"/>
    <mergeCell ref="B22:D22"/>
    <mergeCell ref="E22:G22"/>
    <mergeCell ref="E23:G23"/>
    <mergeCell ref="B13:D13"/>
    <mergeCell ref="B17:D17"/>
    <mergeCell ref="B10:D10"/>
    <mergeCell ref="B11:D11"/>
    <mergeCell ref="B12:D12"/>
    <mergeCell ref="A19:U19"/>
    <mergeCell ref="T18:U18"/>
    <mergeCell ref="P2:R2"/>
    <mergeCell ref="S2:U2"/>
    <mergeCell ref="B15:D15"/>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H5:N5" location="_3._RESULTADOS_DE_ACCIONES_POR_PROCESO" display="3. RESULTADOS DE ACCIONES POR PROCESO"/>
    <hyperlink ref="T44:U44" location="CONSOLIDADO!A1" display="IR AL INICIO"/>
    <hyperlink ref="B29" location="'DIC-01'!A1" display="DIC-01"/>
    <hyperlink ref="B30" location="'DIP-02'!A1" display="DIP-02"/>
    <hyperlink ref="B31" location="'AC-10'!A1" display="AC-10"/>
    <hyperlink ref="B32" location="'IDP-04'!A1" display="IDP-04"/>
    <hyperlink ref="B33" location="'GD-07'!A1" display="GD-07"/>
    <hyperlink ref="B34" location="'GC-08'!A1" display="GC-08"/>
    <hyperlink ref="B35" location="'GJ-09'!A1" display="GJ-09"/>
    <hyperlink ref="B36" location="'GRF-11'!A1" display="GRF-11"/>
    <hyperlink ref="B37" location="'GT-12 '!A1" display="GT-12"/>
    <hyperlink ref="B38" location="'GTH-13'!A1" display="GTH-13"/>
    <hyperlink ref="B39" location="'GF-14'!A1" display="GF-14"/>
    <hyperlink ref="B40" location="'CID-15'!A1" display="CID-15"/>
    <hyperlink ref="B41" location="'EC-16'!A1" display="EC-16"/>
    <hyperlink ref="B42"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7" zoomScale="80" zoomScaleNormal="80" workbookViewId="0">
      <selection activeCell="G27" sqref="G27"/>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GESTIÓN JURÍDICA</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600" t="s">
        <v>45</v>
      </c>
      <c r="B23" s="601"/>
      <c r="C23" s="602"/>
      <c r="D23" s="23"/>
      <c r="E23" s="125" t="s">
        <v>151</v>
      </c>
      <c r="F23" s="126">
        <f>COUNTA(A31:A40)</f>
        <v>0</v>
      </c>
      <c r="G23" s="21"/>
      <c r="H23" s="582" t="s">
        <v>69</v>
      </c>
      <c r="I23" s="583"/>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84" t="s">
        <v>156</v>
      </c>
      <c r="I24" s="585"/>
      <c r="J24" s="131">
        <f>COUNTIF(I31:I40,"Acción Preventiva y/o de mejora")</f>
        <v>0</v>
      </c>
      <c r="K24" s="112"/>
      <c r="L24" s="108"/>
      <c r="M24" s="114">
        <v>2016</v>
      </c>
      <c r="N24" s="37"/>
      <c r="O24" s="115">
        <v>0</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86"/>
      <c r="I25" s="586"/>
      <c r="J25" s="118"/>
      <c r="K25" s="112"/>
      <c r="L25" s="108"/>
      <c r="M25" s="116">
        <v>2017</v>
      </c>
      <c r="N25" s="46"/>
      <c r="O25" s="117">
        <v>0</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0</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617"/>
      <c r="P31" s="618"/>
      <c r="Q31" s="618"/>
      <c r="R31" s="619"/>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620"/>
      <c r="P32" s="621"/>
      <c r="Q32" s="621"/>
      <c r="R32" s="622"/>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623"/>
      <c r="P33" s="624"/>
      <c r="Q33" s="624"/>
      <c r="R33" s="625"/>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6" priority="1" stopIfTrue="1" operator="containsText" text="Cerrada">
      <formula>NOT(ISERROR(SEARCH("Cerrada",W31)))</formula>
    </cfRule>
    <cfRule type="containsText" dxfId="25" priority="2" stopIfTrue="1" operator="containsText" text="En ejecución">
      <formula>NOT(ISERROR(SEARCH("En ejecución",W31)))</formula>
    </cfRule>
    <cfRule type="containsText" dxfId="24"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A34" zoomScale="75" zoomScaleNormal="75" workbookViewId="0">
      <selection activeCell="E34" sqref="E34"/>
    </sheetView>
  </sheetViews>
  <sheetFormatPr baseColWidth="10" defaultColWidth="14.42578125" defaultRowHeight="15" customHeight="1" x14ac:dyDescent="0.25"/>
  <cols>
    <col min="1" max="1" width="16.5703125" style="241" customWidth="1"/>
    <col min="2" max="2" width="10.7109375" style="241" customWidth="1"/>
    <col min="3" max="3" width="17.5703125" style="241" customWidth="1"/>
    <col min="4" max="4" width="21.5703125" style="241" customWidth="1"/>
    <col min="5" max="5" width="60.42578125" style="241" customWidth="1"/>
    <col min="6" max="6" width="24.140625" style="241" customWidth="1"/>
    <col min="7" max="7" width="26.5703125" style="241" customWidth="1"/>
    <col min="8" max="8" width="25.85546875" style="241" customWidth="1"/>
    <col min="9" max="9" width="14" style="241" customWidth="1"/>
    <col min="10" max="10" width="18" style="241" customWidth="1"/>
    <col min="11" max="11" width="18.5703125" style="241" customWidth="1"/>
    <col min="12" max="12" width="20" style="241" customWidth="1"/>
    <col min="13" max="13" width="18.28515625" style="241" customWidth="1"/>
    <col min="14" max="15" width="18" style="241" customWidth="1"/>
    <col min="16" max="16" width="26.28515625" style="241" customWidth="1"/>
    <col min="17" max="17" width="24.85546875" style="241" customWidth="1"/>
    <col min="18" max="18" width="19.42578125" style="241" customWidth="1"/>
    <col min="19" max="19" width="28.140625" style="241" customWidth="1"/>
    <col min="20" max="20" width="145" style="241" customWidth="1"/>
    <col min="21" max="21" width="40.140625" style="241" customWidth="1"/>
    <col min="22" max="22" width="18.42578125" style="212" customWidth="1"/>
    <col min="23" max="23" width="19.42578125" style="241" customWidth="1"/>
    <col min="24" max="24" width="80.28515625" style="241" customWidth="1"/>
    <col min="25" max="25" width="31.140625" style="241" customWidth="1"/>
    <col min="26" max="26" width="14.42578125" style="241" customWidth="1"/>
    <col min="27" max="28" width="11" style="241" customWidth="1"/>
    <col min="29" max="256" width="14.42578125" style="241"/>
    <col min="257" max="257" width="6.5703125" style="241" customWidth="1"/>
    <col min="258" max="258" width="10.7109375" style="241" customWidth="1"/>
    <col min="259" max="259" width="17.5703125" style="241" customWidth="1"/>
    <col min="260" max="260" width="21.5703125" style="241" customWidth="1"/>
    <col min="261" max="261" width="52.28515625" style="241" customWidth="1"/>
    <col min="262" max="262" width="24.140625" style="241" customWidth="1"/>
    <col min="263" max="263" width="26.5703125" style="241" customWidth="1"/>
    <col min="264" max="264" width="25.85546875" style="241" customWidth="1"/>
    <col min="265" max="265" width="14" style="241" customWidth="1"/>
    <col min="266" max="266" width="18" style="241" customWidth="1"/>
    <col min="267" max="267" width="18.5703125" style="241" customWidth="1"/>
    <col min="268" max="268" width="20" style="241" customWidth="1"/>
    <col min="269" max="269" width="18.28515625" style="241" customWidth="1"/>
    <col min="270" max="271" width="18" style="241" customWidth="1"/>
    <col min="272" max="272" width="26.28515625" style="241" customWidth="1"/>
    <col min="273" max="273" width="24.85546875" style="241" customWidth="1"/>
    <col min="274" max="274" width="19.42578125" style="241" customWidth="1"/>
    <col min="275" max="275" width="28.140625" style="241" customWidth="1"/>
    <col min="276" max="276" width="89.140625" style="241" customWidth="1"/>
    <col min="277" max="277" width="40.140625" style="241" customWidth="1"/>
    <col min="278" max="278" width="18.42578125" style="241" customWidth="1"/>
    <col min="279" max="279" width="19.42578125" style="241" customWidth="1"/>
    <col min="280" max="280" width="80.28515625" style="241" customWidth="1"/>
    <col min="281" max="281" width="31.140625" style="241" customWidth="1"/>
    <col min="282" max="282" width="14.42578125" style="241" customWidth="1"/>
    <col min="283" max="284" width="11" style="241" customWidth="1"/>
    <col min="285" max="512" width="14.42578125" style="241"/>
    <col min="513" max="513" width="6.5703125" style="241" customWidth="1"/>
    <col min="514" max="514" width="10.7109375" style="241" customWidth="1"/>
    <col min="515" max="515" width="17.5703125" style="241" customWidth="1"/>
    <col min="516" max="516" width="21.5703125" style="241" customWidth="1"/>
    <col min="517" max="517" width="52.28515625" style="241" customWidth="1"/>
    <col min="518" max="518" width="24.140625" style="241" customWidth="1"/>
    <col min="519" max="519" width="26.5703125" style="241" customWidth="1"/>
    <col min="520" max="520" width="25.85546875" style="241" customWidth="1"/>
    <col min="521" max="521" width="14" style="241" customWidth="1"/>
    <col min="522" max="522" width="18" style="241" customWidth="1"/>
    <col min="523" max="523" width="18.5703125" style="241" customWidth="1"/>
    <col min="524" max="524" width="20" style="241" customWidth="1"/>
    <col min="525" max="525" width="18.28515625" style="241" customWidth="1"/>
    <col min="526" max="527" width="18" style="241" customWidth="1"/>
    <col min="528" max="528" width="26.28515625" style="241" customWidth="1"/>
    <col min="529" max="529" width="24.85546875" style="241" customWidth="1"/>
    <col min="530" max="530" width="19.42578125" style="241" customWidth="1"/>
    <col min="531" max="531" width="28.140625" style="241" customWidth="1"/>
    <col min="532" max="532" width="89.140625" style="241" customWidth="1"/>
    <col min="533" max="533" width="40.140625" style="241" customWidth="1"/>
    <col min="534" max="534" width="18.42578125" style="241" customWidth="1"/>
    <col min="535" max="535" width="19.42578125" style="241" customWidth="1"/>
    <col min="536" max="536" width="80.28515625" style="241" customWidth="1"/>
    <col min="537" max="537" width="31.140625" style="241" customWidth="1"/>
    <col min="538" max="538" width="14.42578125" style="241" customWidth="1"/>
    <col min="539" max="540" width="11" style="241" customWidth="1"/>
    <col min="541" max="768" width="14.42578125" style="241"/>
    <col min="769" max="769" width="6.5703125" style="241" customWidth="1"/>
    <col min="770" max="770" width="10.7109375" style="241" customWidth="1"/>
    <col min="771" max="771" width="17.5703125" style="241" customWidth="1"/>
    <col min="772" max="772" width="21.5703125" style="241" customWidth="1"/>
    <col min="773" max="773" width="52.28515625" style="241" customWidth="1"/>
    <col min="774" max="774" width="24.140625" style="241" customWidth="1"/>
    <col min="775" max="775" width="26.5703125" style="241" customWidth="1"/>
    <col min="776" max="776" width="25.85546875" style="241" customWidth="1"/>
    <col min="777" max="777" width="14" style="241" customWidth="1"/>
    <col min="778" max="778" width="18" style="241" customWidth="1"/>
    <col min="779" max="779" width="18.5703125" style="241" customWidth="1"/>
    <col min="780" max="780" width="20" style="241" customWidth="1"/>
    <col min="781" max="781" width="18.28515625" style="241" customWidth="1"/>
    <col min="782" max="783" width="18" style="241" customWidth="1"/>
    <col min="784" max="784" width="26.28515625" style="241" customWidth="1"/>
    <col min="785" max="785" width="24.85546875" style="241" customWidth="1"/>
    <col min="786" max="786" width="19.42578125" style="241" customWidth="1"/>
    <col min="787" max="787" width="28.140625" style="241" customWidth="1"/>
    <col min="788" max="788" width="89.140625" style="241" customWidth="1"/>
    <col min="789" max="789" width="40.140625" style="241" customWidth="1"/>
    <col min="790" max="790" width="18.42578125" style="241" customWidth="1"/>
    <col min="791" max="791" width="19.42578125" style="241" customWidth="1"/>
    <col min="792" max="792" width="80.28515625" style="241" customWidth="1"/>
    <col min="793" max="793" width="31.140625" style="241" customWidth="1"/>
    <col min="794" max="794" width="14.42578125" style="241" customWidth="1"/>
    <col min="795" max="796" width="11" style="241" customWidth="1"/>
    <col min="797" max="1024" width="14.42578125" style="241"/>
    <col min="1025" max="1025" width="6.5703125" style="241" customWidth="1"/>
    <col min="1026" max="1026" width="10.7109375" style="241" customWidth="1"/>
    <col min="1027" max="1027" width="17.5703125" style="241" customWidth="1"/>
    <col min="1028" max="1028" width="21.5703125" style="241" customWidth="1"/>
    <col min="1029" max="1029" width="52.28515625" style="241" customWidth="1"/>
    <col min="1030" max="1030" width="24.140625" style="241" customWidth="1"/>
    <col min="1031" max="1031" width="26.5703125" style="241" customWidth="1"/>
    <col min="1032" max="1032" width="25.85546875" style="241" customWidth="1"/>
    <col min="1033" max="1033" width="14" style="241" customWidth="1"/>
    <col min="1034" max="1034" width="18" style="241" customWidth="1"/>
    <col min="1035" max="1035" width="18.5703125" style="241" customWidth="1"/>
    <col min="1036" max="1036" width="20" style="241" customWidth="1"/>
    <col min="1037" max="1037" width="18.28515625" style="241" customWidth="1"/>
    <col min="1038" max="1039" width="18" style="241" customWidth="1"/>
    <col min="1040" max="1040" width="26.28515625" style="241" customWidth="1"/>
    <col min="1041" max="1041" width="24.85546875" style="241" customWidth="1"/>
    <col min="1042" max="1042" width="19.42578125" style="241" customWidth="1"/>
    <col min="1043" max="1043" width="28.140625" style="241" customWidth="1"/>
    <col min="1044" max="1044" width="89.140625" style="241" customWidth="1"/>
    <col min="1045" max="1045" width="40.140625" style="241" customWidth="1"/>
    <col min="1046" max="1046" width="18.42578125" style="241" customWidth="1"/>
    <col min="1047" max="1047" width="19.42578125" style="241" customWidth="1"/>
    <col min="1048" max="1048" width="80.28515625" style="241" customWidth="1"/>
    <col min="1049" max="1049" width="31.140625" style="241" customWidth="1"/>
    <col min="1050" max="1050" width="14.42578125" style="241" customWidth="1"/>
    <col min="1051" max="1052" width="11" style="241" customWidth="1"/>
    <col min="1053" max="1280" width="14.42578125" style="241"/>
    <col min="1281" max="1281" width="6.5703125" style="241" customWidth="1"/>
    <col min="1282" max="1282" width="10.7109375" style="241" customWidth="1"/>
    <col min="1283" max="1283" width="17.5703125" style="241" customWidth="1"/>
    <col min="1284" max="1284" width="21.5703125" style="241" customWidth="1"/>
    <col min="1285" max="1285" width="52.28515625" style="241" customWidth="1"/>
    <col min="1286" max="1286" width="24.140625" style="241" customWidth="1"/>
    <col min="1287" max="1287" width="26.5703125" style="241" customWidth="1"/>
    <col min="1288" max="1288" width="25.85546875" style="241" customWidth="1"/>
    <col min="1289" max="1289" width="14" style="241" customWidth="1"/>
    <col min="1290" max="1290" width="18" style="241" customWidth="1"/>
    <col min="1291" max="1291" width="18.5703125" style="241" customWidth="1"/>
    <col min="1292" max="1292" width="20" style="241" customWidth="1"/>
    <col min="1293" max="1293" width="18.28515625" style="241" customWidth="1"/>
    <col min="1294" max="1295" width="18" style="241" customWidth="1"/>
    <col min="1296" max="1296" width="26.28515625" style="241" customWidth="1"/>
    <col min="1297" max="1297" width="24.85546875" style="241" customWidth="1"/>
    <col min="1298" max="1298" width="19.42578125" style="241" customWidth="1"/>
    <col min="1299" max="1299" width="28.140625" style="241" customWidth="1"/>
    <col min="1300" max="1300" width="89.140625" style="241" customWidth="1"/>
    <col min="1301" max="1301" width="40.140625" style="241" customWidth="1"/>
    <col min="1302" max="1302" width="18.42578125" style="241" customWidth="1"/>
    <col min="1303" max="1303" width="19.42578125" style="241" customWidth="1"/>
    <col min="1304" max="1304" width="80.28515625" style="241" customWidth="1"/>
    <col min="1305" max="1305" width="31.140625" style="241" customWidth="1"/>
    <col min="1306" max="1306" width="14.42578125" style="241" customWidth="1"/>
    <col min="1307" max="1308" width="11" style="241" customWidth="1"/>
    <col min="1309" max="1536" width="14.42578125" style="241"/>
    <col min="1537" max="1537" width="6.5703125" style="241" customWidth="1"/>
    <col min="1538" max="1538" width="10.7109375" style="241" customWidth="1"/>
    <col min="1539" max="1539" width="17.5703125" style="241" customWidth="1"/>
    <col min="1540" max="1540" width="21.5703125" style="241" customWidth="1"/>
    <col min="1541" max="1541" width="52.28515625" style="241" customWidth="1"/>
    <col min="1542" max="1542" width="24.140625" style="241" customWidth="1"/>
    <col min="1543" max="1543" width="26.5703125" style="241" customWidth="1"/>
    <col min="1544" max="1544" width="25.85546875" style="241" customWidth="1"/>
    <col min="1545" max="1545" width="14" style="241" customWidth="1"/>
    <col min="1546" max="1546" width="18" style="241" customWidth="1"/>
    <col min="1547" max="1547" width="18.5703125" style="241" customWidth="1"/>
    <col min="1548" max="1548" width="20" style="241" customWidth="1"/>
    <col min="1549" max="1549" width="18.28515625" style="241" customWidth="1"/>
    <col min="1550" max="1551" width="18" style="241" customWidth="1"/>
    <col min="1552" max="1552" width="26.28515625" style="241" customWidth="1"/>
    <col min="1553" max="1553" width="24.85546875" style="241" customWidth="1"/>
    <col min="1554" max="1554" width="19.42578125" style="241" customWidth="1"/>
    <col min="1555" max="1555" width="28.140625" style="241" customWidth="1"/>
    <col min="1556" max="1556" width="89.140625" style="241" customWidth="1"/>
    <col min="1557" max="1557" width="40.140625" style="241" customWidth="1"/>
    <col min="1558" max="1558" width="18.42578125" style="241" customWidth="1"/>
    <col min="1559" max="1559" width="19.42578125" style="241" customWidth="1"/>
    <col min="1560" max="1560" width="80.28515625" style="241" customWidth="1"/>
    <col min="1561" max="1561" width="31.140625" style="241" customWidth="1"/>
    <col min="1562" max="1562" width="14.42578125" style="241" customWidth="1"/>
    <col min="1563" max="1564" width="11" style="241" customWidth="1"/>
    <col min="1565" max="1792" width="14.42578125" style="241"/>
    <col min="1793" max="1793" width="6.5703125" style="241" customWidth="1"/>
    <col min="1794" max="1794" width="10.7109375" style="241" customWidth="1"/>
    <col min="1795" max="1795" width="17.5703125" style="241" customWidth="1"/>
    <col min="1796" max="1796" width="21.5703125" style="241" customWidth="1"/>
    <col min="1797" max="1797" width="52.28515625" style="241" customWidth="1"/>
    <col min="1798" max="1798" width="24.140625" style="241" customWidth="1"/>
    <col min="1799" max="1799" width="26.5703125" style="241" customWidth="1"/>
    <col min="1800" max="1800" width="25.85546875" style="241" customWidth="1"/>
    <col min="1801" max="1801" width="14" style="241" customWidth="1"/>
    <col min="1802" max="1802" width="18" style="241" customWidth="1"/>
    <col min="1803" max="1803" width="18.5703125" style="241" customWidth="1"/>
    <col min="1804" max="1804" width="20" style="241" customWidth="1"/>
    <col min="1805" max="1805" width="18.28515625" style="241" customWidth="1"/>
    <col min="1806" max="1807" width="18" style="241" customWidth="1"/>
    <col min="1808" max="1808" width="26.28515625" style="241" customWidth="1"/>
    <col min="1809" max="1809" width="24.85546875" style="241" customWidth="1"/>
    <col min="1810" max="1810" width="19.42578125" style="241" customWidth="1"/>
    <col min="1811" max="1811" width="28.140625" style="241" customWidth="1"/>
    <col min="1812" max="1812" width="89.140625" style="241" customWidth="1"/>
    <col min="1813" max="1813" width="40.140625" style="241" customWidth="1"/>
    <col min="1814" max="1814" width="18.42578125" style="241" customWidth="1"/>
    <col min="1815" max="1815" width="19.42578125" style="241" customWidth="1"/>
    <col min="1816" max="1816" width="80.28515625" style="241" customWidth="1"/>
    <col min="1817" max="1817" width="31.140625" style="241" customWidth="1"/>
    <col min="1818" max="1818" width="14.42578125" style="241" customWidth="1"/>
    <col min="1819" max="1820" width="11" style="241" customWidth="1"/>
    <col min="1821" max="2048" width="14.42578125" style="241"/>
    <col min="2049" max="2049" width="6.5703125" style="241" customWidth="1"/>
    <col min="2050" max="2050" width="10.7109375" style="241" customWidth="1"/>
    <col min="2051" max="2051" width="17.5703125" style="241" customWidth="1"/>
    <col min="2052" max="2052" width="21.5703125" style="241" customWidth="1"/>
    <col min="2053" max="2053" width="52.28515625" style="241" customWidth="1"/>
    <col min="2054" max="2054" width="24.140625" style="241" customWidth="1"/>
    <col min="2055" max="2055" width="26.5703125" style="241" customWidth="1"/>
    <col min="2056" max="2056" width="25.85546875" style="241" customWidth="1"/>
    <col min="2057" max="2057" width="14" style="241" customWidth="1"/>
    <col min="2058" max="2058" width="18" style="241" customWidth="1"/>
    <col min="2059" max="2059" width="18.5703125" style="241" customWidth="1"/>
    <col min="2060" max="2060" width="20" style="241" customWidth="1"/>
    <col min="2061" max="2061" width="18.28515625" style="241" customWidth="1"/>
    <col min="2062" max="2063" width="18" style="241" customWidth="1"/>
    <col min="2064" max="2064" width="26.28515625" style="241" customWidth="1"/>
    <col min="2065" max="2065" width="24.85546875" style="241" customWidth="1"/>
    <col min="2066" max="2066" width="19.42578125" style="241" customWidth="1"/>
    <col min="2067" max="2067" width="28.140625" style="241" customWidth="1"/>
    <col min="2068" max="2068" width="89.140625" style="241" customWidth="1"/>
    <col min="2069" max="2069" width="40.140625" style="241" customWidth="1"/>
    <col min="2070" max="2070" width="18.42578125" style="241" customWidth="1"/>
    <col min="2071" max="2071" width="19.42578125" style="241" customWidth="1"/>
    <col min="2072" max="2072" width="80.28515625" style="241" customWidth="1"/>
    <col min="2073" max="2073" width="31.140625" style="241" customWidth="1"/>
    <col min="2074" max="2074" width="14.42578125" style="241" customWidth="1"/>
    <col min="2075" max="2076" width="11" style="241" customWidth="1"/>
    <col min="2077" max="2304" width="14.42578125" style="241"/>
    <col min="2305" max="2305" width="6.5703125" style="241" customWidth="1"/>
    <col min="2306" max="2306" width="10.7109375" style="241" customWidth="1"/>
    <col min="2307" max="2307" width="17.5703125" style="241" customWidth="1"/>
    <col min="2308" max="2308" width="21.5703125" style="241" customWidth="1"/>
    <col min="2309" max="2309" width="52.28515625" style="241" customWidth="1"/>
    <col min="2310" max="2310" width="24.140625" style="241" customWidth="1"/>
    <col min="2311" max="2311" width="26.5703125" style="241" customWidth="1"/>
    <col min="2312" max="2312" width="25.85546875" style="241" customWidth="1"/>
    <col min="2313" max="2313" width="14" style="241" customWidth="1"/>
    <col min="2314" max="2314" width="18" style="241" customWidth="1"/>
    <col min="2315" max="2315" width="18.5703125" style="241" customWidth="1"/>
    <col min="2316" max="2316" width="20" style="241" customWidth="1"/>
    <col min="2317" max="2317" width="18.28515625" style="241" customWidth="1"/>
    <col min="2318" max="2319" width="18" style="241" customWidth="1"/>
    <col min="2320" max="2320" width="26.28515625" style="241" customWidth="1"/>
    <col min="2321" max="2321" width="24.85546875" style="241" customWidth="1"/>
    <col min="2322" max="2322" width="19.42578125" style="241" customWidth="1"/>
    <col min="2323" max="2323" width="28.140625" style="241" customWidth="1"/>
    <col min="2324" max="2324" width="89.140625" style="241" customWidth="1"/>
    <col min="2325" max="2325" width="40.140625" style="241" customWidth="1"/>
    <col min="2326" max="2326" width="18.42578125" style="241" customWidth="1"/>
    <col min="2327" max="2327" width="19.42578125" style="241" customWidth="1"/>
    <col min="2328" max="2328" width="80.28515625" style="241" customWidth="1"/>
    <col min="2329" max="2329" width="31.140625" style="241" customWidth="1"/>
    <col min="2330" max="2330" width="14.42578125" style="241" customWidth="1"/>
    <col min="2331" max="2332" width="11" style="241" customWidth="1"/>
    <col min="2333" max="2560" width="14.42578125" style="241"/>
    <col min="2561" max="2561" width="6.5703125" style="241" customWidth="1"/>
    <col min="2562" max="2562" width="10.7109375" style="241" customWidth="1"/>
    <col min="2563" max="2563" width="17.5703125" style="241" customWidth="1"/>
    <col min="2564" max="2564" width="21.5703125" style="241" customWidth="1"/>
    <col min="2565" max="2565" width="52.28515625" style="241" customWidth="1"/>
    <col min="2566" max="2566" width="24.140625" style="241" customWidth="1"/>
    <col min="2567" max="2567" width="26.5703125" style="241" customWidth="1"/>
    <col min="2568" max="2568" width="25.85546875" style="241" customWidth="1"/>
    <col min="2569" max="2569" width="14" style="241" customWidth="1"/>
    <col min="2570" max="2570" width="18" style="241" customWidth="1"/>
    <col min="2571" max="2571" width="18.5703125" style="241" customWidth="1"/>
    <col min="2572" max="2572" width="20" style="241" customWidth="1"/>
    <col min="2573" max="2573" width="18.28515625" style="241" customWidth="1"/>
    <col min="2574" max="2575" width="18" style="241" customWidth="1"/>
    <col min="2576" max="2576" width="26.28515625" style="241" customWidth="1"/>
    <col min="2577" max="2577" width="24.85546875" style="241" customWidth="1"/>
    <col min="2578" max="2578" width="19.42578125" style="241" customWidth="1"/>
    <col min="2579" max="2579" width="28.140625" style="241" customWidth="1"/>
    <col min="2580" max="2580" width="89.140625" style="241" customWidth="1"/>
    <col min="2581" max="2581" width="40.140625" style="241" customWidth="1"/>
    <col min="2582" max="2582" width="18.42578125" style="241" customWidth="1"/>
    <col min="2583" max="2583" width="19.42578125" style="241" customWidth="1"/>
    <col min="2584" max="2584" width="80.28515625" style="241" customWidth="1"/>
    <col min="2585" max="2585" width="31.140625" style="241" customWidth="1"/>
    <col min="2586" max="2586" width="14.42578125" style="241" customWidth="1"/>
    <col min="2587" max="2588" width="11" style="241" customWidth="1"/>
    <col min="2589" max="2816" width="14.42578125" style="241"/>
    <col min="2817" max="2817" width="6.5703125" style="241" customWidth="1"/>
    <col min="2818" max="2818" width="10.7109375" style="241" customWidth="1"/>
    <col min="2819" max="2819" width="17.5703125" style="241" customWidth="1"/>
    <col min="2820" max="2820" width="21.5703125" style="241" customWidth="1"/>
    <col min="2821" max="2821" width="52.28515625" style="241" customWidth="1"/>
    <col min="2822" max="2822" width="24.140625" style="241" customWidth="1"/>
    <col min="2823" max="2823" width="26.5703125" style="241" customWidth="1"/>
    <col min="2824" max="2824" width="25.85546875" style="241" customWidth="1"/>
    <col min="2825" max="2825" width="14" style="241" customWidth="1"/>
    <col min="2826" max="2826" width="18" style="241" customWidth="1"/>
    <col min="2827" max="2827" width="18.5703125" style="241" customWidth="1"/>
    <col min="2828" max="2828" width="20" style="241" customWidth="1"/>
    <col min="2829" max="2829" width="18.28515625" style="241" customWidth="1"/>
    <col min="2830" max="2831" width="18" style="241" customWidth="1"/>
    <col min="2832" max="2832" width="26.28515625" style="241" customWidth="1"/>
    <col min="2833" max="2833" width="24.85546875" style="241" customWidth="1"/>
    <col min="2834" max="2834" width="19.42578125" style="241" customWidth="1"/>
    <col min="2835" max="2835" width="28.140625" style="241" customWidth="1"/>
    <col min="2836" max="2836" width="89.140625" style="241" customWidth="1"/>
    <col min="2837" max="2837" width="40.140625" style="241" customWidth="1"/>
    <col min="2838" max="2838" width="18.42578125" style="241" customWidth="1"/>
    <col min="2839" max="2839" width="19.42578125" style="241" customWidth="1"/>
    <col min="2840" max="2840" width="80.28515625" style="241" customWidth="1"/>
    <col min="2841" max="2841" width="31.140625" style="241" customWidth="1"/>
    <col min="2842" max="2842" width="14.42578125" style="241" customWidth="1"/>
    <col min="2843" max="2844" width="11" style="241" customWidth="1"/>
    <col min="2845" max="3072" width="14.42578125" style="241"/>
    <col min="3073" max="3073" width="6.5703125" style="241" customWidth="1"/>
    <col min="3074" max="3074" width="10.7109375" style="241" customWidth="1"/>
    <col min="3075" max="3075" width="17.5703125" style="241" customWidth="1"/>
    <col min="3076" max="3076" width="21.5703125" style="241" customWidth="1"/>
    <col min="3077" max="3077" width="52.28515625" style="241" customWidth="1"/>
    <col min="3078" max="3078" width="24.140625" style="241" customWidth="1"/>
    <col min="3079" max="3079" width="26.5703125" style="241" customWidth="1"/>
    <col min="3080" max="3080" width="25.85546875" style="241" customWidth="1"/>
    <col min="3081" max="3081" width="14" style="241" customWidth="1"/>
    <col min="3082" max="3082" width="18" style="241" customWidth="1"/>
    <col min="3083" max="3083" width="18.5703125" style="241" customWidth="1"/>
    <col min="3084" max="3084" width="20" style="241" customWidth="1"/>
    <col min="3085" max="3085" width="18.28515625" style="241" customWidth="1"/>
    <col min="3086" max="3087" width="18" style="241" customWidth="1"/>
    <col min="3088" max="3088" width="26.28515625" style="241" customWidth="1"/>
    <col min="3089" max="3089" width="24.85546875" style="241" customWidth="1"/>
    <col min="3090" max="3090" width="19.42578125" style="241" customWidth="1"/>
    <col min="3091" max="3091" width="28.140625" style="241" customWidth="1"/>
    <col min="3092" max="3092" width="89.140625" style="241" customWidth="1"/>
    <col min="3093" max="3093" width="40.140625" style="241" customWidth="1"/>
    <col min="3094" max="3094" width="18.42578125" style="241" customWidth="1"/>
    <col min="3095" max="3095" width="19.42578125" style="241" customWidth="1"/>
    <col min="3096" max="3096" width="80.28515625" style="241" customWidth="1"/>
    <col min="3097" max="3097" width="31.140625" style="241" customWidth="1"/>
    <col min="3098" max="3098" width="14.42578125" style="241" customWidth="1"/>
    <col min="3099" max="3100" width="11" style="241" customWidth="1"/>
    <col min="3101" max="3328" width="14.42578125" style="241"/>
    <col min="3329" max="3329" width="6.5703125" style="241" customWidth="1"/>
    <col min="3330" max="3330" width="10.7109375" style="241" customWidth="1"/>
    <col min="3331" max="3331" width="17.5703125" style="241" customWidth="1"/>
    <col min="3332" max="3332" width="21.5703125" style="241" customWidth="1"/>
    <col min="3333" max="3333" width="52.28515625" style="241" customWidth="1"/>
    <col min="3334" max="3334" width="24.140625" style="241" customWidth="1"/>
    <col min="3335" max="3335" width="26.5703125" style="241" customWidth="1"/>
    <col min="3336" max="3336" width="25.85546875" style="241" customWidth="1"/>
    <col min="3337" max="3337" width="14" style="241" customWidth="1"/>
    <col min="3338" max="3338" width="18" style="241" customWidth="1"/>
    <col min="3339" max="3339" width="18.5703125" style="241" customWidth="1"/>
    <col min="3340" max="3340" width="20" style="241" customWidth="1"/>
    <col min="3341" max="3341" width="18.28515625" style="241" customWidth="1"/>
    <col min="3342" max="3343" width="18" style="241" customWidth="1"/>
    <col min="3344" max="3344" width="26.28515625" style="241" customWidth="1"/>
    <col min="3345" max="3345" width="24.85546875" style="241" customWidth="1"/>
    <col min="3346" max="3346" width="19.42578125" style="241" customWidth="1"/>
    <col min="3347" max="3347" width="28.140625" style="241" customWidth="1"/>
    <col min="3348" max="3348" width="89.140625" style="241" customWidth="1"/>
    <col min="3349" max="3349" width="40.140625" style="241" customWidth="1"/>
    <col min="3350" max="3350" width="18.42578125" style="241" customWidth="1"/>
    <col min="3351" max="3351" width="19.42578125" style="241" customWidth="1"/>
    <col min="3352" max="3352" width="80.28515625" style="241" customWidth="1"/>
    <col min="3353" max="3353" width="31.140625" style="241" customWidth="1"/>
    <col min="3354" max="3354" width="14.42578125" style="241" customWidth="1"/>
    <col min="3355" max="3356" width="11" style="241" customWidth="1"/>
    <col min="3357" max="3584" width="14.42578125" style="241"/>
    <col min="3585" max="3585" width="6.5703125" style="241" customWidth="1"/>
    <col min="3586" max="3586" width="10.7109375" style="241" customWidth="1"/>
    <col min="3587" max="3587" width="17.5703125" style="241" customWidth="1"/>
    <col min="3588" max="3588" width="21.5703125" style="241" customWidth="1"/>
    <col min="3589" max="3589" width="52.28515625" style="241" customWidth="1"/>
    <col min="3590" max="3590" width="24.140625" style="241" customWidth="1"/>
    <col min="3591" max="3591" width="26.5703125" style="241" customWidth="1"/>
    <col min="3592" max="3592" width="25.85546875" style="241" customWidth="1"/>
    <col min="3593" max="3593" width="14" style="241" customWidth="1"/>
    <col min="3594" max="3594" width="18" style="241" customWidth="1"/>
    <col min="3595" max="3595" width="18.5703125" style="241" customWidth="1"/>
    <col min="3596" max="3596" width="20" style="241" customWidth="1"/>
    <col min="3597" max="3597" width="18.28515625" style="241" customWidth="1"/>
    <col min="3598" max="3599" width="18" style="241" customWidth="1"/>
    <col min="3600" max="3600" width="26.28515625" style="241" customWidth="1"/>
    <col min="3601" max="3601" width="24.85546875" style="241" customWidth="1"/>
    <col min="3602" max="3602" width="19.42578125" style="241" customWidth="1"/>
    <col min="3603" max="3603" width="28.140625" style="241" customWidth="1"/>
    <col min="3604" max="3604" width="89.140625" style="241" customWidth="1"/>
    <col min="3605" max="3605" width="40.140625" style="241" customWidth="1"/>
    <col min="3606" max="3606" width="18.42578125" style="241" customWidth="1"/>
    <col min="3607" max="3607" width="19.42578125" style="241" customWidth="1"/>
    <col min="3608" max="3608" width="80.28515625" style="241" customWidth="1"/>
    <col min="3609" max="3609" width="31.140625" style="241" customWidth="1"/>
    <col min="3610" max="3610" width="14.42578125" style="241" customWidth="1"/>
    <col min="3611" max="3612" width="11" style="241" customWidth="1"/>
    <col min="3613" max="3840" width="14.42578125" style="241"/>
    <col min="3841" max="3841" width="6.5703125" style="241" customWidth="1"/>
    <col min="3842" max="3842" width="10.7109375" style="241" customWidth="1"/>
    <col min="3843" max="3843" width="17.5703125" style="241" customWidth="1"/>
    <col min="3844" max="3844" width="21.5703125" style="241" customWidth="1"/>
    <col min="3845" max="3845" width="52.28515625" style="241" customWidth="1"/>
    <col min="3846" max="3846" width="24.140625" style="241" customWidth="1"/>
    <col min="3847" max="3847" width="26.5703125" style="241" customWidth="1"/>
    <col min="3848" max="3848" width="25.85546875" style="241" customWidth="1"/>
    <col min="3849" max="3849" width="14" style="241" customWidth="1"/>
    <col min="3850" max="3850" width="18" style="241" customWidth="1"/>
    <col min="3851" max="3851" width="18.5703125" style="241" customWidth="1"/>
    <col min="3852" max="3852" width="20" style="241" customWidth="1"/>
    <col min="3853" max="3853" width="18.28515625" style="241" customWidth="1"/>
    <col min="3854" max="3855" width="18" style="241" customWidth="1"/>
    <col min="3856" max="3856" width="26.28515625" style="241" customWidth="1"/>
    <col min="3857" max="3857" width="24.85546875" style="241" customWidth="1"/>
    <col min="3858" max="3858" width="19.42578125" style="241" customWidth="1"/>
    <col min="3859" max="3859" width="28.140625" style="241" customWidth="1"/>
    <col min="3860" max="3860" width="89.140625" style="241" customWidth="1"/>
    <col min="3861" max="3861" width="40.140625" style="241" customWidth="1"/>
    <col min="3862" max="3862" width="18.42578125" style="241" customWidth="1"/>
    <col min="3863" max="3863" width="19.42578125" style="241" customWidth="1"/>
    <col min="3864" max="3864" width="80.28515625" style="241" customWidth="1"/>
    <col min="3865" max="3865" width="31.140625" style="241" customWidth="1"/>
    <col min="3866" max="3866" width="14.42578125" style="241" customWidth="1"/>
    <col min="3867" max="3868" width="11" style="241" customWidth="1"/>
    <col min="3869" max="4096" width="14.42578125" style="241"/>
    <col min="4097" max="4097" width="6.5703125" style="241" customWidth="1"/>
    <col min="4098" max="4098" width="10.7109375" style="241" customWidth="1"/>
    <col min="4099" max="4099" width="17.5703125" style="241" customWidth="1"/>
    <col min="4100" max="4100" width="21.5703125" style="241" customWidth="1"/>
    <col min="4101" max="4101" width="52.28515625" style="241" customWidth="1"/>
    <col min="4102" max="4102" width="24.140625" style="241" customWidth="1"/>
    <col min="4103" max="4103" width="26.5703125" style="241" customWidth="1"/>
    <col min="4104" max="4104" width="25.85546875" style="241" customWidth="1"/>
    <col min="4105" max="4105" width="14" style="241" customWidth="1"/>
    <col min="4106" max="4106" width="18" style="241" customWidth="1"/>
    <col min="4107" max="4107" width="18.5703125" style="241" customWidth="1"/>
    <col min="4108" max="4108" width="20" style="241" customWidth="1"/>
    <col min="4109" max="4109" width="18.28515625" style="241" customWidth="1"/>
    <col min="4110" max="4111" width="18" style="241" customWidth="1"/>
    <col min="4112" max="4112" width="26.28515625" style="241" customWidth="1"/>
    <col min="4113" max="4113" width="24.85546875" style="241" customWidth="1"/>
    <col min="4114" max="4114" width="19.42578125" style="241" customWidth="1"/>
    <col min="4115" max="4115" width="28.140625" style="241" customWidth="1"/>
    <col min="4116" max="4116" width="89.140625" style="241" customWidth="1"/>
    <col min="4117" max="4117" width="40.140625" style="241" customWidth="1"/>
    <col min="4118" max="4118" width="18.42578125" style="241" customWidth="1"/>
    <col min="4119" max="4119" width="19.42578125" style="241" customWidth="1"/>
    <col min="4120" max="4120" width="80.28515625" style="241" customWidth="1"/>
    <col min="4121" max="4121" width="31.140625" style="241" customWidth="1"/>
    <col min="4122" max="4122" width="14.42578125" style="241" customWidth="1"/>
    <col min="4123" max="4124" width="11" style="241" customWidth="1"/>
    <col min="4125" max="4352" width="14.42578125" style="241"/>
    <col min="4353" max="4353" width="6.5703125" style="241" customWidth="1"/>
    <col min="4354" max="4354" width="10.7109375" style="241" customWidth="1"/>
    <col min="4355" max="4355" width="17.5703125" style="241" customWidth="1"/>
    <col min="4356" max="4356" width="21.5703125" style="241" customWidth="1"/>
    <col min="4357" max="4357" width="52.28515625" style="241" customWidth="1"/>
    <col min="4358" max="4358" width="24.140625" style="241" customWidth="1"/>
    <col min="4359" max="4359" width="26.5703125" style="241" customWidth="1"/>
    <col min="4360" max="4360" width="25.85546875" style="241" customWidth="1"/>
    <col min="4361" max="4361" width="14" style="241" customWidth="1"/>
    <col min="4362" max="4362" width="18" style="241" customWidth="1"/>
    <col min="4363" max="4363" width="18.5703125" style="241" customWidth="1"/>
    <col min="4364" max="4364" width="20" style="241" customWidth="1"/>
    <col min="4365" max="4365" width="18.28515625" style="241" customWidth="1"/>
    <col min="4366" max="4367" width="18" style="241" customWidth="1"/>
    <col min="4368" max="4368" width="26.28515625" style="241" customWidth="1"/>
    <col min="4369" max="4369" width="24.85546875" style="241" customWidth="1"/>
    <col min="4370" max="4370" width="19.42578125" style="241" customWidth="1"/>
    <col min="4371" max="4371" width="28.140625" style="241" customWidth="1"/>
    <col min="4372" max="4372" width="89.140625" style="241" customWidth="1"/>
    <col min="4373" max="4373" width="40.140625" style="241" customWidth="1"/>
    <col min="4374" max="4374" width="18.42578125" style="241" customWidth="1"/>
    <col min="4375" max="4375" width="19.42578125" style="241" customWidth="1"/>
    <col min="4376" max="4376" width="80.28515625" style="241" customWidth="1"/>
    <col min="4377" max="4377" width="31.140625" style="241" customWidth="1"/>
    <col min="4378" max="4378" width="14.42578125" style="241" customWidth="1"/>
    <col min="4379" max="4380" width="11" style="241" customWidth="1"/>
    <col min="4381" max="4608" width="14.42578125" style="241"/>
    <col min="4609" max="4609" width="6.5703125" style="241" customWidth="1"/>
    <col min="4610" max="4610" width="10.7109375" style="241" customWidth="1"/>
    <col min="4611" max="4611" width="17.5703125" style="241" customWidth="1"/>
    <col min="4612" max="4612" width="21.5703125" style="241" customWidth="1"/>
    <col min="4613" max="4613" width="52.28515625" style="241" customWidth="1"/>
    <col min="4614" max="4614" width="24.140625" style="241" customWidth="1"/>
    <col min="4615" max="4615" width="26.5703125" style="241" customWidth="1"/>
    <col min="4616" max="4616" width="25.85546875" style="241" customWidth="1"/>
    <col min="4617" max="4617" width="14" style="241" customWidth="1"/>
    <col min="4618" max="4618" width="18" style="241" customWidth="1"/>
    <col min="4619" max="4619" width="18.5703125" style="241" customWidth="1"/>
    <col min="4620" max="4620" width="20" style="241" customWidth="1"/>
    <col min="4621" max="4621" width="18.28515625" style="241" customWidth="1"/>
    <col min="4622" max="4623" width="18" style="241" customWidth="1"/>
    <col min="4624" max="4624" width="26.28515625" style="241" customWidth="1"/>
    <col min="4625" max="4625" width="24.85546875" style="241" customWidth="1"/>
    <col min="4626" max="4626" width="19.42578125" style="241" customWidth="1"/>
    <col min="4627" max="4627" width="28.140625" style="241" customWidth="1"/>
    <col min="4628" max="4628" width="89.140625" style="241" customWidth="1"/>
    <col min="4629" max="4629" width="40.140625" style="241" customWidth="1"/>
    <col min="4630" max="4630" width="18.42578125" style="241" customWidth="1"/>
    <col min="4631" max="4631" width="19.42578125" style="241" customWidth="1"/>
    <col min="4632" max="4632" width="80.28515625" style="241" customWidth="1"/>
    <col min="4633" max="4633" width="31.140625" style="241" customWidth="1"/>
    <col min="4634" max="4634" width="14.42578125" style="241" customWidth="1"/>
    <col min="4635" max="4636" width="11" style="241" customWidth="1"/>
    <col min="4637" max="4864" width="14.42578125" style="241"/>
    <col min="4865" max="4865" width="6.5703125" style="241" customWidth="1"/>
    <col min="4866" max="4866" width="10.7109375" style="241" customWidth="1"/>
    <col min="4867" max="4867" width="17.5703125" style="241" customWidth="1"/>
    <col min="4868" max="4868" width="21.5703125" style="241" customWidth="1"/>
    <col min="4869" max="4869" width="52.28515625" style="241" customWidth="1"/>
    <col min="4870" max="4870" width="24.140625" style="241" customWidth="1"/>
    <col min="4871" max="4871" width="26.5703125" style="241" customWidth="1"/>
    <col min="4872" max="4872" width="25.85546875" style="241" customWidth="1"/>
    <col min="4873" max="4873" width="14" style="241" customWidth="1"/>
    <col min="4874" max="4874" width="18" style="241" customWidth="1"/>
    <col min="4875" max="4875" width="18.5703125" style="241" customWidth="1"/>
    <col min="4876" max="4876" width="20" style="241" customWidth="1"/>
    <col min="4877" max="4877" width="18.28515625" style="241" customWidth="1"/>
    <col min="4878" max="4879" width="18" style="241" customWidth="1"/>
    <col min="4880" max="4880" width="26.28515625" style="241" customWidth="1"/>
    <col min="4881" max="4881" width="24.85546875" style="241" customWidth="1"/>
    <col min="4882" max="4882" width="19.42578125" style="241" customWidth="1"/>
    <col min="4883" max="4883" width="28.140625" style="241" customWidth="1"/>
    <col min="4884" max="4884" width="89.140625" style="241" customWidth="1"/>
    <col min="4885" max="4885" width="40.140625" style="241" customWidth="1"/>
    <col min="4886" max="4886" width="18.42578125" style="241" customWidth="1"/>
    <col min="4887" max="4887" width="19.42578125" style="241" customWidth="1"/>
    <col min="4888" max="4888" width="80.28515625" style="241" customWidth="1"/>
    <col min="4889" max="4889" width="31.140625" style="241" customWidth="1"/>
    <col min="4890" max="4890" width="14.42578125" style="241" customWidth="1"/>
    <col min="4891" max="4892" width="11" style="241" customWidth="1"/>
    <col min="4893" max="5120" width="14.42578125" style="241"/>
    <col min="5121" max="5121" width="6.5703125" style="241" customWidth="1"/>
    <col min="5122" max="5122" width="10.7109375" style="241" customWidth="1"/>
    <col min="5123" max="5123" width="17.5703125" style="241" customWidth="1"/>
    <col min="5124" max="5124" width="21.5703125" style="241" customWidth="1"/>
    <col min="5125" max="5125" width="52.28515625" style="241" customWidth="1"/>
    <col min="5126" max="5126" width="24.140625" style="241" customWidth="1"/>
    <col min="5127" max="5127" width="26.5703125" style="241" customWidth="1"/>
    <col min="5128" max="5128" width="25.85546875" style="241" customWidth="1"/>
    <col min="5129" max="5129" width="14" style="241" customWidth="1"/>
    <col min="5130" max="5130" width="18" style="241" customWidth="1"/>
    <col min="5131" max="5131" width="18.5703125" style="241" customWidth="1"/>
    <col min="5132" max="5132" width="20" style="241" customWidth="1"/>
    <col min="5133" max="5133" width="18.28515625" style="241" customWidth="1"/>
    <col min="5134" max="5135" width="18" style="241" customWidth="1"/>
    <col min="5136" max="5136" width="26.28515625" style="241" customWidth="1"/>
    <col min="5137" max="5137" width="24.85546875" style="241" customWidth="1"/>
    <col min="5138" max="5138" width="19.42578125" style="241" customWidth="1"/>
    <col min="5139" max="5139" width="28.140625" style="241" customWidth="1"/>
    <col min="5140" max="5140" width="89.140625" style="241" customWidth="1"/>
    <col min="5141" max="5141" width="40.140625" style="241" customWidth="1"/>
    <col min="5142" max="5142" width="18.42578125" style="241" customWidth="1"/>
    <col min="5143" max="5143" width="19.42578125" style="241" customWidth="1"/>
    <col min="5144" max="5144" width="80.28515625" style="241" customWidth="1"/>
    <col min="5145" max="5145" width="31.140625" style="241" customWidth="1"/>
    <col min="5146" max="5146" width="14.42578125" style="241" customWidth="1"/>
    <col min="5147" max="5148" width="11" style="241" customWidth="1"/>
    <col min="5149" max="5376" width="14.42578125" style="241"/>
    <col min="5377" max="5377" width="6.5703125" style="241" customWidth="1"/>
    <col min="5378" max="5378" width="10.7109375" style="241" customWidth="1"/>
    <col min="5379" max="5379" width="17.5703125" style="241" customWidth="1"/>
    <col min="5380" max="5380" width="21.5703125" style="241" customWidth="1"/>
    <col min="5381" max="5381" width="52.28515625" style="241" customWidth="1"/>
    <col min="5382" max="5382" width="24.140625" style="241" customWidth="1"/>
    <col min="5383" max="5383" width="26.5703125" style="241" customWidth="1"/>
    <col min="5384" max="5384" width="25.85546875" style="241" customWidth="1"/>
    <col min="5385" max="5385" width="14" style="241" customWidth="1"/>
    <col min="5386" max="5386" width="18" style="241" customWidth="1"/>
    <col min="5387" max="5387" width="18.5703125" style="241" customWidth="1"/>
    <col min="5388" max="5388" width="20" style="241" customWidth="1"/>
    <col min="5389" max="5389" width="18.28515625" style="241" customWidth="1"/>
    <col min="5390" max="5391" width="18" style="241" customWidth="1"/>
    <col min="5392" max="5392" width="26.28515625" style="241" customWidth="1"/>
    <col min="5393" max="5393" width="24.85546875" style="241" customWidth="1"/>
    <col min="5394" max="5394" width="19.42578125" style="241" customWidth="1"/>
    <col min="5395" max="5395" width="28.140625" style="241" customWidth="1"/>
    <col min="5396" max="5396" width="89.140625" style="241" customWidth="1"/>
    <col min="5397" max="5397" width="40.140625" style="241" customWidth="1"/>
    <col min="5398" max="5398" width="18.42578125" style="241" customWidth="1"/>
    <col min="5399" max="5399" width="19.42578125" style="241" customWidth="1"/>
    <col min="5400" max="5400" width="80.28515625" style="241" customWidth="1"/>
    <col min="5401" max="5401" width="31.140625" style="241" customWidth="1"/>
    <col min="5402" max="5402" width="14.42578125" style="241" customWidth="1"/>
    <col min="5403" max="5404" width="11" style="241" customWidth="1"/>
    <col min="5405" max="5632" width="14.42578125" style="241"/>
    <col min="5633" max="5633" width="6.5703125" style="241" customWidth="1"/>
    <col min="5634" max="5634" width="10.7109375" style="241" customWidth="1"/>
    <col min="5635" max="5635" width="17.5703125" style="241" customWidth="1"/>
    <col min="5636" max="5636" width="21.5703125" style="241" customWidth="1"/>
    <col min="5637" max="5637" width="52.28515625" style="241" customWidth="1"/>
    <col min="5638" max="5638" width="24.140625" style="241" customWidth="1"/>
    <col min="5639" max="5639" width="26.5703125" style="241" customWidth="1"/>
    <col min="5640" max="5640" width="25.85546875" style="241" customWidth="1"/>
    <col min="5641" max="5641" width="14" style="241" customWidth="1"/>
    <col min="5642" max="5642" width="18" style="241" customWidth="1"/>
    <col min="5643" max="5643" width="18.5703125" style="241" customWidth="1"/>
    <col min="5644" max="5644" width="20" style="241" customWidth="1"/>
    <col min="5645" max="5645" width="18.28515625" style="241" customWidth="1"/>
    <col min="5646" max="5647" width="18" style="241" customWidth="1"/>
    <col min="5648" max="5648" width="26.28515625" style="241" customWidth="1"/>
    <col min="5649" max="5649" width="24.85546875" style="241" customWidth="1"/>
    <col min="5650" max="5650" width="19.42578125" style="241" customWidth="1"/>
    <col min="5651" max="5651" width="28.140625" style="241" customWidth="1"/>
    <col min="5652" max="5652" width="89.140625" style="241" customWidth="1"/>
    <col min="5653" max="5653" width="40.140625" style="241" customWidth="1"/>
    <col min="5654" max="5654" width="18.42578125" style="241" customWidth="1"/>
    <col min="5655" max="5655" width="19.42578125" style="241" customWidth="1"/>
    <col min="5656" max="5656" width="80.28515625" style="241" customWidth="1"/>
    <col min="5657" max="5657" width="31.140625" style="241" customWidth="1"/>
    <col min="5658" max="5658" width="14.42578125" style="241" customWidth="1"/>
    <col min="5659" max="5660" width="11" style="241" customWidth="1"/>
    <col min="5661" max="5888" width="14.42578125" style="241"/>
    <col min="5889" max="5889" width="6.5703125" style="241" customWidth="1"/>
    <col min="5890" max="5890" width="10.7109375" style="241" customWidth="1"/>
    <col min="5891" max="5891" width="17.5703125" style="241" customWidth="1"/>
    <col min="5892" max="5892" width="21.5703125" style="241" customWidth="1"/>
    <col min="5893" max="5893" width="52.28515625" style="241" customWidth="1"/>
    <col min="5894" max="5894" width="24.140625" style="241" customWidth="1"/>
    <col min="5895" max="5895" width="26.5703125" style="241" customWidth="1"/>
    <col min="5896" max="5896" width="25.85546875" style="241" customWidth="1"/>
    <col min="5897" max="5897" width="14" style="241" customWidth="1"/>
    <col min="5898" max="5898" width="18" style="241" customWidth="1"/>
    <col min="5899" max="5899" width="18.5703125" style="241" customWidth="1"/>
    <col min="5900" max="5900" width="20" style="241" customWidth="1"/>
    <col min="5901" max="5901" width="18.28515625" style="241" customWidth="1"/>
    <col min="5902" max="5903" width="18" style="241" customWidth="1"/>
    <col min="5904" max="5904" width="26.28515625" style="241" customWidth="1"/>
    <col min="5905" max="5905" width="24.85546875" style="241" customWidth="1"/>
    <col min="5906" max="5906" width="19.42578125" style="241" customWidth="1"/>
    <col min="5907" max="5907" width="28.140625" style="241" customWidth="1"/>
    <col min="5908" max="5908" width="89.140625" style="241" customWidth="1"/>
    <col min="5909" max="5909" width="40.140625" style="241" customWidth="1"/>
    <col min="5910" max="5910" width="18.42578125" style="241" customWidth="1"/>
    <col min="5911" max="5911" width="19.42578125" style="241" customWidth="1"/>
    <col min="5912" max="5912" width="80.28515625" style="241" customWidth="1"/>
    <col min="5913" max="5913" width="31.140625" style="241" customWidth="1"/>
    <col min="5914" max="5914" width="14.42578125" style="241" customWidth="1"/>
    <col min="5915" max="5916" width="11" style="241" customWidth="1"/>
    <col min="5917" max="6144" width="14.42578125" style="241"/>
    <col min="6145" max="6145" width="6.5703125" style="241" customWidth="1"/>
    <col min="6146" max="6146" width="10.7109375" style="241" customWidth="1"/>
    <col min="6147" max="6147" width="17.5703125" style="241" customWidth="1"/>
    <col min="6148" max="6148" width="21.5703125" style="241" customWidth="1"/>
    <col min="6149" max="6149" width="52.28515625" style="241" customWidth="1"/>
    <col min="6150" max="6150" width="24.140625" style="241" customWidth="1"/>
    <col min="6151" max="6151" width="26.5703125" style="241" customWidth="1"/>
    <col min="6152" max="6152" width="25.85546875" style="241" customWidth="1"/>
    <col min="6153" max="6153" width="14" style="241" customWidth="1"/>
    <col min="6154" max="6154" width="18" style="241" customWidth="1"/>
    <col min="6155" max="6155" width="18.5703125" style="241" customWidth="1"/>
    <col min="6156" max="6156" width="20" style="241" customWidth="1"/>
    <col min="6157" max="6157" width="18.28515625" style="241" customWidth="1"/>
    <col min="6158" max="6159" width="18" style="241" customWidth="1"/>
    <col min="6160" max="6160" width="26.28515625" style="241" customWidth="1"/>
    <col min="6161" max="6161" width="24.85546875" style="241" customWidth="1"/>
    <col min="6162" max="6162" width="19.42578125" style="241" customWidth="1"/>
    <col min="6163" max="6163" width="28.140625" style="241" customWidth="1"/>
    <col min="6164" max="6164" width="89.140625" style="241" customWidth="1"/>
    <col min="6165" max="6165" width="40.140625" style="241" customWidth="1"/>
    <col min="6166" max="6166" width="18.42578125" style="241" customWidth="1"/>
    <col min="6167" max="6167" width="19.42578125" style="241" customWidth="1"/>
    <col min="6168" max="6168" width="80.28515625" style="241" customWidth="1"/>
    <col min="6169" max="6169" width="31.140625" style="241" customWidth="1"/>
    <col min="6170" max="6170" width="14.42578125" style="241" customWidth="1"/>
    <col min="6171" max="6172" width="11" style="241" customWidth="1"/>
    <col min="6173" max="6400" width="14.42578125" style="241"/>
    <col min="6401" max="6401" width="6.5703125" style="241" customWidth="1"/>
    <col min="6402" max="6402" width="10.7109375" style="241" customWidth="1"/>
    <col min="6403" max="6403" width="17.5703125" style="241" customWidth="1"/>
    <col min="6404" max="6404" width="21.5703125" style="241" customWidth="1"/>
    <col min="6405" max="6405" width="52.28515625" style="241" customWidth="1"/>
    <col min="6406" max="6406" width="24.140625" style="241" customWidth="1"/>
    <col min="6407" max="6407" width="26.5703125" style="241" customWidth="1"/>
    <col min="6408" max="6408" width="25.85546875" style="241" customWidth="1"/>
    <col min="6409" max="6409" width="14" style="241" customWidth="1"/>
    <col min="6410" max="6410" width="18" style="241" customWidth="1"/>
    <col min="6411" max="6411" width="18.5703125" style="241" customWidth="1"/>
    <col min="6412" max="6412" width="20" style="241" customWidth="1"/>
    <col min="6413" max="6413" width="18.28515625" style="241" customWidth="1"/>
    <col min="6414" max="6415" width="18" style="241" customWidth="1"/>
    <col min="6416" max="6416" width="26.28515625" style="241" customWidth="1"/>
    <col min="6417" max="6417" width="24.85546875" style="241" customWidth="1"/>
    <col min="6418" max="6418" width="19.42578125" style="241" customWidth="1"/>
    <col min="6419" max="6419" width="28.140625" style="241" customWidth="1"/>
    <col min="6420" max="6420" width="89.140625" style="241" customWidth="1"/>
    <col min="6421" max="6421" width="40.140625" style="241" customWidth="1"/>
    <col min="6422" max="6422" width="18.42578125" style="241" customWidth="1"/>
    <col min="6423" max="6423" width="19.42578125" style="241" customWidth="1"/>
    <col min="6424" max="6424" width="80.28515625" style="241" customWidth="1"/>
    <col min="6425" max="6425" width="31.140625" style="241" customWidth="1"/>
    <col min="6426" max="6426" width="14.42578125" style="241" customWidth="1"/>
    <col min="6427" max="6428" width="11" style="241" customWidth="1"/>
    <col min="6429" max="6656" width="14.42578125" style="241"/>
    <col min="6657" max="6657" width="6.5703125" style="241" customWidth="1"/>
    <col min="6658" max="6658" width="10.7109375" style="241" customWidth="1"/>
    <col min="6659" max="6659" width="17.5703125" style="241" customWidth="1"/>
    <col min="6660" max="6660" width="21.5703125" style="241" customWidth="1"/>
    <col min="6661" max="6661" width="52.28515625" style="241" customWidth="1"/>
    <col min="6662" max="6662" width="24.140625" style="241" customWidth="1"/>
    <col min="6663" max="6663" width="26.5703125" style="241" customWidth="1"/>
    <col min="6664" max="6664" width="25.85546875" style="241" customWidth="1"/>
    <col min="6665" max="6665" width="14" style="241" customWidth="1"/>
    <col min="6666" max="6666" width="18" style="241" customWidth="1"/>
    <col min="6667" max="6667" width="18.5703125" style="241" customWidth="1"/>
    <col min="6668" max="6668" width="20" style="241" customWidth="1"/>
    <col min="6669" max="6669" width="18.28515625" style="241" customWidth="1"/>
    <col min="6670" max="6671" width="18" style="241" customWidth="1"/>
    <col min="6672" max="6672" width="26.28515625" style="241" customWidth="1"/>
    <col min="6673" max="6673" width="24.85546875" style="241" customWidth="1"/>
    <col min="6674" max="6674" width="19.42578125" style="241" customWidth="1"/>
    <col min="6675" max="6675" width="28.140625" style="241" customWidth="1"/>
    <col min="6676" max="6676" width="89.140625" style="241" customWidth="1"/>
    <col min="6677" max="6677" width="40.140625" style="241" customWidth="1"/>
    <col min="6678" max="6678" width="18.42578125" style="241" customWidth="1"/>
    <col min="6679" max="6679" width="19.42578125" style="241" customWidth="1"/>
    <col min="6680" max="6680" width="80.28515625" style="241" customWidth="1"/>
    <col min="6681" max="6681" width="31.140625" style="241" customWidth="1"/>
    <col min="6682" max="6682" width="14.42578125" style="241" customWidth="1"/>
    <col min="6683" max="6684" width="11" style="241" customWidth="1"/>
    <col min="6685" max="6912" width="14.42578125" style="241"/>
    <col min="6913" max="6913" width="6.5703125" style="241" customWidth="1"/>
    <col min="6914" max="6914" width="10.7109375" style="241" customWidth="1"/>
    <col min="6915" max="6915" width="17.5703125" style="241" customWidth="1"/>
    <col min="6916" max="6916" width="21.5703125" style="241" customWidth="1"/>
    <col min="6917" max="6917" width="52.28515625" style="241" customWidth="1"/>
    <col min="6918" max="6918" width="24.140625" style="241" customWidth="1"/>
    <col min="6919" max="6919" width="26.5703125" style="241" customWidth="1"/>
    <col min="6920" max="6920" width="25.85546875" style="241" customWidth="1"/>
    <col min="6921" max="6921" width="14" style="241" customWidth="1"/>
    <col min="6922" max="6922" width="18" style="241" customWidth="1"/>
    <col min="6923" max="6923" width="18.5703125" style="241" customWidth="1"/>
    <col min="6924" max="6924" width="20" style="241" customWidth="1"/>
    <col min="6925" max="6925" width="18.28515625" style="241" customWidth="1"/>
    <col min="6926" max="6927" width="18" style="241" customWidth="1"/>
    <col min="6928" max="6928" width="26.28515625" style="241" customWidth="1"/>
    <col min="6929" max="6929" width="24.85546875" style="241" customWidth="1"/>
    <col min="6930" max="6930" width="19.42578125" style="241" customWidth="1"/>
    <col min="6931" max="6931" width="28.140625" style="241" customWidth="1"/>
    <col min="6932" max="6932" width="89.140625" style="241" customWidth="1"/>
    <col min="6933" max="6933" width="40.140625" style="241" customWidth="1"/>
    <col min="6934" max="6934" width="18.42578125" style="241" customWidth="1"/>
    <col min="6935" max="6935" width="19.42578125" style="241" customWidth="1"/>
    <col min="6936" max="6936" width="80.28515625" style="241" customWidth="1"/>
    <col min="6937" max="6937" width="31.140625" style="241" customWidth="1"/>
    <col min="6938" max="6938" width="14.42578125" style="241" customWidth="1"/>
    <col min="6939" max="6940" width="11" style="241" customWidth="1"/>
    <col min="6941" max="7168" width="14.42578125" style="241"/>
    <col min="7169" max="7169" width="6.5703125" style="241" customWidth="1"/>
    <col min="7170" max="7170" width="10.7109375" style="241" customWidth="1"/>
    <col min="7171" max="7171" width="17.5703125" style="241" customWidth="1"/>
    <col min="7172" max="7172" width="21.5703125" style="241" customWidth="1"/>
    <col min="7173" max="7173" width="52.28515625" style="241" customWidth="1"/>
    <col min="7174" max="7174" width="24.140625" style="241" customWidth="1"/>
    <col min="7175" max="7175" width="26.5703125" style="241" customWidth="1"/>
    <col min="7176" max="7176" width="25.85546875" style="241" customWidth="1"/>
    <col min="7177" max="7177" width="14" style="241" customWidth="1"/>
    <col min="7178" max="7178" width="18" style="241" customWidth="1"/>
    <col min="7179" max="7179" width="18.5703125" style="241" customWidth="1"/>
    <col min="7180" max="7180" width="20" style="241" customWidth="1"/>
    <col min="7181" max="7181" width="18.28515625" style="241" customWidth="1"/>
    <col min="7182" max="7183" width="18" style="241" customWidth="1"/>
    <col min="7184" max="7184" width="26.28515625" style="241" customWidth="1"/>
    <col min="7185" max="7185" width="24.85546875" style="241" customWidth="1"/>
    <col min="7186" max="7186" width="19.42578125" style="241" customWidth="1"/>
    <col min="7187" max="7187" width="28.140625" style="241" customWidth="1"/>
    <col min="7188" max="7188" width="89.140625" style="241" customWidth="1"/>
    <col min="7189" max="7189" width="40.140625" style="241" customWidth="1"/>
    <col min="7190" max="7190" width="18.42578125" style="241" customWidth="1"/>
    <col min="7191" max="7191" width="19.42578125" style="241" customWidth="1"/>
    <col min="7192" max="7192" width="80.28515625" style="241" customWidth="1"/>
    <col min="7193" max="7193" width="31.140625" style="241" customWidth="1"/>
    <col min="7194" max="7194" width="14.42578125" style="241" customWidth="1"/>
    <col min="7195" max="7196" width="11" style="241" customWidth="1"/>
    <col min="7197" max="7424" width="14.42578125" style="241"/>
    <col min="7425" max="7425" width="6.5703125" style="241" customWidth="1"/>
    <col min="7426" max="7426" width="10.7109375" style="241" customWidth="1"/>
    <col min="7427" max="7427" width="17.5703125" style="241" customWidth="1"/>
    <col min="7428" max="7428" width="21.5703125" style="241" customWidth="1"/>
    <col min="7429" max="7429" width="52.28515625" style="241" customWidth="1"/>
    <col min="7430" max="7430" width="24.140625" style="241" customWidth="1"/>
    <col min="7431" max="7431" width="26.5703125" style="241" customWidth="1"/>
    <col min="7432" max="7432" width="25.85546875" style="241" customWidth="1"/>
    <col min="7433" max="7433" width="14" style="241" customWidth="1"/>
    <col min="7434" max="7434" width="18" style="241" customWidth="1"/>
    <col min="7435" max="7435" width="18.5703125" style="241" customWidth="1"/>
    <col min="7436" max="7436" width="20" style="241" customWidth="1"/>
    <col min="7437" max="7437" width="18.28515625" style="241" customWidth="1"/>
    <col min="7438" max="7439" width="18" style="241" customWidth="1"/>
    <col min="7440" max="7440" width="26.28515625" style="241" customWidth="1"/>
    <col min="7441" max="7441" width="24.85546875" style="241" customWidth="1"/>
    <col min="7442" max="7442" width="19.42578125" style="241" customWidth="1"/>
    <col min="7443" max="7443" width="28.140625" style="241" customWidth="1"/>
    <col min="7444" max="7444" width="89.140625" style="241" customWidth="1"/>
    <col min="7445" max="7445" width="40.140625" style="241" customWidth="1"/>
    <col min="7446" max="7446" width="18.42578125" style="241" customWidth="1"/>
    <col min="7447" max="7447" width="19.42578125" style="241" customWidth="1"/>
    <col min="7448" max="7448" width="80.28515625" style="241" customWidth="1"/>
    <col min="7449" max="7449" width="31.140625" style="241" customWidth="1"/>
    <col min="7450" max="7450" width="14.42578125" style="241" customWidth="1"/>
    <col min="7451" max="7452" width="11" style="241" customWidth="1"/>
    <col min="7453" max="7680" width="14.42578125" style="241"/>
    <col min="7681" max="7681" width="6.5703125" style="241" customWidth="1"/>
    <col min="7682" max="7682" width="10.7109375" style="241" customWidth="1"/>
    <col min="7683" max="7683" width="17.5703125" style="241" customWidth="1"/>
    <col min="7684" max="7684" width="21.5703125" style="241" customWidth="1"/>
    <col min="7685" max="7685" width="52.28515625" style="241" customWidth="1"/>
    <col min="7686" max="7686" width="24.140625" style="241" customWidth="1"/>
    <col min="7687" max="7687" width="26.5703125" style="241" customWidth="1"/>
    <col min="7688" max="7688" width="25.85546875" style="241" customWidth="1"/>
    <col min="7689" max="7689" width="14" style="241" customWidth="1"/>
    <col min="7690" max="7690" width="18" style="241" customWidth="1"/>
    <col min="7691" max="7691" width="18.5703125" style="241" customWidth="1"/>
    <col min="7692" max="7692" width="20" style="241" customWidth="1"/>
    <col min="7693" max="7693" width="18.28515625" style="241" customWidth="1"/>
    <col min="7694" max="7695" width="18" style="241" customWidth="1"/>
    <col min="7696" max="7696" width="26.28515625" style="241" customWidth="1"/>
    <col min="7697" max="7697" width="24.85546875" style="241" customWidth="1"/>
    <col min="7698" max="7698" width="19.42578125" style="241" customWidth="1"/>
    <col min="7699" max="7699" width="28.140625" style="241" customWidth="1"/>
    <col min="7700" max="7700" width="89.140625" style="241" customWidth="1"/>
    <col min="7701" max="7701" width="40.140625" style="241" customWidth="1"/>
    <col min="7702" max="7702" width="18.42578125" style="241" customWidth="1"/>
    <col min="7703" max="7703" width="19.42578125" style="241" customWidth="1"/>
    <col min="7704" max="7704" width="80.28515625" style="241" customWidth="1"/>
    <col min="7705" max="7705" width="31.140625" style="241" customWidth="1"/>
    <col min="7706" max="7706" width="14.42578125" style="241" customWidth="1"/>
    <col min="7707" max="7708" width="11" style="241" customWidth="1"/>
    <col min="7709" max="7936" width="14.42578125" style="241"/>
    <col min="7937" max="7937" width="6.5703125" style="241" customWidth="1"/>
    <col min="7938" max="7938" width="10.7109375" style="241" customWidth="1"/>
    <col min="7939" max="7939" width="17.5703125" style="241" customWidth="1"/>
    <col min="7940" max="7940" width="21.5703125" style="241" customWidth="1"/>
    <col min="7941" max="7941" width="52.28515625" style="241" customWidth="1"/>
    <col min="7942" max="7942" width="24.140625" style="241" customWidth="1"/>
    <col min="7943" max="7943" width="26.5703125" style="241" customWidth="1"/>
    <col min="7944" max="7944" width="25.85546875" style="241" customWidth="1"/>
    <col min="7945" max="7945" width="14" style="241" customWidth="1"/>
    <col min="7946" max="7946" width="18" style="241" customWidth="1"/>
    <col min="7947" max="7947" width="18.5703125" style="241" customWidth="1"/>
    <col min="7948" max="7948" width="20" style="241" customWidth="1"/>
    <col min="7949" max="7949" width="18.28515625" style="241" customWidth="1"/>
    <col min="7950" max="7951" width="18" style="241" customWidth="1"/>
    <col min="7952" max="7952" width="26.28515625" style="241" customWidth="1"/>
    <col min="7953" max="7953" width="24.85546875" style="241" customWidth="1"/>
    <col min="7954" max="7954" width="19.42578125" style="241" customWidth="1"/>
    <col min="7955" max="7955" width="28.140625" style="241" customWidth="1"/>
    <col min="7956" max="7956" width="89.140625" style="241" customWidth="1"/>
    <col min="7957" max="7957" width="40.140625" style="241" customWidth="1"/>
    <col min="7958" max="7958" width="18.42578125" style="241" customWidth="1"/>
    <col min="7959" max="7959" width="19.42578125" style="241" customWidth="1"/>
    <col min="7960" max="7960" width="80.28515625" style="241" customWidth="1"/>
    <col min="7961" max="7961" width="31.140625" style="241" customWidth="1"/>
    <col min="7962" max="7962" width="14.42578125" style="241" customWidth="1"/>
    <col min="7963" max="7964" width="11" style="241" customWidth="1"/>
    <col min="7965" max="8192" width="14.42578125" style="241"/>
    <col min="8193" max="8193" width="6.5703125" style="241" customWidth="1"/>
    <col min="8194" max="8194" width="10.7109375" style="241" customWidth="1"/>
    <col min="8195" max="8195" width="17.5703125" style="241" customWidth="1"/>
    <col min="8196" max="8196" width="21.5703125" style="241" customWidth="1"/>
    <col min="8197" max="8197" width="52.28515625" style="241" customWidth="1"/>
    <col min="8198" max="8198" width="24.140625" style="241" customWidth="1"/>
    <col min="8199" max="8199" width="26.5703125" style="241" customWidth="1"/>
    <col min="8200" max="8200" width="25.85546875" style="241" customWidth="1"/>
    <col min="8201" max="8201" width="14" style="241" customWidth="1"/>
    <col min="8202" max="8202" width="18" style="241" customWidth="1"/>
    <col min="8203" max="8203" width="18.5703125" style="241" customWidth="1"/>
    <col min="8204" max="8204" width="20" style="241" customWidth="1"/>
    <col min="8205" max="8205" width="18.28515625" style="241" customWidth="1"/>
    <col min="8206" max="8207" width="18" style="241" customWidth="1"/>
    <col min="8208" max="8208" width="26.28515625" style="241" customWidth="1"/>
    <col min="8209" max="8209" width="24.85546875" style="241" customWidth="1"/>
    <col min="8210" max="8210" width="19.42578125" style="241" customWidth="1"/>
    <col min="8211" max="8211" width="28.140625" style="241" customWidth="1"/>
    <col min="8212" max="8212" width="89.140625" style="241" customWidth="1"/>
    <col min="8213" max="8213" width="40.140625" style="241" customWidth="1"/>
    <col min="8214" max="8214" width="18.42578125" style="241" customWidth="1"/>
    <col min="8215" max="8215" width="19.42578125" style="241" customWidth="1"/>
    <col min="8216" max="8216" width="80.28515625" style="241" customWidth="1"/>
    <col min="8217" max="8217" width="31.140625" style="241" customWidth="1"/>
    <col min="8218" max="8218" width="14.42578125" style="241" customWidth="1"/>
    <col min="8219" max="8220" width="11" style="241" customWidth="1"/>
    <col min="8221" max="8448" width="14.42578125" style="241"/>
    <col min="8449" max="8449" width="6.5703125" style="241" customWidth="1"/>
    <col min="8450" max="8450" width="10.7109375" style="241" customWidth="1"/>
    <col min="8451" max="8451" width="17.5703125" style="241" customWidth="1"/>
    <col min="8452" max="8452" width="21.5703125" style="241" customWidth="1"/>
    <col min="8453" max="8453" width="52.28515625" style="241" customWidth="1"/>
    <col min="8454" max="8454" width="24.140625" style="241" customWidth="1"/>
    <col min="8455" max="8455" width="26.5703125" style="241" customWidth="1"/>
    <col min="8456" max="8456" width="25.85546875" style="241" customWidth="1"/>
    <col min="8457" max="8457" width="14" style="241" customWidth="1"/>
    <col min="8458" max="8458" width="18" style="241" customWidth="1"/>
    <col min="8459" max="8459" width="18.5703125" style="241" customWidth="1"/>
    <col min="8460" max="8460" width="20" style="241" customWidth="1"/>
    <col min="8461" max="8461" width="18.28515625" style="241" customWidth="1"/>
    <col min="8462" max="8463" width="18" style="241" customWidth="1"/>
    <col min="8464" max="8464" width="26.28515625" style="241" customWidth="1"/>
    <col min="8465" max="8465" width="24.85546875" style="241" customWidth="1"/>
    <col min="8466" max="8466" width="19.42578125" style="241" customWidth="1"/>
    <col min="8467" max="8467" width="28.140625" style="241" customWidth="1"/>
    <col min="8468" max="8468" width="89.140625" style="241" customWidth="1"/>
    <col min="8469" max="8469" width="40.140625" style="241" customWidth="1"/>
    <col min="8470" max="8470" width="18.42578125" style="241" customWidth="1"/>
    <col min="8471" max="8471" width="19.42578125" style="241" customWidth="1"/>
    <col min="8472" max="8472" width="80.28515625" style="241" customWidth="1"/>
    <col min="8473" max="8473" width="31.140625" style="241" customWidth="1"/>
    <col min="8474" max="8474" width="14.42578125" style="241" customWidth="1"/>
    <col min="8475" max="8476" width="11" style="241" customWidth="1"/>
    <col min="8477" max="8704" width="14.42578125" style="241"/>
    <col min="8705" max="8705" width="6.5703125" style="241" customWidth="1"/>
    <col min="8706" max="8706" width="10.7109375" style="241" customWidth="1"/>
    <col min="8707" max="8707" width="17.5703125" style="241" customWidth="1"/>
    <col min="8708" max="8708" width="21.5703125" style="241" customWidth="1"/>
    <col min="8709" max="8709" width="52.28515625" style="241" customWidth="1"/>
    <col min="8710" max="8710" width="24.140625" style="241" customWidth="1"/>
    <col min="8711" max="8711" width="26.5703125" style="241" customWidth="1"/>
    <col min="8712" max="8712" width="25.85546875" style="241" customWidth="1"/>
    <col min="8713" max="8713" width="14" style="241" customWidth="1"/>
    <col min="8714" max="8714" width="18" style="241" customWidth="1"/>
    <col min="8715" max="8715" width="18.5703125" style="241" customWidth="1"/>
    <col min="8716" max="8716" width="20" style="241" customWidth="1"/>
    <col min="8717" max="8717" width="18.28515625" style="241" customWidth="1"/>
    <col min="8718" max="8719" width="18" style="241" customWidth="1"/>
    <col min="8720" max="8720" width="26.28515625" style="241" customWidth="1"/>
    <col min="8721" max="8721" width="24.85546875" style="241" customWidth="1"/>
    <col min="8722" max="8722" width="19.42578125" style="241" customWidth="1"/>
    <col min="8723" max="8723" width="28.140625" style="241" customWidth="1"/>
    <col min="8724" max="8724" width="89.140625" style="241" customWidth="1"/>
    <col min="8725" max="8725" width="40.140625" style="241" customWidth="1"/>
    <col min="8726" max="8726" width="18.42578125" style="241" customWidth="1"/>
    <col min="8727" max="8727" width="19.42578125" style="241" customWidth="1"/>
    <col min="8728" max="8728" width="80.28515625" style="241" customWidth="1"/>
    <col min="8729" max="8729" width="31.140625" style="241" customWidth="1"/>
    <col min="8730" max="8730" width="14.42578125" style="241" customWidth="1"/>
    <col min="8731" max="8732" width="11" style="241" customWidth="1"/>
    <col min="8733" max="8960" width="14.42578125" style="241"/>
    <col min="8961" max="8961" width="6.5703125" style="241" customWidth="1"/>
    <col min="8962" max="8962" width="10.7109375" style="241" customWidth="1"/>
    <col min="8963" max="8963" width="17.5703125" style="241" customWidth="1"/>
    <col min="8964" max="8964" width="21.5703125" style="241" customWidth="1"/>
    <col min="8965" max="8965" width="52.28515625" style="241" customWidth="1"/>
    <col min="8966" max="8966" width="24.140625" style="241" customWidth="1"/>
    <col min="8967" max="8967" width="26.5703125" style="241" customWidth="1"/>
    <col min="8968" max="8968" width="25.85546875" style="241" customWidth="1"/>
    <col min="8969" max="8969" width="14" style="241" customWidth="1"/>
    <col min="8970" max="8970" width="18" style="241" customWidth="1"/>
    <col min="8971" max="8971" width="18.5703125" style="241" customWidth="1"/>
    <col min="8972" max="8972" width="20" style="241" customWidth="1"/>
    <col min="8973" max="8973" width="18.28515625" style="241" customWidth="1"/>
    <col min="8974" max="8975" width="18" style="241" customWidth="1"/>
    <col min="8976" max="8976" width="26.28515625" style="241" customWidth="1"/>
    <col min="8977" max="8977" width="24.85546875" style="241" customWidth="1"/>
    <col min="8978" max="8978" width="19.42578125" style="241" customWidth="1"/>
    <col min="8979" max="8979" width="28.140625" style="241" customWidth="1"/>
    <col min="8980" max="8980" width="89.140625" style="241" customWidth="1"/>
    <col min="8981" max="8981" width="40.140625" style="241" customWidth="1"/>
    <col min="8982" max="8982" width="18.42578125" style="241" customWidth="1"/>
    <col min="8983" max="8983" width="19.42578125" style="241" customWidth="1"/>
    <col min="8984" max="8984" width="80.28515625" style="241" customWidth="1"/>
    <col min="8985" max="8985" width="31.140625" style="241" customWidth="1"/>
    <col min="8986" max="8986" width="14.42578125" style="241" customWidth="1"/>
    <col min="8987" max="8988" width="11" style="241" customWidth="1"/>
    <col min="8989" max="9216" width="14.42578125" style="241"/>
    <col min="9217" max="9217" width="6.5703125" style="241" customWidth="1"/>
    <col min="9218" max="9218" width="10.7109375" style="241" customWidth="1"/>
    <col min="9219" max="9219" width="17.5703125" style="241" customWidth="1"/>
    <col min="9220" max="9220" width="21.5703125" style="241" customWidth="1"/>
    <col min="9221" max="9221" width="52.28515625" style="241" customWidth="1"/>
    <col min="9222" max="9222" width="24.140625" style="241" customWidth="1"/>
    <col min="9223" max="9223" width="26.5703125" style="241" customWidth="1"/>
    <col min="9224" max="9224" width="25.85546875" style="241" customWidth="1"/>
    <col min="9225" max="9225" width="14" style="241" customWidth="1"/>
    <col min="9226" max="9226" width="18" style="241" customWidth="1"/>
    <col min="9227" max="9227" width="18.5703125" style="241" customWidth="1"/>
    <col min="9228" max="9228" width="20" style="241" customWidth="1"/>
    <col min="9229" max="9229" width="18.28515625" style="241" customWidth="1"/>
    <col min="9230" max="9231" width="18" style="241" customWidth="1"/>
    <col min="9232" max="9232" width="26.28515625" style="241" customWidth="1"/>
    <col min="9233" max="9233" width="24.85546875" style="241" customWidth="1"/>
    <col min="9234" max="9234" width="19.42578125" style="241" customWidth="1"/>
    <col min="9235" max="9235" width="28.140625" style="241" customWidth="1"/>
    <col min="9236" max="9236" width="89.140625" style="241" customWidth="1"/>
    <col min="9237" max="9237" width="40.140625" style="241" customWidth="1"/>
    <col min="9238" max="9238" width="18.42578125" style="241" customWidth="1"/>
    <col min="9239" max="9239" width="19.42578125" style="241" customWidth="1"/>
    <col min="9240" max="9240" width="80.28515625" style="241" customWidth="1"/>
    <col min="9241" max="9241" width="31.140625" style="241" customWidth="1"/>
    <col min="9242" max="9242" width="14.42578125" style="241" customWidth="1"/>
    <col min="9243" max="9244" width="11" style="241" customWidth="1"/>
    <col min="9245" max="9472" width="14.42578125" style="241"/>
    <col min="9473" max="9473" width="6.5703125" style="241" customWidth="1"/>
    <col min="9474" max="9474" width="10.7109375" style="241" customWidth="1"/>
    <col min="9475" max="9475" width="17.5703125" style="241" customWidth="1"/>
    <col min="9476" max="9476" width="21.5703125" style="241" customWidth="1"/>
    <col min="9477" max="9477" width="52.28515625" style="241" customWidth="1"/>
    <col min="9478" max="9478" width="24.140625" style="241" customWidth="1"/>
    <col min="9479" max="9479" width="26.5703125" style="241" customWidth="1"/>
    <col min="9480" max="9480" width="25.85546875" style="241" customWidth="1"/>
    <col min="9481" max="9481" width="14" style="241" customWidth="1"/>
    <col min="9482" max="9482" width="18" style="241" customWidth="1"/>
    <col min="9483" max="9483" width="18.5703125" style="241" customWidth="1"/>
    <col min="9484" max="9484" width="20" style="241" customWidth="1"/>
    <col min="9485" max="9485" width="18.28515625" style="241" customWidth="1"/>
    <col min="9486" max="9487" width="18" style="241" customWidth="1"/>
    <col min="9488" max="9488" width="26.28515625" style="241" customWidth="1"/>
    <col min="9489" max="9489" width="24.85546875" style="241" customWidth="1"/>
    <col min="9490" max="9490" width="19.42578125" style="241" customWidth="1"/>
    <col min="9491" max="9491" width="28.140625" style="241" customWidth="1"/>
    <col min="9492" max="9492" width="89.140625" style="241" customWidth="1"/>
    <col min="9493" max="9493" width="40.140625" style="241" customWidth="1"/>
    <col min="9494" max="9494" width="18.42578125" style="241" customWidth="1"/>
    <col min="9495" max="9495" width="19.42578125" style="241" customWidth="1"/>
    <col min="9496" max="9496" width="80.28515625" style="241" customWidth="1"/>
    <col min="9497" max="9497" width="31.140625" style="241" customWidth="1"/>
    <col min="9498" max="9498" width="14.42578125" style="241" customWidth="1"/>
    <col min="9499" max="9500" width="11" style="241" customWidth="1"/>
    <col min="9501" max="9728" width="14.42578125" style="241"/>
    <col min="9729" max="9729" width="6.5703125" style="241" customWidth="1"/>
    <col min="9730" max="9730" width="10.7109375" style="241" customWidth="1"/>
    <col min="9731" max="9731" width="17.5703125" style="241" customWidth="1"/>
    <col min="9732" max="9732" width="21.5703125" style="241" customWidth="1"/>
    <col min="9733" max="9733" width="52.28515625" style="241" customWidth="1"/>
    <col min="9734" max="9734" width="24.140625" style="241" customWidth="1"/>
    <col min="9735" max="9735" width="26.5703125" style="241" customWidth="1"/>
    <col min="9736" max="9736" width="25.85546875" style="241" customWidth="1"/>
    <col min="9737" max="9737" width="14" style="241" customWidth="1"/>
    <col min="9738" max="9738" width="18" style="241" customWidth="1"/>
    <col min="9739" max="9739" width="18.5703125" style="241" customWidth="1"/>
    <col min="9740" max="9740" width="20" style="241" customWidth="1"/>
    <col min="9741" max="9741" width="18.28515625" style="241" customWidth="1"/>
    <col min="9742" max="9743" width="18" style="241" customWidth="1"/>
    <col min="9744" max="9744" width="26.28515625" style="241" customWidth="1"/>
    <col min="9745" max="9745" width="24.85546875" style="241" customWidth="1"/>
    <col min="9746" max="9746" width="19.42578125" style="241" customWidth="1"/>
    <col min="9747" max="9747" width="28.140625" style="241" customWidth="1"/>
    <col min="9748" max="9748" width="89.140625" style="241" customWidth="1"/>
    <col min="9749" max="9749" width="40.140625" style="241" customWidth="1"/>
    <col min="9750" max="9750" width="18.42578125" style="241" customWidth="1"/>
    <col min="9751" max="9751" width="19.42578125" style="241" customWidth="1"/>
    <col min="9752" max="9752" width="80.28515625" style="241" customWidth="1"/>
    <col min="9753" max="9753" width="31.140625" style="241" customWidth="1"/>
    <col min="9754" max="9754" width="14.42578125" style="241" customWidth="1"/>
    <col min="9755" max="9756" width="11" style="241" customWidth="1"/>
    <col min="9757" max="9984" width="14.42578125" style="241"/>
    <col min="9985" max="9985" width="6.5703125" style="241" customWidth="1"/>
    <col min="9986" max="9986" width="10.7109375" style="241" customWidth="1"/>
    <col min="9987" max="9987" width="17.5703125" style="241" customWidth="1"/>
    <col min="9988" max="9988" width="21.5703125" style="241" customWidth="1"/>
    <col min="9989" max="9989" width="52.28515625" style="241" customWidth="1"/>
    <col min="9990" max="9990" width="24.140625" style="241" customWidth="1"/>
    <col min="9991" max="9991" width="26.5703125" style="241" customWidth="1"/>
    <col min="9992" max="9992" width="25.85546875" style="241" customWidth="1"/>
    <col min="9993" max="9993" width="14" style="241" customWidth="1"/>
    <col min="9994" max="9994" width="18" style="241" customWidth="1"/>
    <col min="9995" max="9995" width="18.5703125" style="241" customWidth="1"/>
    <col min="9996" max="9996" width="20" style="241" customWidth="1"/>
    <col min="9997" max="9997" width="18.28515625" style="241" customWidth="1"/>
    <col min="9998" max="9999" width="18" style="241" customWidth="1"/>
    <col min="10000" max="10000" width="26.28515625" style="241" customWidth="1"/>
    <col min="10001" max="10001" width="24.85546875" style="241" customWidth="1"/>
    <col min="10002" max="10002" width="19.42578125" style="241" customWidth="1"/>
    <col min="10003" max="10003" width="28.140625" style="241" customWidth="1"/>
    <col min="10004" max="10004" width="89.140625" style="241" customWidth="1"/>
    <col min="10005" max="10005" width="40.140625" style="241" customWidth="1"/>
    <col min="10006" max="10006" width="18.42578125" style="241" customWidth="1"/>
    <col min="10007" max="10007" width="19.42578125" style="241" customWidth="1"/>
    <col min="10008" max="10008" width="80.28515625" style="241" customWidth="1"/>
    <col min="10009" max="10009" width="31.140625" style="241" customWidth="1"/>
    <col min="10010" max="10010" width="14.42578125" style="241" customWidth="1"/>
    <col min="10011" max="10012" width="11" style="241" customWidth="1"/>
    <col min="10013" max="10240" width="14.42578125" style="241"/>
    <col min="10241" max="10241" width="6.5703125" style="241" customWidth="1"/>
    <col min="10242" max="10242" width="10.7109375" style="241" customWidth="1"/>
    <col min="10243" max="10243" width="17.5703125" style="241" customWidth="1"/>
    <col min="10244" max="10244" width="21.5703125" style="241" customWidth="1"/>
    <col min="10245" max="10245" width="52.28515625" style="241" customWidth="1"/>
    <col min="10246" max="10246" width="24.140625" style="241" customWidth="1"/>
    <col min="10247" max="10247" width="26.5703125" style="241" customWidth="1"/>
    <col min="10248" max="10248" width="25.85546875" style="241" customWidth="1"/>
    <col min="10249" max="10249" width="14" style="241" customWidth="1"/>
    <col min="10250" max="10250" width="18" style="241" customWidth="1"/>
    <col min="10251" max="10251" width="18.5703125" style="241" customWidth="1"/>
    <col min="10252" max="10252" width="20" style="241" customWidth="1"/>
    <col min="10253" max="10253" width="18.28515625" style="241" customWidth="1"/>
    <col min="10254" max="10255" width="18" style="241" customWidth="1"/>
    <col min="10256" max="10256" width="26.28515625" style="241" customWidth="1"/>
    <col min="10257" max="10257" width="24.85546875" style="241" customWidth="1"/>
    <col min="10258" max="10258" width="19.42578125" style="241" customWidth="1"/>
    <col min="10259" max="10259" width="28.140625" style="241" customWidth="1"/>
    <col min="10260" max="10260" width="89.140625" style="241" customWidth="1"/>
    <col min="10261" max="10261" width="40.140625" style="241" customWidth="1"/>
    <col min="10262" max="10262" width="18.42578125" style="241" customWidth="1"/>
    <col min="10263" max="10263" width="19.42578125" style="241" customWidth="1"/>
    <col min="10264" max="10264" width="80.28515625" style="241" customWidth="1"/>
    <col min="10265" max="10265" width="31.140625" style="241" customWidth="1"/>
    <col min="10266" max="10266" width="14.42578125" style="241" customWidth="1"/>
    <col min="10267" max="10268" width="11" style="241" customWidth="1"/>
    <col min="10269" max="10496" width="14.42578125" style="241"/>
    <col min="10497" max="10497" width="6.5703125" style="241" customWidth="1"/>
    <col min="10498" max="10498" width="10.7109375" style="241" customWidth="1"/>
    <col min="10499" max="10499" width="17.5703125" style="241" customWidth="1"/>
    <col min="10500" max="10500" width="21.5703125" style="241" customWidth="1"/>
    <col min="10501" max="10501" width="52.28515625" style="241" customWidth="1"/>
    <col min="10502" max="10502" width="24.140625" style="241" customWidth="1"/>
    <col min="10503" max="10503" width="26.5703125" style="241" customWidth="1"/>
    <col min="10504" max="10504" width="25.85546875" style="241" customWidth="1"/>
    <col min="10505" max="10505" width="14" style="241" customWidth="1"/>
    <col min="10506" max="10506" width="18" style="241" customWidth="1"/>
    <col min="10507" max="10507" width="18.5703125" style="241" customWidth="1"/>
    <col min="10508" max="10508" width="20" style="241" customWidth="1"/>
    <col min="10509" max="10509" width="18.28515625" style="241" customWidth="1"/>
    <col min="10510" max="10511" width="18" style="241" customWidth="1"/>
    <col min="10512" max="10512" width="26.28515625" style="241" customWidth="1"/>
    <col min="10513" max="10513" width="24.85546875" style="241" customWidth="1"/>
    <col min="10514" max="10514" width="19.42578125" style="241" customWidth="1"/>
    <col min="10515" max="10515" width="28.140625" style="241" customWidth="1"/>
    <col min="10516" max="10516" width="89.140625" style="241" customWidth="1"/>
    <col min="10517" max="10517" width="40.140625" style="241" customWidth="1"/>
    <col min="10518" max="10518" width="18.42578125" style="241" customWidth="1"/>
    <col min="10519" max="10519" width="19.42578125" style="241" customWidth="1"/>
    <col min="10520" max="10520" width="80.28515625" style="241" customWidth="1"/>
    <col min="10521" max="10521" width="31.140625" style="241" customWidth="1"/>
    <col min="10522" max="10522" width="14.42578125" style="241" customWidth="1"/>
    <col min="10523" max="10524" width="11" style="241" customWidth="1"/>
    <col min="10525" max="10752" width="14.42578125" style="241"/>
    <col min="10753" max="10753" width="6.5703125" style="241" customWidth="1"/>
    <col min="10754" max="10754" width="10.7109375" style="241" customWidth="1"/>
    <col min="10755" max="10755" width="17.5703125" style="241" customWidth="1"/>
    <col min="10756" max="10756" width="21.5703125" style="241" customWidth="1"/>
    <col min="10757" max="10757" width="52.28515625" style="241" customWidth="1"/>
    <col min="10758" max="10758" width="24.140625" style="241" customWidth="1"/>
    <col min="10759" max="10759" width="26.5703125" style="241" customWidth="1"/>
    <col min="10760" max="10760" width="25.85546875" style="241" customWidth="1"/>
    <col min="10761" max="10761" width="14" style="241" customWidth="1"/>
    <col min="10762" max="10762" width="18" style="241" customWidth="1"/>
    <col min="10763" max="10763" width="18.5703125" style="241" customWidth="1"/>
    <col min="10764" max="10764" width="20" style="241" customWidth="1"/>
    <col min="10765" max="10765" width="18.28515625" style="241" customWidth="1"/>
    <col min="10766" max="10767" width="18" style="241" customWidth="1"/>
    <col min="10768" max="10768" width="26.28515625" style="241" customWidth="1"/>
    <col min="10769" max="10769" width="24.85546875" style="241" customWidth="1"/>
    <col min="10770" max="10770" width="19.42578125" style="241" customWidth="1"/>
    <col min="10771" max="10771" width="28.140625" style="241" customWidth="1"/>
    <col min="10772" max="10772" width="89.140625" style="241" customWidth="1"/>
    <col min="10773" max="10773" width="40.140625" style="241" customWidth="1"/>
    <col min="10774" max="10774" width="18.42578125" style="241" customWidth="1"/>
    <col min="10775" max="10775" width="19.42578125" style="241" customWidth="1"/>
    <col min="10776" max="10776" width="80.28515625" style="241" customWidth="1"/>
    <col min="10777" max="10777" width="31.140625" style="241" customWidth="1"/>
    <col min="10778" max="10778" width="14.42578125" style="241" customWidth="1"/>
    <col min="10779" max="10780" width="11" style="241" customWidth="1"/>
    <col min="10781" max="11008" width="14.42578125" style="241"/>
    <col min="11009" max="11009" width="6.5703125" style="241" customWidth="1"/>
    <col min="11010" max="11010" width="10.7109375" style="241" customWidth="1"/>
    <col min="11011" max="11011" width="17.5703125" style="241" customWidth="1"/>
    <col min="11012" max="11012" width="21.5703125" style="241" customWidth="1"/>
    <col min="11013" max="11013" width="52.28515625" style="241" customWidth="1"/>
    <col min="11014" max="11014" width="24.140625" style="241" customWidth="1"/>
    <col min="11015" max="11015" width="26.5703125" style="241" customWidth="1"/>
    <col min="11016" max="11016" width="25.85546875" style="241" customWidth="1"/>
    <col min="11017" max="11017" width="14" style="241" customWidth="1"/>
    <col min="11018" max="11018" width="18" style="241" customWidth="1"/>
    <col min="11019" max="11019" width="18.5703125" style="241" customWidth="1"/>
    <col min="11020" max="11020" width="20" style="241" customWidth="1"/>
    <col min="11021" max="11021" width="18.28515625" style="241" customWidth="1"/>
    <col min="11022" max="11023" width="18" style="241" customWidth="1"/>
    <col min="11024" max="11024" width="26.28515625" style="241" customWidth="1"/>
    <col min="11025" max="11025" width="24.85546875" style="241" customWidth="1"/>
    <col min="11026" max="11026" width="19.42578125" style="241" customWidth="1"/>
    <col min="11027" max="11027" width="28.140625" style="241" customWidth="1"/>
    <col min="11028" max="11028" width="89.140625" style="241" customWidth="1"/>
    <col min="11029" max="11029" width="40.140625" style="241" customWidth="1"/>
    <col min="11030" max="11030" width="18.42578125" style="241" customWidth="1"/>
    <col min="11031" max="11031" width="19.42578125" style="241" customWidth="1"/>
    <col min="11032" max="11032" width="80.28515625" style="241" customWidth="1"/>
    <col min="11033" max="11033" width="31.140625" style="241" customWidth="1"/>
    <col min="11034" max="11034" width="14.42578125" style="241" customWidth="1"/>
    <col min="11035" max="11036" width="11" style="241" customWidth="1"/>
    <col min="11037" max="11264" width="14.42578125" style="241"/>
    <col min="11265" max="11265" width="6.5703125" style="241" customWidth="1"/>
    <col min="11266" max="11266" width="10.7109375" style="241" customWidth="1"/>
    <col min="11267" max="11267" width="17.5703125" style="241" customWidth="1"/>
    <col min="11268" max="11268" width="21.5703125" style="241" customWidth="1"/>
    <col min="11269" max="11269" width="52.28515625" style="241" customWidth="1"/>
    <col min="11270" max="11270" width="24.140625" style="241" customWidth="1"/>
    <col min="11271" max="11271" width="26.5703125" style="241" customWidth="1"/>
    <col min="11272" max="11272" width="25.85546875" style="241" customWidth="1"/>
    <col min="11273" max="11273" width="14" style="241" customWidth="1"/>
    <col min="11274" max="11274" width="18" style="241" customWidth="1"/>
    <col min="11275" max="11275" width="18.5703125" style="241" customWidth="1"/>
    <col min="11276" max="11276" width="20" style="241" customWidth="1"/>
    <col min="11277" max="11277" width="18.28515625" style="241" customWidth="1"/>
    <col min="11278" max="11279" width="18" style="241" customWidth="1"/>
    <col min="11280" max="11280" width="26.28515625" style="241" customWidth="1"/>
    <col min="11281" max="11281" width="24.85546875" style="241" customWidth="1"/>
    <col min="11282" max="11282" width="19.42578125" style="241" customWidth="1"/>
    <col min="11283" max="11283" width="28.140625" style="241" customWidth="1"/>
    <col min="11284" max="11284" width="89.140625" style="241" customWidth="1"/>
    <col min="11285" max="11285" width="40.140625" style="241" customWidth="1"/>
    <col min="11286" max="11286" width="18.42578125" style="241" customWidth="1"/>
    <col min="11287" max="11287" width="19.42578125" style="241" customWidth="1"/>
    <col min="11288" max="11288" width="80.28515625" style="241" customWidth="1"/>
    <col min="11289" max="11289" width="31.140625" style="241" customWidth="1"/>
    <col min="11290" max="11290" width="14.42578125" style="241" customWidth="1"/>
    <col min="11291" max="11292" width="11" style="241" customWidth="1"/>
    <col min="11293" max="11520" width="14.42578125" style="241"/>
    <col min="11521" max="11521" width="6.5703125" style="241" customWidth="1"/>
    <col min="11522" max="11522" width="10.7109375" style="241" customWidth="1"/>
    <col min="11523" max="11523" width="17.5703125" style="241" customWidth="1"/>
    <col min="11524" max="11524" width="21.5703125" style="241" customWidth="1"/>
    <col min="11525" max="11525" width="52.28515625" style="241" customWidth="1"/>
    <col min="11526" max="11526" width="24.140625" style="241" customWidth="1"/>
    <col min="11527" max="11527" width="26.5703125" style="241" customWidth="1"/>
    <col min="11528" max="11528" width="25.85546875" style="241" customWidth="1"/>
    <col min="11529" max="11529" width="14" style="241" customWidth="1"/>
    <col min="11530" max="11530" width="18" style="241" customWidth="1"/>
    <col min="11531" max="11531" width="18.5703125" style="241" customWidth="1"/>
    <col min="11532" max="11532" width="20" style="241" customWidth="1"/>
    <col min="11533" max="11533" width="18.28515625" style="241" customWidth="1"/>
    <col min="11534" max="11535" width="18" style="241" customWidth="1"/>
    <col min="11536" max="11536" width="26.28515625" style="241" customWidth="1"/>
    <col min="11537" max="11537" width="24.85546875" style="241" customWidth="1"/>
    <col min="11538" max="11538" width="19.42578125" style="241" customWidth="1"/>
    <col min="11539" max="11539" width="28.140625" style="241" customWidth="1"/>
    <col min="11540" max="11540" width="89.140625" style="241" customWidth="1"/>
    <col min="11541" max="11541" width="40.140625" style="241" customWidth="1"/>
    <col min="11542" max="11542" width="18.42578125" style="241" customWidth="1"/>
    <col min="11543" max="11543" width="19.42578125" style="241" customWidth="1"/>
    <col min="11544" max="11544" width="80.28515625" style="241" customWidth="1"/>
    <col min="11545" max="11545" width="31.140625" style="241" customWidth="1"/>
    <col min="11546" max="11546" width="14.42578125" style="241" customWidth="1"/>
    <col min="11547" max="11548" width="11" style="241" customWidth="1"/>
    <col min="11549" max="11776" width="14.42578125" style="241"/>
    <col min="11777" max="11777" width="6.5703125" style="241" customWidth="1"/>
    <col min="11778" max="11778" width="10.7109375" style="241" customWidth="1"/>
    <col min="11779" max="11779" width="17.5703125" style="241" customWidth="1"/>
    <col min="11780" max="11780" width="21.5703125" style="241" customWidth="1"/>
    <col min="11781" max="11781" width="52.28515625" style="241" customWidth="1"/>
    <col min="11782" max="11782" width="24.140625" style="241" customWidth="1"/>
    <col min="11783" max="11783" width="26.5703125" style="241" customWidth="1"/>
    <col min="11784" max="11784" width="25.85546875" style="241" customWidth="1"/>
    <col min="11785" max="11785" width="14" style="241" customWidth="1"/>
    <col min="11786" max="11786" width="18" style="241" customWidth="1"/>
    <col min="11787" max="11787" width="18.5703125" style="241" customWidth="1"/>
    <col min="11788" max="11788" width="20" style="241" customWidth="1"/>
    <col min="11789" max="11789" width="18.28515625" style="241" customWidth="1"/>
    <col min="11790" max="11791" width="18" style="241" customWidth="1"/>
    <col min="11792" max="11792" width="26.28515625" style="241" customWidth="1"/>
    <col min="11793" max="11793" width="24.85546875" style="241" customWidth="1"/>
    <col min="11794" max="11794" width="19.42578125" style="241" customWidth="1"/>
    <col min="11795" max="11795" width="28.140625" style="241" customWidth="1"/>
    <col min="11796" max="11796" width="89.140625" style="241" customWidth="1"/>
    <col min="11797" max="11797" width="40.140625" style="241" customWidth="1"/>
    <col min="11798" max="11798" width="18.42578125" style="241" customWidth="1"/>
    <col min="11799" max="11799" width="19.42578125" style="241" customWidth="1"/>
    <col min="11800" max="11800" width="80.28515625" style="241" customWidth="1"/>
    <col min="11801" max="11801" width="31.140625" style="241" customWidth="1"/>
    <col min="11802" max="11802" width="14.42578125" style="241" customWidth="1"/>
    <col min="11803" max="11804" width="11" style="241" customWidth="1"/>
    <col min="11805" max="12032" width="14.42578125" style="241"/>
    <col min="12033" max="12033" width="6.5703125" style="241" customWidth="1"/>
    <col min="12034" max="12034" width="10.7109375" style="241" customWidth="1"/>
    <col min="12035" max="12035" width="17.5703125" style="241" customWidth="1"/>
    <col min="12036" max="12036" width="21.5703125" style="241" customWidth="1"/>
    <col min="12037" max="12037" width="52.28515625" style="241" customWidth="1"/>
    <col min="12038" max="12038" width="24.140625" style="241" customWidth="1"/>
    <col min="12039" max="12039" width="26.5703125" style="241" customWidth="1"/>
    <col min="12040" max="12040" width="25.85546875" style="241" customWidth="1"/>
    <col min="12041" max="12041" width="14" style="241" customWidth="1"/>
    <col min="12042" max="12042" width="18" style="241" customWidth="1"/>
    <col min="12043" max="12043" width="18.5703125" style="241" customWidth="1"/>
    <col min="12044" max="12044" width="20" style="241" customWidth="1"/>
    <col min="12045" max="12045" width="18.28515625" style="241" customWidth="1"/>
    <col min="12046" max="12047" width="18" style="241" customWidth="1"/>
    <col min="12048" max="12048" width="26.28515625" style="241" customWidth="1"/>
    <col min="12049" max="12049" width="24.85546875" style="241" customWidth="1"/>
    <col min="12050" max="12050" width="19.42578125" style="241" customWidth="1"/>
    <col min="12051" max="12051" width="28.140625" style="241" customWidth="1"/>
    <col min="12052" max="12052" width="89.140625" style="241" customWidth="1"/>
    <col min="12053" max="12053" width="40.140625" style="241" customWidth="1"/>
    <col min="12054" max="12054" width="18.42578125" style="241" customWidth="1"/>
    <col min="12055" max="12055" width="19.42578125" style="241" customWidth="1"/>
    <col min="12056" max="12056" width="80.28515625" style="241" customWidth="1"/>
    <col min="12057" max="12057" width="31.140625" style="241" customWidth="1"/>
    <col min="12058" max="12058" width="14.42578125" style="241" customWidth="1"/>
    <col min="12059" max="12060" width="11" style="241" customWidth="1"/>
    <col min="12061" max="12288" width="14.42578125" style="241"/>
    <col min="12289" max="12289" width="6.5703125" style="241" customWidth="1"/>
    <col min="12290" max="12290" width="10.7109375" style="241" customWidth="1"/>
    <col min="12291" max="12291" width="17.5703125" style="241" customWidth="1"/>
    <col min="12292" max="12292" width="21.5703125" style="241" customWidth="1"/>
    <col min="12293" max="12293" width="52.28515625" style="241" customWidth="1"/>
    <col min="12294" max="12294" width="24.140625" style="241" customWidth="1"/>
    <col min="12295" max="12295" width="26.5703125" style="241" customWidth="1"/>
    <col min="12296" max="12296" width="25.85546875" style="241" customWidth="1"/>
    <col min="12297" max="12297" width="14" style="241" customWidth="1"/>
    <col min="12298" max="12298" width="18" style="241" customWidth="1"/>
    <col min="12299" max="12299" width="18.5703125" style="241" customWidth="1"/>
    <col min="12300" max="12300" width="20" style="241" customWidth="1"/>
    <col min="12301" max="12301" width="18.28515625" style="241" customWidth="1"/>
    <col min="12302" max="12303" width="18" style="241" customWidth="1"/>
    <col min="12304" max="12304" width="26.28515625" style="241" customWidth="1"/>
    <col min="12305" max="12305" width="24.85546875" style="241" customWidth="1"/>
    <col min="12306" max="12306" width="19.42578125" style="241" customWidth="1"/>
    <col min="12307" max="12307" width="28.140625" style="241" customWidth="1"/>
    <col min="12308" max="12308" width="89.140625" style="241" customWidth="1"/>
    <col min="12309" max="12309" width="40.140625" style="241" customWidth="1"/>
    <col min="12310" max="12310" width="18.42578125" style="241" customWidth="1"/>
    <col min="12311" max="12311" width="19.42578125" style="241" customWidth="1"/>
    <col min="12312" max="12312" width="80.28515625" style="241" customWidth="1"/>
    <col min="12313" max="12313" width="31.140625" style="241" customWidth="1"/>
    <col min="12314" max="12314" width="14.42578125" style="241" customWidth="1"/>
    <col min="12315" max="12316" width="11" style="241" customWidth="1"/>
    <col min="12317" max="12544" width="14.42578125" style="241"/>
    <col min="12545" max="12545" width="6.5703125" style="241" customWidth="1"/>
    <col min="12546" max="12546" width="10.7109375" style="241" customWidth="1"/>
    <col min="12547" max="12547" width="17.5703125" style="241" customWidth="1"/>
    <col min="12548" max="12548" width="21.5703125" style="241" customWidth="1"/>
    <col min="12549" max="12549" width="52.28515625" style="241" customWidth="1"/>
    <col min="12550" max="12550" width="24.140625" style="241" customWidth="1"/>
    <col min="12551" max="12551" width="26.5703125" style="241" customWidth="1"/>
    <col min="12552" max="12552" width="25.85546875" style="241" customWidth="1"/>
    <col min="12553" max="12553" width="14" style="241" customWidth="1"/>
    <col min="12554" max="12554" width="18" style="241" customWidth="1"/>
    <col min="12555" max="12555" width="18.5703125" style="241" customWidth="1"/>
    <col min="12556" max="12556" width="20" style="241" customWidth="1"/>
    <col min="12557" max="12557" width="18.28515625" style="241" customWidth="1"/>
    <col min="12558" max="12559" width="18" style="241" customWidth="1"/>
    <col min="12560" max="12560" width="26.28515625" style="241" customWidth="1"/>
    <col min="12561" max="12561" width="24.85546875" style="241" customWidth="1"/>
    <col min="12562" max="12562" width="19.42578125" style="241" customWidth="1"/>
    <col min="12563" max="12563" width="28.140625" style="241" customWidth="1"/>
    <col min="12564" max="12564" width="89.140625" style="241" customWidth="1"/>
    <col min="12565" max="12565" width="40.140625" style="241" customWidth="1"/>
    <col min="12566" max="12566" width="18.42578125" style="241" customWidth="1"/>
    <col min="12567" max="12567" width="19.42578125" style="241" customWidth="1"/>
    <col min="12568" max="12568" width="80.28515625" style="241" customWidth="1"/>
    <col min="12569" max="12569" width="31.140625" style="241" customWidth="1"/>
    <col min="12570" max="12570" width="14.42578125" style="241" customWidth="1"/>
    <col min="12571" max="12572" width="11" style="241" customWidth="1"/>
    <col min="12573" max="12800" width="14.42578125" style="241"/>
    <col min="12801" max="12801" width="6.5703125" style="241" customWidth="1"/>
    <col min="12802" max="12802" width="10.7109375" style="241" customWidth="1"/>
    <col min="12803" max="12803" width="17.5703125" style="241" customWidth="1"/>
    <col min="12804" max="12804" width="21.5703125" style="241" customWidth="1"/>
    <col min="12805" max="12805" width="52.28515625" style="241" customWidth="1"/>
    <col min="12806" max="12806" width="24.140625" style="241" customWidth="1"/>
    <col min="12807" max="12807" width="26.5703125" style="241" customWidth="1"/>
    <col min="12808" max="12808" width="25.85546875" style="241" customWidth="1"/>
    <col min="12809" max="12809" width="14" style="241" customWidth="1"/>
    <col min="12810" max="12810" width="18" style="241" customWidth="1"/>
    <col min="12811" max="12811" width="18.5703125" style="241" customWidth="1"/>
    <col min="12812" max="12812" width="20" style="241" customWidth="1"/>
    <col min="12813" max="12813" width="18.28515625" style="241" customWidth="1"/>
    <col min="12814" max="12815" width="18" style="241" customWidth="1"/>
    <col min="12816" max="12816" width="26.28515625" style="241" customWidth="1"/>
    <col min="12817" max="12817" width="24.85546875" style="241" customWidth="1"/>
    <col min="12818" max="12818" width="19.42578125" style="241" customWidth="1"/>
    <col min="12819" max="12819" width="28.140625" style="241" customWidth="1"/>
    <col min="12820" max="12820" width="89.140625" style="241" customWidth="1"/>
    <col min="12821" max="12821" width="40.140625" style="241" customWidth="1"/>
    <col min="12822" max="12822" width="18.42578125" style="241" customWidth="1"/>
    <col min="12823" max="12823" width="19.42578125" style="241" customWidth="1"/>
    <col min="12824" max="12824" width="80.28515625" style="241" customWidth="1"/>
    <col min="12825" max="12825" width="31.140625" style="241" customWidth="1"/>
    <col min="12826" max="12826" width="14.42578125" style="241" customWidth="1"/>
    <col min="12827" max="12828" width="11" style="241" customWidth="1"/>
    <col min="12829" max="13056" width="14.42578125" style="241"/>
    <col min="13057" max="13057" width="6.5703125" style="241" customWidth="1"/>
    <col min="13058" max="13058" width="10.7109375" style="241" customWidth="1"/>
    <col min="13059" max="13059" width="17.5703125" style="241" customWidth="1"/>
    <col min="13060" max="13060" width="21.5703125" style="241" customWidth="1"/>
    <col min="13061" max="13061" width="52.28515625" style="241" customWidth="1"/>
    <col min="13062" max="13062" width="24.140625" style="241" customWidth="1"/>
    <col min="13063" max="13063" width="26.5703125" style="241" customWidth="1"/>
    <col min="13064" max="13064" width="25.85546875" style="241" customWidth="1"/>
    <col min="13065" max="13065" width="14" style="241" customWidth="1"/>
    <col min="13066" max="13066" width="18" style="241" customWidth="1"/>
    <col min="13067" max="13067" width="18.5703125" style="241" customWidth="1"/>
    <col min="13068" max="13068" width="20" style="241" customWidth="1"/>
    <col min="13069" max="13069" width="18.28515625" style="241" customWidth="1"/>
    <col min="13070" max="13071" width="18" style="241" customWidth="1"/>
    <col min="13072" max="13072" width="26.28515625" style="241" customWidth="1"/>
    <col min="13073" max="13073" width="24.85546875" style="241" customWidth="1"/>
    <col min="13074" max="13074" width="19.42578125" style="241" customWidth="1"/>
    <col min="13075" max="13075" width="28.140625" style="241" customWidth="1"/>
    <col min="13076" max="13076" width="89.140625" style="241" customWidth="1"/>
    <col min="13077" max="13077" width="40.140625" style="241" customWidth="1"/>
    <col min="13078" max="13078" width="18.42578125" style="241" customWidth="1"/>
    <col min="13079" max="13079" width="19.42578125" style="241" customWidth="1"/>
    <col min="13080" max="13080" width="80.28515625" style="241" customWidth="1"/>
    <col min="13081" max="13081" width="31.140625" style="241" customWidth="1"/>
    <col min="13082" max="13082" width="14.42578125" style="241" customWidth="1"/>
    <col min="13083" max="13084" width="11" style="241" customWidth="1"/>
    <col min="13085" max="13312" width="14.42578125" style="241"/>
    <col min="13313" max="13313" width="6.5703125" style="241" customWidth="1"/>
    <col min="13314" max="13314" width="10.7109375" style="241" customWidth="1"/>
    <col min="13315" max="13315" width="17.5703125" style="241" customWidth="1"/>
    <col min="13316" max="13316" width="21.5703125" style="241" customWidth="1"/>
    <col min="13317" max="13317" width="52.28515625" style="241" customWidth="1"/>
    <col min="13318" max="13318" width="24.140625" style="241" customWidth="1"/>
    <col min="13319" max="13319" width="26.5703125" style="241" customWidth="1"/>
    <col min="13320" max="13320" width="25.85546875" style="241" customWidth="1"/>
    <col min="13321" max="13321" width="14" style="241" customWidth="1"/>
    <col min="13322" max="13322" width="18" style="241" customWidth="1"/>
    <col min="13323" max="13323" width="18.5703125" style="241" customWidth="1"/>
    <col min="13324" max="13324" width="20" style="241" customWidth="1"/>
    <col min="13325" max="13325" width="18.28515625" style="241" customWidth="1"/>
    <col min="13326" max="13327" width="18" style="241" customWidth="1"/>
    <col min="13328" max="13328" width="26.28515625" style="241" customWidth="1"/>
    <col min="13329" max="13329" width="24.85546875" style="241" customWidth="1"/>
    <col min="13330" max="13330" width="19.42578125" style="241" customWidth="1"/>
    <col min="13331" max="13331" width="28.140625" style="241" customWidth="1"/>
    <col min="13332" max="13332" width="89.140625" style="241" customWidth="1"/>
    <col min="13333" max="13333" width="40.140625" style="241" customWidth="1"/>
    <col min="13334" max="13334" width="18.42578125" style="241" customWidth="1"/>
    <col min="13335" max="13335" width="19.42578125" style="241" customWidth="1"/>
    <col min="13336" max="13336" width="80.28515625" style="241" customWidth="1"/>
    <col min="13337" max="13337" width="31.140625" style="241" customWidth="1"/>
    <col min="13338" max="13338" width="14.42578125" style="241" customWidth="1"/>
    <col min="13339" max="13340" width="11" style="241" customWidth="1"/>
    <col min="13341" max="13568" width="14.42578125" style="241"/>
    <col min="13569" max="13569" width="6.5703125" style="241" customWidth="1"/>
    <col min="13570" max="13570" width="10.7109375" style="241" customWidth="1"/>
    <col min="13571" max="13571" width="17.5703125" style="241" customWidth="1"/>
    <col min="13572" max="13572" width="21.5703125" style="241" customWidth="1"/>
    <col min="13573" max="13573" width="52.28515625" style="241" customWidth="1"/>
    <col min="13574" max="13574" width="24.140625" style="241" customWidth="1"/>
    <col min="13575" max="13575" width="26.5703125" style="241" customWidth="1"/>
    <col min="13576" max="13576" width="25.85546875" style="241" customWidth="1"/>
    <col min="13577" max="13577" width="14" style="241" customWidth="1"/>
    <col min="13578" max="13578" width="18" style="241" customWidth="1"/>
    <col min="13579" max="13579" width="18.5703125" style="241" customWidth="1"/>
    <col min="13580" max="13580" width="20" style="241" customWidth="1"/>
    <col min="13581" max="13581" width="18.28515625" style="241" customWidth="1"/>
    <col min="13582" max="13583" width="18" style="241" customWidth="1"/>
    <col min="13584" max="13584" width="26.28515625" style="241" customWidth="1"/>
    <col min="13585" max="13585" width="24.85546875" style="241" customWidth="1"/>
    <col min="13586" max="13586" width="19.42578125" style="241" customWidth="1"/>
    <col min="13587" max="13587" width="28.140625" style="241" customWidth="1"/>
    <col min="13588" max="13588" width="89.140625" style="241" customWidth="1"/>
    <col min="13589" max="13589" width="40.140625" style="241" customWidth="1"/>
    <col min="13590" max="13590" width="18.42578125" style="241" customWidth="1"/>
    <col min="13591" max="13591" width="19.42578125" style="241" customWidth="1"/>
    <col min="13592" max="13592" width="80.28515625" style="241" customWidth="1"/>
    <col min="13593" max="13593" width="31.140625" style="241" customWidth="1"/>
    <col min="13594" max="13594" width="14.42578125" style="241" customWidth="1"/>
    <col min="13595" max="13596" width="11" style="241" customWidth="1"/>
    <col min="13597" max="13824" width="14.42578125" style="241"/>
    <col min="13825" max="13825" width="6.5703125" style="241" customWidth="1"/>
    <col min="13826" max="13826" width="10.7109375" style="241" customWidth="1"/>
    <col min="13827" max="13827" width="17.5703125" style="241" customWidth="1"/>
    <col min="13828" max="13828" width="21.5703125" style="241" customWidth="1"/>
    <col min="13829" max="13829" width="52.28515625" style="241" customWidth="1"/>
    <col min="13830" max="13830" width="24.140625" style="241" customWidth="1"/>
    <col min="13831" max="13831" width="26.5703125" style="241" customWidth="1"/>
    <col min="13832" max="13832" width="25.85546875" style="241" customWidth="1"/>
    <col min="13833" max="13833" width="14" style="241" customWidth="1"/>
    <col min="13834" max="13834" width="18" style="241" customWidth="1"/>
    <col min="13835" max="13835" width="18.5703125" style="241" customWidth="1"/>
    <col min="13836" max="13836" width="20" style="241" customWidth="1"/>
    <col min="13837" max="13837" width="18.28515625" style="241" customWidth="1"/>
    <col min="13838" max="13839" width="18" style="241" customWidth="1"/>
    <col min="13840" max="13840" width="26.28515625" style="241" customWidth="1"/>
    <col min="13841" max="13841" width="24.85546875" style="241" customWidth="1"/>
    <col min="13842" max="13842" width="19.42578125" style="241" customWidth="1"/>
    <col min="13843" max="13843" width="28.140625" style="241" customWidth="1"/>
    <col min="13844" max="13844" width="89.140625" style="241" customWidth="1"/>
    <col min="13845" max="13845" width="40.140625" style="241" customWidth="1"/>
    <col min="13846" max="13846" width="18.42578125" style="241" customWidth="1"/>
    <col min="13847" max="13847" width="19.42578125" style="241" customWidth="1"/>
    <col min="13848" max="13848" width="80.28515625" style="241" customWidth="1"/>
    <col min="13849" max="13849" width="31.140625" style="241" customWidth="1"/>
    <col min="13850" max="13850" width="14.42578125" style="241" customWidth="1"/>
    <col min="13851" max="13852" width="11" style="241" customWidth="1"/>
    <col min="13853" max="14080" width="14.42578125" style="241"/>
    <col min="14081" max="14081" width="6.5703125" style="241" customWidth="1"/>
    <col min="14082" max="14082" width="10.7109375" style="241" customWidth="1"/>
    <col min="14083" max="14083" width="17.5703125" style="241" customWidth="1"/>
    <col min="14084" max="14084" width="21.5703125" style="241" customWidth="1"/>
    <col min="14085" max="14085" width="52.28515625" style="241" customWidth="1"/>
    <col min="14086" max="14086" width="24.140625" style="241" customWidth="1"/>
    <col min="14087" max="14087" width="26.5703125" style="241" customWidth="1"/>
    <col min="14088" max="14088" width="25.85546875" style="241" customWidth="1"/>
    <col min="14089" max="14089" width="14" style="241" customWidth="1"/>
    <col min="14090" max="14090" width="18" style="241" customWidth="1"/>
    <col min="14091" max="14091" width="18.5703125" style="241" customWidth="1"/>
    <col min="14092" max="14092" width="20" style="241" customWidth="1"/>
    <col min="14093" max="14093" width="18.28515625" style="241" customWidth="1"/>
    <col min="14094" max="14095" width="18" style="241" customWidth="1"/>
    <col min="14096" max="14096" width="26.28515625" style="241" customWidth="1"/>
    <col min="14097" max="14097" width="24.85546875" style="241" customWidth="1"/>
    <col min="14098" max="14098" width="19.42578125" style="241" customWidth="1"/>
    <col min="14099" max="14099" width="28.140625" style="241" customWidth="1"/>
    <col min="14100" max="14100" width="89.140625" style="241" customWidth="1"/>
    <col min="14101" max="14101" width="40.140625" style="241" customWidth="1"/>
    <col min="14102" max="14102" width="18.42578125" style="241" customWidth="1"/>
    <col min="14103" max="14103" width="19.42578125" style="241" customWidth="1"/>
    <col min="14104" max="14104" width="80.28515625" style="241" customWidth="1"/>
    <col min="14105" max="14105" width="31.140625" style="241" customWidth="1"/>
    <col min="14106" max="14106" width="14.42578125" style="241" customWidth="1"/>
    <col min="14107" max="14108" width="11" style="241" customWidth="1"/>
    <col min="14109" max="14336" width="14.42578125" style="241"/>
    <col min="14337" max="14337" width="6.5703125" style="241" customWidth="1"/>
    <col min="14338" max="14338" width="10.7109375" style="241" customWidth="1"/>
    <col min="14339" max="14339" width="17.5703125" style="241" customWidth="1"/>
    <col min="14340" max="14340" width="21.5703125" style="241" customWidth="1"/>
    <col min="14341" max="14341" width="52.28515625" style="241" customWidth="1"/>
    <col min="14342" max="14342" width="24.140625" style="241" customWidth="1"/>
    <col min="14343" max="14343" width="26.5703125" style="241" customWidth="1"/>
    <col min="14344" max="14344" width="25.85546875" style="241" customWidth="1"/>
    <col min="14345" max="14345" width="14" style="241" customWidth="1"/>
    <col min="14346" max="14346" width="18" style="241" customWidth="1"/>
    <col min="14347" max="14347" width="18.5703125" style="241" customWidth="1"/>
    <col min="14348" max="14348" width="20" style="241" customWidth="1"/>
    <col min="14349" max="14349" width="18.28515625" style="241" customWidth="1"/>
    <col min="14350" max="14351" width="18" style="241" customWidth="1"/>
    <col min="14352" max="14352" width="26.28515625" style="241" customWidth="1"/>
    <col min="14353" max="14353" width="24.85546875" style="241" customWidth="1"/>
    <col min="14354" max="14354" width="19.42578125" style="241" customWidth="1"/>
    <col min="14355" max="14355" width="28.140625" style="241" customWidth="1"/>
    <col min="14356" max="14356" width="89.140625" style="241" customWidth="1"/>
    <col min="14357" max="14357" width="40.140625" style="241" customWidth="1"/>
    <col min="14358" max="14358" width="18.42578125" style="241" customWidth="1"/>
    <col min="14359" max="14359" width="19.42578125" style="241" customWidth="1"/>
    <col min="14360" max="14360" width="80.28515625" style="241" customWidth="1"/>
    <col min="14361" max="14361" width="31.140625" style="241" customWidth="1"/>
    <col min="14362" max="14362" width="14.42578125" style="241" customWidth="1"/>
    <col min="14363" max="14364" width="11" style="241" customWidth="1"/>
    <col min="14365" max="14592" width="14.42578125" style="241"/>
    <col min="14593" max="14593" width="6.5703125" style="241" customWidth="1"/>
    <col min="14594" max="14594" width="10.7109375" style="241" customWidth="1"/>
    <col min="14595" max="14595" width="17.5703125" style="241" customWidth="1"/>
    <col min="14596" max="14596" width="21.5703125" style="241" customWidth="1"/>
    <col min="14597" max="14597" width="52.28515625" style="241" customWidth="1"/>
    <col min="14598" max="14598" width="24.140625" style="241" customWidth="1"/>
    <col min="14599" max="14599" width="26.5703125" style="241" customWidth="1"/>
    <col min="14600" max="14600" width="25.85546875" style="241" customWidth="1"/>
    <col min="14601" max="14601" width="14" style="241" customWidth="1"/>
    <col min="14602" max="14602" width="18" style="241" customWidth="1"/>
    <col min="14603" max="14603" width="18.5703125" style="241" customWidth="1"/>
    <col min="14604" max="14604" width="20" style="241" customWidth="1"/>
    <col min="14605" max="14605" width="18.28515625" style="241" customWidth="1"/>
    <col min="14606" max="14607" width="18" style="241" customWidth="1"/>
    <col min="14608" max="14608" width="26.28515625" style="241" customWidth="1"/>
    <col min="14609" max="14609" width="24.85546875" style="241" customWidth="1"/>
    <col min="14610" max="14610" width="19.42578125" style="241" customWidth="1"/>
    <col min="14611" max="14611" width="28.140625" style="241" customWidth="1"/>
    <col min="14612" max="14612" width="89.140625" style="241" customWidth="1"/>
    <col min="14613" max="14613" width="40.140625" style="241" customWidth="1"/>
    <col min="14614" max="14614" width="18.42578125" style="241" customWidth="1"/>
    <col min="14615" max="14615" width="19.42578125" style="241" customWidth="1"/>
    <col min="14616" max="14616" width="80.28515625" style="241" customWidth="1"/>
    <col min="14617" max="14617" width="31.140625" style="241" customWidth="1"/>
    <col min="14618" max="14618" width="14.42578125" style="241" customWidth="1"/>
    <col min="14619" max="14620" width="11" style="241" customWidth="1"/>
    <col min="14621" max="14848" width="14.42578125" style="241"/>
    <col min="14849" max="14849" width="6.5703125" style="241" customWidth="1"/>
    <col min="14850" max="14850" width="10.7109375" style="241" customWidth="1"/>
    <col min="14851" max="14851" width="17.5703125" style="241" customWidth="1"/>
    <col min="14852" max="14852" width="21.5703125" style="241" customWidth="1"/>
    <col min="14853" max="14853" width="52.28515625" style="241" customWidth="1"/>
    <col min="14854" max="14854" width="24.140625" style="241" customWidth="1"/>
    <col min="14855" max="14855" width="26.5703125" style="241" customWidth="1"/>
    <col min="14856" max="14856" width="25.85546875" style="241" customWidth="1"/>
    <col min="14857" max="14857" width="14" style="241" customWidth="1"/>
    <col min="14858" max="14858" width="18" style="241" customWidth="1"/>
    <col min="14859" max="14859" width="18.5703125" style="241" customWidth="1"/>
    <col min="14860" max="14860" width="20" style="241" customWidth="1"/>
    <col min="14861" max="14861" width="18.28515625" style="241" customWidth="1"/>
    <col min="14862" max="14863" width="18" style="241" customWidth="1"/>
    <col min="14864" max="14864" width="26.28515625" style="241" customWidth="1"/>
    <col min="14865" max="14865" width="24.85546875" style="241" customWidth="1"/>
    <col min="14866" max="14866" width="19.42578125" style="241" customWidth="1"/>
    <col min="14867" max="14867" width="28.140625" style="241" customWidth="1"/>
    <col min="14868" max="14868" width="89.140625" style="241" customWidth="1"/>
    <col min="14869" max="14869" width="40.140625" style="241" customWidth="1"/>
    <col min="14870" max="14870" width="18.42578125" style="241" customWidth="1"/>
    <col min="14871" max="14871" width="19.42578125" style="241" customWidth="1"/>
    <col min="14872" max="14872" width="80.28515625" style="241" customWidth="1"/>
    <col min="14873" max="14873" width="31.140625" style="241" customWidth="1"/>
    <col min="14874" max="14874" width="14.42578125" style="241" customWidth="1"/>
    <col min="14875" max="14876" width="11" style="241" customWidth="1"/>
    <col min="14877" max="15104" width="14.42578125" style="241"/>
    <col min="15105" max="15105" width="6.5703125" style="241" customWidth="1"/>
    <col min="15106" max="15106" width="10.7109375" style="241" customWidth="1"/>
    <col min="15107" max="15107" width="17.5703125" style="241" customWidth="1"/>
    <col min="15108" max="15108" width="21.5703125" style="241" customWidth="1"/>
    <col min="15109" max="15109" width="52.28515625" style="241" customWidth="1"/>
    <col min="15110" max="15110" width="24.140625" style="241" customWidth="1"/>
    <col min="15111" max="15111" width="26.5703125" style="241" customWidth="1"/>
    <col min="15112" max="15112" width="25.85546875" style="241" customWidth="1"/>
    <col min="15113" max="15113" width="14" style="241" customWidth="1"/>
    <col min="15114" max="15114" width="18" style="241" customWidth="1"/>
    <col min="15115" max="15115" width="18.5703125" style="241" customWidth="1"/>
    <col min="15116" max="15116" width="20" style="241" customWidth="1"/>
    <col min="15117" max="15117" width="18.28515625" style="241" customWidth="1"/>
    <col min="15118" max="15119" width="18" style="241" customWidth="1"/>
    <col min="15120" max="15120" width="26.28515625" style="241" customWidth="1"/>
    <col min="15121" max="15121" width="24.85546875" style="241" customWidth="1"/>
    <col min="15122" max="15122" width="19.42578125" style="241" customWidth="1"/>
    <col min="15123" max="15123" width="28.140625" style="241" customWidth="1"/>
    <col min="15124" max="15124" width="89.140625" style="241" customWidth="1"/>
    <col min="15125" max="15125" width="40.140625" style="241" customWidth="1"/>
    <col min="15126" max="15126" width="18.42578125" style="241" customWidth="1"/>
    <col min="15127" max="15127" width="19.42578125" style="241" customWidth="1"/>
    <col min="15128" max="15128" width="80.28515625" style="241" customWidth="1"/>
    <col min="15129" max="15129" width="31.140625" style="241" customWidth="1"/>
    <col min="15130" max="15130" width="14.42578125" style="241" customWidth="1"/>
    <col min="15131" max="15132" width="11" style="241" customWidth="1"/>
    <col min="15133" max="15360" width="14.42578125" style="241"/>
    <col min="15361" max="15361" width="6.5703125" style="241" customWidth="1"/>
    <col min="15362" max="15362" width="10.7109375" style="241" customWidth="1"/>
    <col min="15363" max="15363" width="17.5703125" style="241" customWidth="1"/>
    <col min="15364" max="15364" width="21.5703125" style="241" customWidth="1"/>
    <col min="15365" max="15365" width="52.28515625" style="241" customWidth="1"/>
    <col min="15366" max="15366" width="24.140625" style="241" customWidth="1"/>
    <col min="15367" max="15367" width="26.5703125" style="241" customWidth="1"/>
    <col min="15368" max="15368" width="25.85546875" style="241" customWidth="1"/>
    <col min="15369" max="15369" width="14" style="241" customWidth="1"/>
    <col min="15370" max="15370" width="18" style="241" customWidth="1"/>
    <col min="15371" max="15371" width="18.5703125" style="241" customWidth="1"/>
    <col min="15372" max="15372" width="20" style="241" customWidth="1"/>
    <col min="15373" max="15373" width="18.28515625" style="241" customWidth="1"/>
    <col min="15374" max="15375" width="18" style="241" customWidth="1"/>
    <col min="15376" max="15376" width="26.28515625" style="241" customWidth="1"/>
    <col min="15377" max="15377" width="24.85546875" style="241" customWidth="1"/>
    <col min="15378" max="15378" width="19.42578125" style="241" customWidth="1"/>
    <col min="15379" max="15379" width="28.140625" style="241" customWidth="1"/>
    <col min="15380" max="15380" width="89.140625" style="241" customWidth="1"/>
    <col min="15381" max="15381" width="40.140625" style="241" customWidth="1"/>
    <col min="15382" max="15382" width="18.42578125" style="241" customWidth="1"/>
    <col min="15383" max="15383" width="19.42578125" style="241" customWidth="1"/>
    <col min="15384" max="15384" width="80.28515625" style="241" customWidth="1"/>
    <col min="15385" max="15385" width="31.140625" style="241" customWidth="1"/>
    <col min="15386" max="15386" width="14.42578125" style="241" customWidth="1"/>
    <col min="15387" max="15388" width="11" style="241" customWidth="1"/>
    <col min="15389" max="15616" width="14.42578125" style="241"/>
    <col min="15617" max="15617" width="6.5703125" style="241" customWidth="1"/>
    <col min="15618" max="15618" width="10.7109375" style="241" customWidth="1"/>
    <col min="15619" max="15619" width="17.5703125" style="241" customWidth="1"/>
    <col min="15620" max="15620" width="21.5703125" style="241" customWidth="1"/>
    <col min="15621" max="15621" width="52.28515625" style="241" customWidth="1"/>
    <col min="15622" max="15622" width="24.140625" style="241" customWidth="1"/>
    <col min="15623" max="15623" width="26.5703125" style="241" customWidth="1"/>
    <col min="15624" max="15624" width="25.85546875" style="241" customWidth="1"/>
    <col min="15625" max="15625" width="14" style="241" customWidth="1"/>
    <col min="15626" max="15626" width="18" style="241" customWidth="1"/>
    <col min="15627" max="15627" width="18.5703125" style="241" customWidth="1"/>
    <col min="15628" max="15628" width="20" style="241" customWidth="1"/>
    <col min="15629" max="15629" width="18.28515625" style="241" customWidth="1"/>
    <col min="15630" max="15631" width="18" style="241" customWidth="1"/>
    <col min="15632" max="15632" width="26.28515625" style="241" customWidth="1"/>
    <col min="15633" max="15633" width="24.85546875" style="241" customWidth="1"/>
    <col min="15634" max="15634" width="19.42578125" style="241" customWidth="1"/>
    <col min="15635" max="15635" width="28.140625" style="241" customWidth="1"/>
    <col min="15636" max="15636" width="89.140625" style="241" customWidth="1"/>
    <col min="15637" max="15637" width="40.140625" style="241" customWidth="1"/>
    <col min="15638" max="15638" width="18.42578125" style="241" customWidth="1"/>
    <col min="15639" max="15639" width="19.42578125" style="241" customWidth="1"/>
    <col min="15640" max="15640" width="80.28515625" style="241" customWidth="1"/>
    <col min="15641" max="15641" width="31.140625" style="241" customWidth="1"/>
    <col min="15642" max="15642" width="14.42578125" style="241" customWidth="1"/>
    <col min="15643" max="15644" width="11" style="241" customWidth="1"/>
    <col min="15645" max="15872" width="14.42578125" style="241"/>
    <col min="15873" max="15873" width="6.5703125" style="241" customWidth="1"/>
    <col min="15874" max="15874" width="10.7109375" style="241" customWidth="1"/>
    <col min="15875" max="15875" width="17.5703125" style="241" customWidth="1"/>
    <col min="15876" max="15876" width="21.5703125" style="241" customWidth="1"/>
    <col min="15877" max="15877" width="52.28515625" style="241" customWidth="1"/>
    <col min="15878" max="15878" width="24.140625" style="241" customWidth="1"/>
    <col min="15879" max="15879" width="26.5703125" style="241" customWidth="1"/>
    <col min="15880" max="15880" width="25.85546875" style="241" customWidth="1"/>
    <col min="15881" max="15881" width="14" style="241" customWidth="1"/>
    <col min="15882" max="15882" width="18" style="241" customWidth="1"/>
    <col min="15883" max="15883" width="18.5703125" style="241" customWidth="1"/>
    <col min="15884" max="15884" width="20" style="241" customWidth="1"/>
    <col min="15885" max="15885" width="18.28515625" style="241" customWidth="1"/>
    <col min="15886" max="15887" width="18" style="241" customWidth="1"/>
    <col min="15888" max="15888" width="26.28515625" style="241" customWidth="1"/>
    <col min="15889" max="15889" width="24.85546875" style="241" customWidth="1"/>
    <col min="15890" max="15890" width="19.42578125" style="241" customWidth="1"/>
    <col min="15891" max="15891" width="28.140625" style="241" customWidth="1"/>
    <col min="15892" max="15892" width="89.140625" style="241" customWidth="1"/>
    <col min="15893" max="15893" width="40.140625" style="241" customWidth="1"/>
    <col min="15894" max="15894" width="18.42578125" style="241" customWidth="1"/>
    <col min="15895" max="15895" width="19.42578125" style="241" customWidth="1"/>
    <col min="15896" max="15896" width="80.28515625" style="241" customWidth="1"/>
    <col min="15897" max="15897" width="31.140625" style="241" customWidth="1"/>
    <col min="15898" max="15898" width="14.42578125" style="241" customWidth="1"/>
    <col min="15899" max="15900" width="11" style="241" customWidth="1"/>
    <col min="15901" max="16128" width="14.42578125" style="241"/>
    <col min="16129" max="16129" width="6.5703125" style="241" customWidth="1"/>
    <col min="16130" max="16130" width="10.7109375" style="241" customWidth="1"/>
    <col min="16131" max="16131" width="17.5703125" style="241" customWidth="1"/>
    <col min="16132" max="16132" width="21.5703125" style="241" customWidth="1"/>
    <col min="16133" max="16133" width="52.28515625" style="241" customWidth="1"/>
    <col min="16134" max="16134" width="24.140625" style="241" customWidth="1"/>
    <col min="16135" max="16135" width="26.5703125" style="241" customWidth="1"/>
    <col min="16136" max="16136" width="25.85546875" style="241" customWidth="1"/>
    <col min="16137" max="16137" width="14" style="241" customWidth="1"/>
    <col min="16138" max="16138" width="18" style="241" customWidth="1"/>
    <col min="16139" max="16139" width="18.5703125" style="241" customWidth="1"/>
    <col min="16140" max="16140" width="20" style="241" customWidth="1"/>
    <col min="16141" max="16141" width="18.28515625" style="241" customWidth="1"/>
    <col min="16142" max="16143" width="18" style="241" customWidth="1"/>
    <col min="16144" max="16144" width="26.28515625" style="241" customWidth="1"/>
    <col min="16145" max="16145" width="24.85546875" style="241" customWidth="1"/>
    <col min="16146" max="16146" width="19.42578125" style="241" customWidth="1"/>
    <col min="16147" max="16147" width="28.140625" style="241" customWidth="1"/>
    <col min="16148" max="16148" width="89.140625" style="241" customWidth="1"/>
    <col min="16149" max="16149" width="40.140625" style="241" customWidth="1"/>
    <col min="16150" max="16150" width="18.42578125" style="241" customWidth="1"/>
    <col min="16151" max="16151" width="19.42578125" style="241" customWidth="1"/>
    <col min="16152" max="16152" width="80.28515625" style="241" customWidth="1"/>
    <col min="16153" max="16153" width="31.140625" style="241" customWidth="1"/>
    <col min="16154" max="16154" width="14.42578125" style="241" customWidth="1"/>
    <col min="16155" max="16156" width="11" style="241" customWidth="1"/>
    <col min="16157" max="16384" width="14.42578125" style="24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W1" s="1"/>
      <c r="X1" s="1"/>
      <c r="Y1" s="1"/>
    </row>
    <row r="2" spans="1:26" s="79" customFormat="1" ht="25.5" hidden="1" x14ac:dyDescent="0.2">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213"/>
      <c r="W2" s="75"/>
      <c r="X2" s="75"/>
      <c r="Y2" s="75"/>
    </row>
    <row r="3" spans="1:26" s="79" customFormat="1" ht="25.5" hidden="1" x14ac:dyDescent="0.2">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213"/>
      <c r="W3" s="75"/>
      <c r="X3" s="75"/>
      <c r="Y3" s="75"/>
    </row>
    <row r="4" spans="1:26" s="79" customFormat="1" ht="25.5" hidden="1" x14ac:dyDescent="0.2">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213"/>
      <c r="W4" s="75"/>
      <c r="X4" s="75"/>
      <c r="Y4" s="75"/>
    </row>
    <row r="5" spans="1:26" s="79" customFormat="1" ht="38.25" hidden="1" x14ac:dyDescent="0.2">
      <c r="A5" s="75"/>
      <c r="B5" s="87"/>
      <c r="C5" s="91" t="s">
        <v>124</v>
      </c>
      <c r="D5" s="91" t="s">
        <v>132</v>
      </c>
      <c r="E5" s="82"/>
      <c r="F5" s="95" t="s">
        <v>137</v>
      </c>
      <c r="G5" s="95" t="s">
        <v>17</v>
      </c>
      <c r="H5" s="81"/>
      <c r="I5" s="80"/>
      <c r="J5" s="80"/>
      <c r="K5" s="75"/>
      <c r="L5" s="76"/>
      <c r="M5" s="78"/>
      <c r="N5" s="78"/>
      <c r="O5" s="78"/>
      <c r="P5" s="78"/>
      <c r="Q5" s="78"/>
      <c r="R5" s="78"/>
      <c r="S5" s="75"/>
      <c r="T5" s="75"/>
      <c r="U5" s="75"/>
      <c r="V5" s="213"/>
      <c r="W5" s="75"/>
      <c r="X5" s="75"/>
      <c r="Y5" s="75"/>
    </row>
    <row r="6" spans="1:26" s="79" customFormat="1" ht="25.5" hidden="1" x14ac:dyDescent="0.2">
      <c r="A6" s="75"/>
      <c r="B6" s="87"/>
      <c r="C6" s="90" t="s">
        <v>38</v>
      </c>
      <c r="D6" s="91" t="s">
        <v>131</v>
      </c>
      <c r="F6" s="95" t="s">
        <v>138</v>
      </c>
      <c r="G6" s="81"/>
      <c r="H6" s="81"/>
      <c r="I6" s="80"/>
      <c r="J6" s="80"/>
      <c r="K6" s="75"/>
      <c r="L6" s="76"/>
      <c r="M6" s="78"/>
      <c r="N6" s="78"/>
      <c r="O6" s="78"/>
      <c r="P6" s="78"/>
      <c r="Q6" s="78"/>
      <c r="R6" s="78"/>
      <c r="S6" s="75"/>
      <c r="T6" s="75"/>
      <c r="U6" s="75"/>
      <c r="V6" s="213"/>
      <c r="W6" s="75"/>
      <c r="X6" s="75"/>
      <c r="Y6" s="75"/>
    </row>
    <row r="7" spans="1:26" s="79" customFormat="1" ht="25.5" hidden="1" x14ac:dyDescent="0.2">
      <c r="A7" s="75"/>
      <c r="B7" s="87"/>
      <c r="C7" s="90" t="s">
        <v>42</v>
      </c>
      <c r="D7" s="91" t="s">
        <v>133</v>
      </c>
      <c r="E7" s="82"/>
      <c r="F7" s="83"/>
      <c r="G7" s="81"/>
      <c r="H7" s="81"/>
      <c r="I7" s="84"/>
      <c r="J7" s="84"/>
      <c r="K7" s="75"/>
      <c r="L7" s="76"/>
      <c r="M7" s="78"/>
      <c r="N7" s="78"/>
      <c r="O7" s="78"/>
      <c r="P7" s="78"/>
      <c r="Q7" s="78"/>
      <c r="R7" s="78"/>
      <c r="S7" s="75"/>
      <c r="T7" s="75"/>
      <c r="U7" s="75"/>
      <c r="V7" s="213"/>
      <c r="W7" s="75"/>
      <c r="X7" s="75"/>
      <c r="Y7" s="75"/>
    </row>
    <row r="8" spans="1:26" s="79" customFormat="1" ht="25.5" hidden="1" x14ac:dyDescent="0.2">
      <c r="A8" s="75"/>
      <c r="B8" s="87"/>
      <c r="C8" s="90" t="s">
        <v>45</v>
      </c>
      <c r="D8" s="91" t="s">
        <v>35</v>
      </c>
      <c r="E8" s="82"/>
      <c r="F8" s="83"/>
      <c r="G8" s="81"/>
      <c r="H8" s="81"/>
      <c r="I8" s="80"/>
      <c r="J8" s="80"/>
      <c r="K8" s="75"/>
      <c r="L8" s="76"/>
      <c r="M8" s="78"/>
      <c r="N8" s="78"/>
      <c r="O8" s="78"/>
      <c r="P8" s="78"/>
      <c r="Q8" s="78"/>
      <c r="R8" s="78"/>
      <c r="S8" s="75"/>
      <c r="T8" s="75"/>
      <c r="U8" s="75"/>
      <c r="V8" s="213"/>
      <c r="W8" s="75"/>
      <c r="X8" s="75"/>
      <c r="Y8" s="75"/>
    </row>
    <row r="9" spans="1:26" s="79" customFormat="1" ht="51" hidden="1" x14ac:dyDescent="0.2">
      <c r="A9" s="75"/>
      <c r="B9" s="87"/>
      <c r="C9" s="90" t="s">
        <v>127</v>
      </c>
      <c r="D9" s="91" t="s">
        <v>39</v>
      </c>
      <c r="E9" s="82"/>
      <c r="F9" s="81"/>
      <c r="G9" s="81"/>
      <c r="H9" s="81"/>
      <c r="I9" s="80"/>
      <c r="J9" s="80"/>
      <c r="K9" s="75"/>
      <c r="L9" s="76"/>
      <c r="M9" s="78"/>
      <c r="N9" s="78"/>
      <c r="O9" s="78"/>
      <c r="P9" s="78"/>
      <c r="Q9" s="78"/>
      <c r="R9" s="78"/>
      <c r="S9" s="75"/>
      <c r="T9" s="75"/>
      <c r="U9" s="75"/>
      <c r="V9" s="213"/>
      <c r="W9" s="75"/>
      <c r="X9" s="75"/>
      <c r="Y9" s="75"/>
    </row>
    <row r="10" spans="1:26" s="79" customFormat="1" ht="25.5" hidden="1" x14ac:dyDescent="0.2">
      <c r="A10" s="75"/>
      <c r="B10" s="87"/>
      <c r="C10" s="90" t="s">
        <v>50</v>
      </c>
      <c r="D10" s="91" t="s">
        <v>43</v>
      </c>
      <c r="E10" s="82"/>
      <c r="F10" s="81"/>
      <c r="G10" s="81"/>
      <c r="H10" s="81"/>
      <c r="I10" s="80"/>
      <c r="J10" s="80"/>
      <c r="K10" s="75"/>
      <c r="L10" s="76"/>
      <c r="M10" s="78"/>
      <c r="N10" s="78"/>
      <c r="O10" s="78"/>
      <c r="P10" s="78"/>
      <c r="Q10" s="78"/>
      <c r="R10" s="78"/>
      <c r="S10" s="75"/>
      <c r="T10" s="75"/>
      <c r="U10" s="75"/>
      <c r="V10" s="213"/>
      <c r="W10" s="75"/>
      <c r="X10" s="75"/>
      <c r="Y10" s="75"/>
    </row>
    <row r="11" spans="1:26" s="79" customFormat="1" ht="38.25" hidden="1" x14ac:dyDescent="0.2">
      <c r="A11" s="75"/>
      <c r="B11" s="87"/>
      <c r="C11" s="90" t="s">
        <v>52</v>
      </c>
      <c r="D11" s="91" t="s">
        <v>139</v>
      </c>
      <c r="E11" s="82"/>
      <c r="F11" s="81"/>
      <c r="G11" s="81"/>
      <c r="H11" s="81"/>
      <c r="I11" s="80"/>
      <c r="J11" s="80"/>
      <c r="K11" s="75"/>
      <c r="L11" s="76"/>
      <c r="M11" s="78"/>
      <c r="N11" s="78"/>
      <c r="O11" s="78"/>
      <c r="P11" s="78"/>
      <c r="Q11" s="78"/>
      <c r="R11" s="78"/>
      <c r="S11" s="75"/>
      <c r="T11" s="75"/>
      <c r="U11" s="75"/>
      <c r="V11" s="213"/>
      <c r="W11" s="75"/>
      <c r="X11" s="75"/>
      <c r="Y11" s="75"/>
    </row>
    <row r="12" spans="1:26" s="79" customFormat="1" ht="25.5" hidden="1" x14ac:dyDescent="0.2">
      <c r="A12" s="75"/>
      <c r="B12" s="87"/>
      <c r="C12" s="90" t="s">
        <v>54</v>
      </c>
      <c r="D12" s="91" t="s">
        <v>134</v>
      </c>
      <c r="E12" s="82"/>
      <c r="F12" s="85"/>
      <c r="G12" s="85"/>
      <c r="H12" s="85"/>
      <c r="I12" s="86"/>
      <c r="J12" s="78"/>
      <c r="K12" s="78"/>
      <c r="L12" s="75"/>
      <c r="M12" s="76"/>
      <c r="N12" s="78"/>
      <c r="O12" s="78"/>
      <c r="P12" s="78"/>
      <c r="Q12" s="78"/>
      <c r="R12" s="78"/>
      <c r="S12" s="78"/>
      <c r="T12" s="75"/>
      <c r="U12" s="75"/>
      <c r="V12" s="213"/>
      <c r="W12" s="75"/>
      <c r="X12" s="75"/>
      <c r="Y12" s="75"/>
      <c r="Z12" s="75"/>
    </row>
    <row r="13" spans="1:26" s="79" customFormat="1" ht="38.25" hidden="1" x14ac:dyDescent="0.2">
      <c r="A13" s="75"/>
      <c r="B13" s="87"/>
      <c r="C13" s="90" t="s">
        <v>55</v>
      </c>
      <c r="D13" s="91" t="s">
        <v>53</v>
      </c>
      <c r="E13" s="82"/>
      <c r="F13" s="85"/>
      <c r="G13" s="85"/>
      <c r="H13" s="85"/>
      <c r="I13" s="86"/>
      <c r="J13" s="78"/>
      <c r="K13" s="78"/>
      <c r="L13" s="75"/>
      <c r="M13" s="76"/>
      <c r="N13" s="78"/>
      <c r="O13" s="78"/>
      <c r="P13" s="78"/>
      <c r="Q13" s="78"/>
      <c r="R13" s="78"/>
      <c r="S13" s="78"/>
      <c r="T13" s="75"/>
      <c r="U13" s="75"/>
      <c r="V13" s="213"/>
      <c r="W13" s="75"/>
      <c r="X13" s="75"/>
      <c r="Y13" s="75"/>
      <c r="Z13" s="75"/>
    </row>
    <row r="14" spans="1:26" s="79" customFormat="1" ht="25.5" hidden="1" x14ac:dyDescent="0.2">
      <c r="A14" s="75"/>
      <c r="B14" s="87"/>
      <c r="C14" s="91" t="s">
        <v>128</v>
      </c>
      <c r="D14" s="92"/>
      <c r="E14" s="82"/>
      <c r="F14" s="85"/>
      <c r="G14" s="85"/>
      <c r="H14" s="85"/>
      <c r="I14" s="86"/>
      <c r="J14" s="78"/>
      <c r="K14" s="78"/>
      <c r="L14" s="75"/>
      <c r="M14" s="76"/>
      <c r="N14" s="78"/>
      <c r="O14" s="78"/>
      <c r="P14" s="78"/>
      <c r="Q14" s="78"/>
      <c r="R14" s="78"/>
      <c r="S14" s="78"/>
      <c r="T14" s="75"/>
      <c r="U14" s="75"/>
      <c r="V14" s="213"/>
      <c r="W14" s="75"/>
      <c r="X14" s="75"/>
      <c r="Y14" s="75"/>
      <c r="Z14" s="75"/>
    </row>
    <row r="15" spans="1:26" s="79" customFormat="1" ht="38.25" hidden="1" x14ac:dyDescent="0.2">
      <c r="A15" s="75"/>
      <c r="B15" s="87"/>
      <c r="C15" s="93" t="s">
        <v>21</v>
      </c>
      <c r="D15" s="91"/>
      <c r="E15" s="82"/>
      <c r="F15" s="85"/>
      <c r="G15" s="85"/>
      <c r="H15" s="85"/>
      <c r="I15" s="86"/>
      <c r="J15" s="78"/>
      <c r="K15" s="78"/>
      <c r="L15" s="75"/>
      <c r="M15" s="76"/>
      <c r="N15" s="78"/>
      <c r="O15" s="78"/>
      <c r="P15" s="78"/>
      <c r="Q15" s="78"/>
      <c r="R15" s="78"/>
      <c r="S15" s="78"/>
      <c r="T15" s="75"/>
      <c r="U15" s="75"/>
      <c r="V15" s="213"/>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560" t="s">
        <v>59</v>
      </c>
      <c r="B22" s="561"/>
      <c r="C22" s="562"/>
      <c r="D22" s="23"/>
      <c r="E22" s="546" t="str">
        <f>CONCATENATE("INFORME DE SEGUIMIENTO DEL PROCESO ",A23)</f>
        <v>INFORME DE SEGUIMIENTO DEL PROCESO GESTIÓN DE RECURSOS FÍSICOS Y AMBIENTAL</v>
      </c>
      <c r="F22" s="547"/>
      <c r="G22" s="21"/>
      <c r="H22" s="579" t="s">
        <v>60</v>
      </c>
      <c r="I22" s="580"/>
      <c r="J22" s="581"/>
      <c r="K22" s="107"/>
      <c r="L22" s="107"/>
      <c r="M22" s="587" t="s">
        <v>61</v>
      </c>
      <c r="N22" s="588"/>
      <c r="O22" s="589"/>
      <c r="P22" s="111"/>
      <c r="Q22" s="111"/>
      <c r="R22" s="111"/>
      <c r="S22" s="111"/>
      <c r="T22" s="111"/>
      <c r="U22" s="111"/>
      <c r="V22" s="214"/>
      <c r="W22" s="111"/>
      <c r="X22" s="110"/>
    </row>
    <row r="23" spans="1:27" ht="53.25" customHeight="1" thickBot="1" x14ac:dyDescent="0.3">
      <c r="A23" s="600" t="s">
        <v>127</v>
      </c>
      <c r="B23" s="601"/>
      <c r="C23" s="602"/>
      <c r="D23" s="23"/>
      <c r="E23" s="125" t="s">
        <v>151</v>
      </c>
      <c r="F23" s="126">
        <f>COUNTA(A31:A38)</f>
        <v>4</v>
      </c>
      <c r="G23" s="21"/>
      <c r="H23" s="582" t="s">
        <v>69</v>
      </c>
      <c r="I23" s="583"/>
      <c r="J23" s="126">
        <v>3</v>
      </c>
      <c r="K23" s="112"/>
      <c r="L23" s="108"/>
      <c r="M23" s="113" t="s">
        <v>65</v>
      </c>
      <c r="N23" s="124" t="s">
        <v>66</v>
      </c>
      <c r="O23" s="156" t="s">
        <v>67</v>
      </c>
      <c r="P23" s="111"/>
      <c r="Q23" s="111"/>
      <c r="R23" s="111"/>
      <c r="S23" s="111"/>
      <c r="T23" s="111"/>
      <c r="U23" s="110"/>
      <c r="V23" s="215"/>
      <c r="W23" s="23"/>
      <c r="X23" s="110"/>
    </row>
    <row r="24" spans="1:27" ht="48.75" customHeight="1" thickBot="1" x14ac:dyDescent="0.4">
      <c r="A24" s="27"/>
      <c r="B24" s="23"/>
      <c r="C24" s="23"/>
      <c r="D24" s="28"/>
      <c r="E24" s="127" t="s">
        <v>62</v>
      </c>
      <c r="F24" s="128">
        <f>COUNTA(H31:H38)</f>
        <v>4</v>
      </c>
      <c r="G24" s="24"/>
      <c r="H24" s="584" t="s">
        <v>156</v>
      </c>
      <c r="I24" s="585"/>
      <c r="J24" s="131">
        <f>COUNTIF(I31:I38,"Acción Preventiva y/o de mejora")</f>
        <v>0</v>
      </c>
      <c r="K24" s="112"/>
      <c r="L24" s="108"/>
      <c r="M24" s="114">
        <v>2016</v>
      </c>
      <c r="N24" s="37">
        <v>1</v>
      </c>
      <c r="O24" s="115">
        <v>13</v>
      </c>
      <c r="P24" s="111"/>
      <c r="Q24" s="111"/>
      <c r="R24" s="112"/>
      <c r="S24" s="112"/>
      <c r="T24" s="112"/>
      <c r="U24" s="110"/>
      <c r="V24" s="215"/>
      <c r="W24" s="23"/>
      <c r="X24" s="110"/>
    </row>
    <row r="25" spans="1:27" ht="53.25" customHeight="1" x14ac:dyDescent="0.35">
      <c r="A25" s="27"/>
      <c r="B25" s="23"/>
      <c r="C25" s="23"/>
      <c r="D25" s="33"/>
      <c r="E25" s="129" t="s">
        <v>152</v>
      </c>
      <c r="F25" s="128">
        <f>COUNTIF(W31:W38, "Vencida")</f>
        <v>0</v>
      </c>
      <c r="G25" s="24"/>
      <c r="H25" s="586"/>
      <c r="I25" s="586"/>
      <c r="J25" s="118"/>
      <c r="K25" s="112"/>
      <c r="L25" s="108"/>
      <c r="M25" s="116">
        <v>2017</v>
      </c>
      <c r="N25" s="46">
        <v>2</v>
      </c>
      <c r="O25" s="117">
        <v>3</v>
      </c>
      <c r="P25" s="111"/>
      <c r="Q25" s="111"/>
      <c r="R25" s="112"/>
      <c r="S25" s="112"/>
      <c r="T25" s="112"/>
      <c r="U25" s="110"/>
      <c r="V25" s="215"/>
      <c r="W25" s="23"/>
      <c r="X25" s="62"/>
    </row>
    <row r="26" spans="1:27" ht="48.75" customHeight="1" x14ac:dyDescent="0.35">
      <c r="A26" s="27"/>
      <c r="B26" s="23"/>
      <c r="C26" s="23"/>
      <c r="D26" s="28"/>
      <c r="E26" s="129" t="s">
        <v>153</v>
      </c>
      <c r="F26" s="326">
        <f>COUNTIF(W31:W39, "En ejecución")</f>
        <v>1</v>
      </c>
      <c r="G26" s="24"/>
      <c r="H26" s="586"/>
      <c r="I26" s="586"/>
      <c r="J26" s="240"/>
      <c r="K26" s="118"/>
      <c r="L26" s="108"/>
      <c r="M26" s="116">
        <v>2018</v>
      </c>
      <c r="N26" s="46"/>
      <c r="O26" s="117"/>
      <c r="P26" s="111"/>
      <c r="Q26" s="111"/>
      <c r="R26" s="112"/>
      <c r="S26" s="112"/>
      <c r="T26" s="112"/>
      <c r="U26" s="110"/>
      <c r="V26" s="215"/>
      <c r="W26" s="23"/>
      <c r="X26" s="62"/>
    </row>
    <row r="27" spans="1:27" ht="51" customHeight="1" thickBot="1" x14ac:dyDescent="0.4">
      <c r="A27" s="27"/>
      <c r="B27" s="23"/>
      <c r="C27" s="23"/>
      <c r="D27" s="33"/>
      <c r="E27" s="130" t="s">
        <v>155</v>
      </c>
      <c r="F27" s="128">
        <f>COUNTIF(W31:W40, "Cerrada")</f>
        <v>3</v>
      </c>
      <c r="G27" s="24"/>
      <c r="H27" s="25"/>
      <c r="I27" s="109"/>
      <c r="J27" s="108"/>
      <c r="K27" s="108"/>
      <c r="L27" s="108"/>
      <c r="M27" s="119" t="s">
        <v>75</v>
      </c>
      <c r="N27" s="120">
        <f>SUM(N24:N26)</f>
        <v>3</v>
      </c>
      <c r="O27" s="157">
        <f>SUM(O24:O26)</f>
        <v>16</v>
      </c>
      <c r="P27" s="111"/>
      <c r="Q27" s="111"/>
      <c r="R27" s="112"/>
      <c r="S27" s="112"/>
      <c r="T27" s="112"/>
      <c r="U27" s="110"/>
      <c r="V27" s="215"/>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323.25" hidden="1" customHeight="1" x14ac:dyDescent="0.25">
      <c r="A31" s="349">
        <v>19</v>
      </c>
      <c r="B31" s="189" t="s">
        <v>10</v>
      </c>
      <c r="C31" s="189" t="s">
        <v>134</v>
      </c>
      <c r="D31" s="192">
        <v>42551</v>
      </c>
      <c r="E31" s="190" t="s">
        <v>265</v>
      </c>
      <c r="F31" s="189" t="s">
        <v>11</v>
      </c>
      <c r="G31" s="190" t="s">
        <v>266</v>
      </c>
      <c r="H31" s="190" t="s">
        <v>258</v>
      </c>
      <c r="I31" s="189" t="s">
        <v>24</v>
      </c>
      <c r="J31" s="189" t="s">
        <v>259</v>
      </c>
      <c r="K31" s="189" t="s">
        <v>260</v>
      </c>
      <c r="L31" s="192">
        <v>42566</v>
      </c>
      <c r="M31" s="192">
        <v>42566</v>
      </c>
      <c r="N31" s="192">
        <v>42735</v>
      </c>
      <c r="O31" s="629" t="s">
        <v>531</v>
      </c>
      <c r="P31" s="629"/>
      <c r="Q31" s="629"/>
      <c r="R31" s="629"/>
      <c r="S31" s="189" t="s">
        <v>261</v>
      </c>
      <c r="T31" s="262" t="s">
        <v>584</v>
      </c>
      <c r="U31" s="376" t="s">
        <v>717</v>
      </c>
      <c r="V31" s="216" t="s">
        <v>164</v>
      </c>
      <c r="W31" s="304" t="s">
        <v>30</v>
      </c>
      <c r="X31" s="261" t="s">
        <v>567</v>
      </c>
      <c r="Y31" s="77"/>
      <c r="Z31" s="1"/>
    </row>
    <row r="32" spans="1:27" ht="347.25" customHeight="1" x14ac:dyDescent="0.25">
      <c r="A32" s="377">
        <v>26</v>
      </c>
      <c r="B32" s="271" t="s">
        <v>10</v>
      </c>
      <c r="C32" s="271" t="s">
        <v>134</v>
      </c>
      <c r="D32" s="272">
        <v>42951</v>
      </c>
      <c r="E32" s="273" t="s">
        <v>267</v>
      </c>
      <c r="F32" s="271" t="s">
        <v>11</v>
      </c>
      <c r="G32" s="273" t="s">
        <v>268</v>
      </c>
      <c r="H32" s="273" t="s">
        <v>262</v>
      </c>
      <c r="I32" s="271" t="s">
        <v>24</v>
      </c>
      <c r="J32" s="271" t="s">
        <v>263</v>
      </c>
      <c r="K32" s="271" t="s">
        <v>260</v>
      </c>
      <c r="L32" s="272">
        <v>42970</v>
      </c>
      <c r="M32" s="272">
        <v>42971</v>
      </c>
      <c r="N32" s="272">
        <v>43076</v>
      </c>
      <c r="O32" s="626" t="s">
        <v>639</v>
      </c>
      <c r="P32" s="627"/>
      <c r="Q32" s="627"/>
      <c r="R32" s="628"/>
      <c r="S32" s="271" t="s">
        <v>264</v>
      </c>
      <c r="T32" s="265" t="s">
        <v>743</v>
      </c>
      <c r="U32" s="207" t="s">
        <v>613</v>
      </c>
      <c r="V32" s="217"/>
      <c r="W32" s="304" t="s">
        <v>30</v>
      </c>
      <c r="X32" s="208" t="s">
        <v>716</v>
      </c>
      <c r="Y32" s="16"/>
      <c r="Z32" s="1"/>
    </row>
    <row r="33" spans="1:26" ht="390.75" customHeight="1" x14ac:dyDescent="0.25">
      <c r="A33" s="377">
        <v>27</v>
      </c>
      <c r="B33" s="271" t="s">
        <v>10</v>
      </c>
      <c r="C33" s="271" t="s">
        <v>134</v>
      </c>
      <c r="D33" s="272">
        <v>42951</v>
      </c>
      <c r="E33" s="273" t="s">
        <v>269</v>
      </c>
      <c r="F33" s="271" t="s">
        <v>11</v>
      </c>
      <c r="G33" s="273" t="s">
        <v>268</v>
      </c>
      <c r="H33" s="273" t="s">
        <v>262</v>
      </c>
      <c r="I33" s="271" t="s">
        <v>24</v>
      </c>
      <c r="J33" s="271" t="s">
        <v>263</v>
      </c>
      <c r="K33" s="271" t="s">
        <v>260</v>
      </c>
      <c r="L33" s="272">
        <v>42970</v>
      </c>
      <c r="M33" s="272">
        <v>42971</v>
      </c>
      <c r="N33" s="272">
        <v>43076</v>
      </c>
      <c r="O33" s="626" t="s">
        <v>640</v>
      </c>
      <c r="P33" s="627"/>
      <c r="Q33" s="627"/>
      <c r="R33" s="628"/>
      <c r="S33" s="206" t="s">
        <v>264</v>
      </c>
      <c r="T33" s="232" t="s">
        <v>742</v>
      </c>
      <c r="U33" s="207" t="s">
        <v>614</v>
      </c>
      <c r="V33" s="217"/>
      <c r="W33" s="304" t="s">
        <v>30</v>
      </c>
      <c r="X33" s="208" t="s">
        <v>715</v>
      </c>
      <c r="Y33" s="16"/>
      <c r="Z33" s="1"/>
    </row>
    <row r="34" spans="1:26" s="299" customFormat="1" ht="315.75" customHeight="1" x14ac:dyDescent="0.25">
      <c r="A34" s="349">
        <v>28</v>
      </c>
      <c r="B34" s="297" t="s">
        <v>10</v>
      </c>
      <c r="C34" s="297" t="s">
        <v>134</v>
      </c>
      <c r="D34" s="332">
        <v>43516</v>
      </c>
      <c r="E34" s="189" t="s">
        <v>618</v>
      </c>
      <c r="F34" s="297" t="s">
        <v>11</v>
      </c>
      <c r="G34" s="356" t="s">
        <v>619</v>
      </c>
      <c r="H34" s="191" t="s">
        <v>620</v>
      </c>
      <c r="I34" s="189" t="s">
        <v>24</v>
      </c>
      <c r="J34" s="297" t="s">
        <v>621</v>
      </c>
      <c r="K34" s="271" t="s">
        <v>616</v>
      </c>
      <c r="L34" s="192">
        <v>43435</v>
      </c>
      <c r="M34" s="192">
        <v>43435</v>
      </c>
      <c r="N34" s="332">
        <v>43461</v>
      </c>
      <c r="O34" s="597" t="s">
        <v>718</v>
      </c>
      <c r="P34" s="541"/>
      <c r="Q34" s="541"/>
      <c r="R34" s="542"/>
      <c r="S34" s="378" t="s">
        <v>617</v>
      </c>
      <c r="T34" s="379" t="s">
        <v>719</v>
      </c>
      <c r="U34" s="380" t="s">
        <v>678</v>
      </c>
      <c r="V34" s="349" t="s">
        <v>164</v>
      </c>
      <c r="W34" s="359" t="s">
        <v>150</v>
      </c>
      <c r="X34" s="191" t="s">
        <v>720</v>
      </c>
      <c r="Y34" s="294"/>
    </row>
    <row r="35" spans="1:26" x14ac:dyDescent="0.25">
      <c r="A35" s="1"/>
      <c r="B35" s="1"/>
      <c r="C35" s="1"/>
      <c r="D35" s="1"/>
      <c r="E35" s="16"/>
      <c r="F35" s="1"/>
      <c r="G35" s="16"/>
      <c r="H35" s="16"/>
      <c r="I35" s="1"/>
      <c r="J35" s="1"/>
      <c r="K35" s="1"/>
      <c r="L35" s="1"/>
      <c r="M35" s="1"/>
      <c r="N35" s="1"/>
      <c r="O35" s="1"/>
      <c r="P35" s="1"/>
      <c r="Q35" s="1"/>
      <c r="R35" s="1"/>
      <c r="S35" s="1"/>
      <c r="T35" s="15"/>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S31" name="Rango1_2_1" securityDescriptor="O:WDG:WDD:(A;;CC;;;S-1-5-21-1528164968-1790463351-673733271-1117)"/>
    <protectedRange sqref="O31:Q31" name="Rango1_2" securityDescriptor="O:WDG:WDD:(A;;CC;;;S-1-5-21-1528164968-1790463351-673733271-1117)"/>
    <protectedRange sqref="S32:S33" name="Rango1_2_1_1" securityDescriptor="O:WDG:WDD:(A;;CC;;;S-1-5-21-1528164968-1790463351-673733271-1117)"/>
    <protectedRange sqref="O32:Q33" name="Rango1_2_2" securityDescriptor="O:WDG:WDD:(A;;CC;;;S-1-5-21-1528164968-1790463351-673733271-1117)"/>
  </protectedRanges>
  <mergeCells count="20">
    <mergeCell ref="O33:R33"/>
    <mergeCell ref="O34:R34"/>
    <mergeCell ref="O29:S29"/>
    <mergeCell ref="T29:X29"/>
    <mergeCell ref="O30:R30"/>
    <mergeCell ref="O31:R31"/>
    <mergeCell ref="A29:G29"/>
    <mergeCell ref="H29:N29"/>
    <mergeCell ref="O32:R32"/>
    <mergeCell ref="A23:C23"/>
    <mergeCell ref="H23:I23"/>
    <mergeCell ref="H24:I24"/>
    <mergeCell ref="H25:I25"/>
    <mergeCell ref="H26:I26"/>
    <mergeCell ref="A17:C20"/>
    <mergeCell ref="D17:W20"/>
    <mergeCell ref="A22:C22"/>
    <mergeCell ref="E22:F22"/>
    <mergeCell ref="H22:J22"/>
    <mergeCell ref="M22:O22"/>
  </mergeCells>
  <conditionalFormatting sqref="W31:W34">
    <cfRule type="containsText" dxfId="23" priority="7" stopIfTrue="1" operator="containsText" text="Cerrada">
      <formula>NOT(ISERROR(SEARCH("Cerrada",W31)))</formula>
    </cfRule>
    <cfRule type="containsText" dxfId="22" priority="8" stopIfTrue="1" operator="containsText" text="En ejecución">
      <formula>NOT(ISERROR(SEARCH("En ejecución",W31)))</formula>
    </cfRule>
    <cfRule type="containsText" dxfId="21" priority="9" stopIfTrue="1" operator="containsText" text="Vencida">
      <formula>NOT(ISERROR(SEARCH("Vencida",W31)))</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formula1>PROCESOS</formula1>
    </dataValidation>
    <dataValidation type="list" allowBlank="1" showInputMessage="1" showErrorMessage="1" 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$F$2:$F$6</formula1>
    </dataValidation>
    <dataValidation type="list"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formula1>$D$2:$D$13</formula1>
    </dataValidation>
    <dataValidation type="list" allowBlank="1" showInputMessage="1" showErrorMessage="1" sqref="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formula1>$G$2:$G$5</formula1>
    </dataValidation>
    <dataValidation type="list" allowBlank="1" showInputMessage="1" showErrorMessage="1" sqref="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formula1>$H$2:$H$3</formula1>
    </dataValidation>
    <dataValidation type="list" allowBlank="1" showInputMessage="1" showErrorMessage="1" sqref="V65565:V65569 JR65565:JR65569 TN65565:TN65569 ADJ65565:ADJ65569 ANF65565:ANF65569 AXB65565:AXB65569 BGX65565:BGX65569 BQT65565:BQT65569 CAP65565:CAP65569 CKL65565:CKL65569 CUH65565:CUH65569 DED65565:DED65569 DNZ65565:DNZ65569 DXV65565:DXV65569 EHR65565:EHR65569 ERN65565:ERN65569 FBJ65565:FBJ65569 FLF65565:FLF65569 FVB65565:FVB65569 GEX65565:GEX65569 GOT65565:GOT65569 GYP65565:GYP65569 HIL65565:HIL65569 HSH65565:HSH65569 ICD65565:ICD65569 ILZ65565:ILZ65569 IVV65565:IVV65569 JFR65565:JFR65569 JPN65565:JPN65569 JZJ65565:JZJ65569 KJF65565:KJF65569 KTB65565:KTB65569 LCX65565:LCX65569 LMT65565:LMT65569 LWP65565:LWP65569 MGL65565:MGL65569 MQH65565:MQH65569 NAD65565:NAD65569 NJZ65565:NJZ65569 NTV65565:NTV65569 ODR65565:ODR65569 ONN65565:ONN65569 OXJ65565:OXJ65569 PHF65565:PHF65569 PRB65565:PRB65569 QAX65565:QAX65569 QKT65565:QKT65569 QUP65565:QUP65569 REL65565:REL65569 ROH65565:ROH65569 RYD65565:RYD65569 SHZ65565:SHZ65569 SRV65565:SRV65569 TBR65565:TBR65569 TLN65565:TLN65569 TVJ65565:TVJ65569 UFF65565:UFF65569 UPB65565:UPB65569 UYX65565:UYX65569 VIT65565:VIT65569 VSP65565:VSP65569 WCL65565:WCL65569 WMH65565:WMH65569 WWD65565:WWD65569 V131101:V131105 JR131101:JR131105 TN131101:TN131105 ADJ131101:ADJ131105 ANF131101:ANF131105 AXB131101:AXB131105 BGX131101:BGX131105 BQT131101:BQT131105 CAP131101:CAP131105 CKL131101:CKL131105 CUH131101:CUH131105 DED131101:DED131105 DNZ131101:DNZ131105 DXV131101:DXV131105 EHR131101:EHR131105 ERN131101:ERN131105 FBJ131101:FBJ131105 FLF131101:FLF131105 FVB131101:FVB131105 GEX131101:GEX131105 GOT131101:GOT131105 GYP131101:GYP131105 HIL131101:HIL131105 HSH131101:HSH131105 ICD131101:ICD131105 ILZ131101:ILZ131105 IVV131101:IVV131105 JFR131101:JFR131105 JPN131101:JPN131105 JZJ131101:JZJ131105 KJF131101:KJF131105 KTB131101:KTB131105 LCX131101:LCX131105 LMT131101:LMT131105 LWP131101:LWP131105 MGL131101:MGL131105 MQH131101:MQH131105 NAD131101:NAD131105 NJZ131101:NJZ131105 NTV131101:NTV131105 ODR131101:ODR131105 ONN131101:ONN131105 OXJ131101:OXJ131105 PHF131101:PHF131105 PRB131101:PRB131105 QAX131101:QAX131105 QKT131101:QKT131105 QUP131101:QUP131105 REL131101:REL131105 ROH131101:ROH131105 RYD131101:RYD131105 SHZ131101:SHZ131105 SRV131101:SRV131105 TBR131101:TBR131105 TLN131101:TLN131105 TVJ131101:TVJ131105 UFF131101:UFF131105 UPB131101:UPB131105 UYX131101:UYX131105 VIT131101:VIT131105 VSP131101:VSP131105 WCL131101:WCL131105 WMH131101:WMH131105 WWD131101:WWD131105 V196637:V196641 JR196637:JR196641 TN196637:TN196641 ADJ196637:ADJ196641 ANF196637:ANF196641 AXB196637:AXB196641 BGX196637:BGX196641 BQT196637:BQT196641 CAP196637:CAP196641 CKL196637:CKL196641 CUH196637:CUH196641 DED196637:DED196641 DNZ196637:DNZ196641 DXV196637:DXV196641 EHR196637:EHR196641 ERN196637:ERN196641 FBJ196637:FBJ196641 FLF196637:FLF196641 FVB196637:FVB196641 GEX196637:GEX196641 GOT196637:GOT196641 GYP196637:GYP196641 HIL196637:HIL196641 HSH196637:HSH196641 ICD196637:ICD196641 ILZ196637:ILZ196641 IVV196637:IVV196641 JFR196637:JFR196641 JPN196637:JPN196641 JZJ196637:JZJ196641 KJF196637:KJF196641 KTB196637:KTB196641 LCX196637:LCX196641 LMT196637:LMT196641 LWP196637:LWP196641 MGL196637:MGL196641 MQH196637:MQH196641 NAD196637:NAD196641 NJZ196637:NJZ196641 NTV196637:NTV196641 ODR196637:ODR196641 ONN196637:ONN196641 OXJ196637:OXJ196641 PHF196637:PHF196641 PRB196637:PRB196641 QAX196637:QAX196641 QKT196637:QKT196641 QUP196637:QUP196641 REL196637:REL196641 ROH196637:ROH196641 RYD196637:RYD196641 SHZ196637:SHZ196641 SRV196637:SRV196641 TBR196637:TBR196641 TLN196637:TLN196641 TVJ196637:TVJ196641 UFF196637:UFF196641 UPB196637:UPB196641 UYX196637:UYX196641 VIT196637:VIT196641 VSP196637:VSP196641 WCL196637:WCL196641 WMH196637:WMH196641 WWD196637:WWD196641 V262173:V262177 JR262173:JR262177 TN262173:TN262177 ADJ262173:ADJ262177 ANF262173:ANF262177 AXB262173:AXB262177 BGX262173:BGX262177 BQT262173:BQT262177 CAP262173:CAP262177 CKL262173:CKL262177 CUH262173:CUH262177 DED262173:DED262177 DNZ262173:DNZ262177 DXV262173:DXV262177 EHR262173:EHR262177 ERN262173:ERN262177 FBJ262173:FBJ262177 FLF262173:FLF262177 FVB262173:FVB262177 GEX262173:GEX262177 GOT262173:GOT262177 GYP262173:GYP262177 HIL262173:HIL262177 HSH262173:HSH262177 ICD262173:ICD262177 ILZ262173:ILZ262177 IVV262173:IVV262177 JFR262173:JFR262177 JPN262173:JPN262177 JZJ262173:JZJ262177 KJF262173:KJF262177 KTB262173:KTB262177 LCX262173:LCX262177 LMT262173:LMT262177 LWP262173:LWP262177 MGL262173:MGL262177 MQH262173:MQH262177 NAD262173:NAD262177 NJZ262173:NJZ262177 NTV262173:NTV262177 ODR262173:ODR262177 ONN262173:ONN262177 OXJ262173:OXJ262177 PHF262173:PHF262177 PRB262173:PRB262177 QAX262173:QAX262177 QKT262173:QKT262177 QUP262173:QUP262177 REL262173:REL262177 ROH262173:ROH262177 RYD262173:RYD262177 SHZ262173:SHZ262177 SRV262173:SRV262177 TBR262173:TBR262177 TLN262173:TLN262177 TVJ262173:TVJ262177 UFF262173:UFF262177 UPB262173:UPB262177 UYX262173:UYX262177 VIT262173:VIT262177 VSP262173:VSP262177 WCL262173:WCL262177 WMH262173:WMH262177 WWD262173:WWD262177 V327709:V327713 JR327709:JR327713 TN327709:TN327713 ADJ327709:ADJ327713 ANF327709:ANF327713 AXB327709:AXB327713 BGX327709:BGX327713 BQT327709:BQT327713 CAP327709:CAP327713 CKL327709:CKL327713 CUH327709:CUH327713 DED327709:DED327713 DNZ327709:DNZ327713 DXV327709:DXV327713 EHR327709:EHR327713 ERN327709:ERN327713 FBJ327709:FBJ327713 FLF327709:FLF327713 FVB327709:FVB327713 GEX327709:GEX327713 GOT327709:GOT327713 GYP327709:GYP327713 HIL327709:HIL327713 HSH327709:HSH327713 ICD327709:ICD327713 ILZ327709:ILZ327713 IVV327709:IVV327713 JFR327709:JFR327713 JPN327709:JPN327713 JZJ327709:JZJ327713 KJF327709:KJF327713 KTB327709:KTB327713 LCX327709:LCX327713 LMT327709:LMT327713 LWP327709:LWP327713 MGL327709:MGL327713 MQH327709:MQH327713 NAD327709:NAD327713 NJZ327709:NJZ327713 NTV327709:NTV327713 ODR327709:ODR327713 ONN327709:ONN327713 OXJ327709:OXJ327713 PHF327709:PHF327713 PRB327709:PRB327713 QAX327709:QAX327713 QKT327709:QKT327713 QUP327709:QUP327713 REL327709:REL327713 ROH327709:ROH327713 RYD327709:RYD327713 SHZ327709:SHZ327713 SRV327709:SRV327713 TBR327709:TBR327713 TLN327709:TLN327713 TVJ327709:TVJ327713 UFF327709:UFF327713 UPB327709:UPB327713 UYX327709:UYX327713 VIT327709:VIT327713 VSP327709:VSP327713 WCL327709:WCL327713 WMH327709:WMH327713 WWD327709:WWD327713 V393245:V393249 JR393245:JR393249 TN393245:TN393249 ADJ393245:ADJ393249 ANF393245:ANF393249 AXB393245:AXB393249 BGX393245:BGX393249 BQT393245:BQT393249 CAP393245:CAP393249 CKL393245:CKL393249 CUH393245:CUH393249 DED393245:DED393249 DNZ393245:DNZ393249 DXV393245:DXV393249 EHR393245:EHR393249 ERN393245:ERN393249 FBJ393245:FBJ393249 FLF393245:FLF393249 FVB393245:FVB393249 GEX393245:GEX393249 GOT393245:GOT393249 GYP393245:GYP393249 HIL393245:HIL393249 HSH393245:HSH393249 ICD393245:ICD393249 ILZ393245:ILZ393249 IVV393245:IVV393249 JFR393245:JFR393249 JPN393245:JPN393249 JZJ393245:JZJ393249 KJF393245:KJF393249 KTB393245:KTB393249 LCX393245:LCX393249 LMT393245:LMT393249 LWP393245:LWP393249 MGL393245:MGL393249 MQH393245:MQH393249 NAD393245:NAD393249 NJZ393245:NJZ393249 NTV393245:NTV393249 ODR393245:ODR393249 ONN393245:ONN393249 OXJ393245:OXJ393249 PHF393245:PHF393249 PRB393245:PRB393249 QAX393245:QAX393249 QKT393245:QKT393249 QUP393245:QUP393249 REL393245:REL393249 ROH393245:ROH393249 RYD393245:RYD393249 SHZ393245:SHZ393249 SRV393245:SRV393249 TBR393245:TBR393249 TLN393245:TLN393249 TVJ393245:TVJ393249 UFF393245:UFF393249 UPB393245:UPB393249 UYX393245:UYX393249 VIT393245:VIT393249 VSP393245:VSP393249 WCL393245:WCL393249 WMH393245:WMH393249 WWD393245:WWD393249 V458781:V458785 JR458781:JR458785 TN458781:TN458785 ADJ458781:ADJ458785 ANF458781:ANF458785 AXB458781:AXB458785 BGX458781:BGX458785 BQT458781:BQT458785 CAP458781:CAP458785 CKL458781:CKL458785 CUH458781:CUH458785 DED458781:DED458785 DNZ458781:DNZ458785 DXV458781:DXV458785 EHR458781:EHR458785 ERN458781:ERN458785 FBJ458781:FBJ458785 FLF458781:FLF458785 FVB458781:FVB458785 GEX458781:GEX458785 GOT458781:GOT458785 GYP458781:GYP458785 HIL458781:HIL458785 HSH458781:HSH458785 ICD458781:ICD458785 ILZ458781:ILZ458785 IVV458781:IVV458785 JFR458781:JFR458785 JPN458781:JPN458785 JZJ458781:JZJ458785 KJF458781:KJF458785 KTB458781:KTB458785 LCX458781:LCX458785 LMT458781:LMT458785 LWP458781:LWP458785 MGL458781:MGL458785 MQH458781:MQH458785 NAD458781:NAD458785 NJZ458781:NJZ458785 NTV458781:NTV458785 ODR458781:ODR458785 ONN458781:ONN458785 OXJ458781:OXJ458785 PHF458781:PHF458785 PRB458781:PRB458785 QAX458781:QAX458785 QKT458781:QKT458785 QUP458781:QUP458785 REL458781:REL458785 ROH458781:ROH458785 RYD458781:RYD458785 SHZ458781:SHZ458785 SRV458781:SRV458785 TBR458781:TBR458785 TLN458781:TLN458785 TVJ458781:TVJ458785 UFF458781:UFF458785 UPB458781:UPB458785 UYX458781:UYX458785 VIT458781:VIT458785 VSP458781:VSP458785 WCL458781:WCL458785 WMH458781:WMH458785 WWD458781:WWD458785 V524317:V524321 JR524317:JR524321 TN524317:TN524321 ADJ524317:ADJ524321 ANF524317:ANF524321 AXB524317:AXB524321 BGX524317:BGX524321 BQT524317:BQT524321 CAP524317:CAP524321 CKL524317:CKL524321 CUH524317:CUH524321 DED524317:DED524321 DNZ524317:DNZ524321 DXV524317:DXV524321 EHR524317:EHR524321 ERN524317:ERN524321 FBJ524317:FBJ524321 FLF524317:FLF524321 FVB524317:FVB524321 GEX524317:GEX524321 GOT524317:GOT524321 GYP524317:GYP524321 HIL524317:HIL524321 HSH524317:HSH524321 ICD524317:ICD524321 ILZ524317:ILZ524321 IVV524317:IVV524321 JFR524317:JFR524321 JPN524317:JPN524321 JZJ524317:JZJ524321 KJF524317:KJF524321 KTB524317:KTB524321 LCX524317:LCX524321 LMT524317:LMT524321 LWP524317:LWP524321 MGL524317:MGL524321 MQH524317:MQH524321 NAD524317:NAD524321 NJZ524317:NJZ524321 NTV524317:NTV524321 ODR524317:ODR524321 ONN524317:ONN524321 OXJ524317:OXJ524321 PHF524317:PHF524321 PRB524317:PRB524321 QAX524317:QAX524321 QKT524317:QKT524321 QUP524317:QUP524321 REL524317:REL524321 ROH524317:ROH524321 RYD524317:RYD524321 SHZ524317:SHZ524321 SRV524317:SRV524321 TBR524317:TBR524321 TLN524317:TLN524321 TVJ524317:TVJ524321 UFF524317:UFF524321 UPB524317:UPB524321 UYX524317:UYX524321 VIT524317:VIT524321 VSP524317:VSP524321 WCL524317:WCL524321 WMH524317:WMH524321 WWD524317:WWD524321 V589853:V589857 JR589853:JR589857 TN589853:TN589857 ADJ589853:ADJ589857 ANF589853:ANF589857 AXB589853:AXB589857 BGX589853:BGX589857 BQT589853:BQT589857 CAP589853:CAP589857 CKL589853:CKL589857 CUH589853:CUH589857 DED589853:DED589857 DNZ589853:DNZ589857 DXV589853:DXV589857 EHR589853:EHR589857 ERN589853:ERN589857 FBJ589853:FBJ589857 FLF589853:FLF589857 FVB589853:FVB589857 GEX589853:GEX589857 GOT589853:GOT589857 GYP589853:GYP589857 HIL589853:HIL589857 HSH589853:HSH589857 ICD589853:ICD589857 ILZ589853:ILZ589857 IVV589853:IVV589857 JFR589853:JFR589857 JPN589853:JPN589857 JZJ589853:JZJ589857 KJF589853:KJF589857 KTB589853:KTB589857 LCX589853:LCX589857 LMT589853:LMT589857 LWP589853:LWP589857 MGL589853:MGL589857 MQH589853:MQH589857 NAD589853:NAD589857 NJZ589853:NJZ589857 NTV589853:NTV589857 ODR589853:ODR589857 ONN589853:ONN589857 OXJ589853:OXJ589857 PHF589853:PHF589857 PRB589853:PRB589857 QAX589853:QAX589857 QKT589853:QKT589857 QUP589853:QUP589857 REL589853:REL589857 ROH589853:ROH589857 RYD589853:RYD589857 SHZ589853:SHZ589857 SRV589853:SRV589857 TBR589853:TBR589857 TLN589853:TLN589857 TVJ589853:TVJ589857 UFF589853:UFF589857 UPB589853:UPB589857 UYX589853:UYX589857 VIT589853:VIT589857 VSP589853:VSP589857 WCL589853:WCL589857 WMH589853:WMH589857 WWD589853:WWD589857 V655389:V655393 JR655389:JR655393 TN655389:TN655393 ADJ655389:ADJ655393 ANF655389:ANF655393 AXB655389:AXB655393 BGX655389:BGX655393 BQT655389:BQT655393 CAP655389:CAP655393 CKL655389:CKL655393 CUH655389:CUH655393 DED655389:DED655393 DNZ655389:DNZ655393 DXV655389:DXV655393 EHR655389:EHR655393 ERN655389:ERN655393 FBJ655389:FBJ655393 FLF655389:FLF655393 FVB655389:FVB655393 GEX655389:GEX655393 GOT655389:GOT655393 GYP655389:GYP655393 HIL655389:HIL655393 HSH655389:HSH655393 ICD655389:ICD655393 ILZ655389:ILZ655393 IVV655389:IVV655393 JFR655389:JFR655393 JPN655389:JPN655393 JZJ655389:JZJ655393 KJF655389:KJF655393 KTB655389:KTB655393 LCX655389:LCX655393 LMT655389:LMT655393 LWP655389:LWP655393 MGL655389:MGL655393 MQH655389:MQH655393 NAD655389:NAD655393 NJZ655389:NJZ655393 NTV655389:NTV655393 ODR655389:ODR655393 ONN655389:ONN655393 OXJ655389:OXJ655393 PHF655389:PHF655393 PRB655389:PRB655393 QAX655389:QAX655393 QKT655389:QKT655393 QUP655389:QUP655393 REL655389:REL655393 ROH655389:ROH655393 RYD655389:RYD655393 SHZ655389:SHZ655393 SRV655389:SRV655393 TBR655389:TBR655393 TLN655389:TLN655393 TVJ655389:TVJ655393 UFF655389:UFF655393 UPB655389:UPB655393 UYX655389:UYX655393 VIT655389:VIT655393 VSP655389:VSP655393 WCL655389:WCL655393 WMH655389:WMH655393 WWD655389:WWD655393 V720925:V720929 JR720925:JR720929 TN720925:TN720929 ADJ720925:ADJ720929 ANF720925:ANF720929 AXB720925:AXB720929 BGX720925:BGX720929 BQT720925:BQT720929 CAP720925:CAP720929 CKL720925:CKL720929 CUH720925:CUH720929 DED720925:DED720929 DNZ720925:DNZ720929 DXV720925:DXV720929 EHR720925:EHR720929 ERN720925:ERN720929 FBJ720925:FBJ720929 FLF720925:FLF720929 FVB720925:FVB720929 GEX720925:GEX720929 GOT720925:GOT720929 GYP720925:GYP720929 HIL720925:HIL720929 HSH720925:HSH720929 ICD720925:ICD720929 ILZ720925:ILZ720929 IVV720925:IVV720929 JFR720925:JFR720929 JPN720925:JPN720929 JZJ720925:JZJ720929 KJF720925:KJF720929 KTB720925:KTB720929 LCX720925:LCX720929 LMT720925:LMT720929 LWP720925:LWP720929 MGL720925:MGL720929 MQH720925:MQH720929 NAD720925:NAD720929 NJZ720925:NJZ720929 NTV720925:NTV720929 ODR720925:ODR720929 ONN720925:ONN720929 OXJ720925:OXJ720929 PHF720925:PHF720929 PRB720925:PRB720929 QAX720925:QAX720929 QKT720925:QKT720929 QUP720925:QUP720929 REL720925:REL720929 ROH720925:ROH720929 RYD720925:RYD720929 SHZ720925:SHZ720929 SRV720925:SRV720929 TBR720925:TBR720929 TLN720925:TLN720929 TVJ720925:TVJ720929 UFF720925:UFF720929 UPB720925:UPB720929 UYX720925:UYX720929 VIT720925:VIT720929 VSP720925:VSP720929 WCL720925:WCL720929 WMH720925:WMH720929 WWD720925:WWD720929 V786461:V786465 JR786461:JR786465 TN786461:TN786465 ADJ786461:ADJ786465 ANF786461:ANF786465 AXB786461:AXB786465 BGX786461:BGX786465 BQT786461:BQT786465 CAP786461:CAP786465 CKL786461:CKL786465 CUH786461:CUH786465 DED786461:DED786465 DNZ786461:DNZ786465 DXV786461:DXV786465 EHR786461:EHR786465 ERN786461:ERN786465 FBJ786461:FBJ786465 FLF786461:FLF786465 FVB786461:FVB786465 GEX786461:GEX786465 GOT786461:GOT786465 GYP786461:GYP786465 HIL786461:HIL786465 HSH786461:HSH786465 ICD786461:ICD786465 ILZ786461:ILZ786465 IVV786461:IVV786465 JFR786461:JFR786465 JPN786461:JPN786465 JZJ786461:JZJ786465 KJF786461:KJF786465 KTB786461:KTB786465 LCX786461:LCX786465 LMT786461:LMT786465 LWP786461:LWP786465 MGL786461:MGL786465 MQH786461:MQH786465 NAD786461:NAD786465 NJZ786461:NJZ786465 NTV786461:NTV786465 ODR786461:ODR786465 ONN786461:ONN786465 OXJ786461:OXJ786465 PHF786461:PHF786465 PRB786461:PRB786465 QAX786461:QAX786465 QKT786461:QKT786465 QUP786461:QUP786465 REL786461:REL786465 ROH786461:ROH786465 RYD786461:RYD786465 SHZ786461:SHZ786465 SRV786461:SRV786465 TBR786461:TBR786465 TLN786461:TLN786465 TVJ786461:TVJ786465 UFF786461:UFF786465 UPB786461:UPB786465 UYX786461:UYX786465 VIT786461:VIT786465 VSP786461:VSP786465 WCL786461:WCL786465 WMH786461:WMH786465 WWD786461:WWD786465 V851997:V852001 JR851997:JR852001 TN851997:TN852001 ADJ851997:ADJ852001 ANF851997:ANF852001 AXB851997:AXB852001 BGX851997:BGX852001 BQT851997:BQT852001 CAP851997:CAP852001 CKL851997:CKL852001 CUH851997:CUH852001 DED851997:DED852001 DNZ851997:DNZ852001 DXV851997:DXV852001 EHR851997:EHR852001 ERN851997:ERN852001 FBJ851997:FBJ852001 FLF851997:FLF852001 FVB851997:FVB852001 GEX851997:GEX852001 GOT851997:GOT852001 GYP851997:GYP852001 HIL851997:HIL852001 HSH851997:HSH852001 ICD851997:ICD852001 ILZ851997:ILZ852001 IVV851997:IVV852001 JFR851997:JFR852001 JPN851997:JPN852001 JZJ851997:JZJ852001 KJF851997:KJF852001 KTB851997:KTB852001 LCX851997:LCX852001 LMT851997:LMT852001 LWP851997:LWP852001 MGL851997:MGL852001 MQH851997:MQH852001 NAD851997:NAD852001 NJZ851997:NJZ852001 NTV851997:NTV852001 ODR851997:ODR852001 ONN851997:ONN852001 OXJ851997:OXJ852001 PHF851997:PHF852001 PRB851997:PRB852001 QAX851997:QAX852001 QKT851997:QKT852001 QUP851997:QUP852001 REL851997:REL852001 ROH851997:ROH852001 RYD851997:RYD852001 SHZ851997:SHZ852001 SRV851997:SRV852001 TBR851997:TBR852001 TLN851997:TLN852001 TVJ851997:TVJ852001 UFF851997:UFF852001 UPB851997:UPB852001 UYX851997:UYX852001 VIT851997:VIT852001 VSP851997:VSP852001 WCL851997:WCL852001 WMH851997:WMH852001 WWD851997:WWD852001 V917533:V917537 JR917533:JR917537 TN917533:TN917537 ADJ917533:ADJ917537 ANF917533:ANF917537 AXB917533:AXB917537 BGX917533:BGX917537 BQT917533:BQT917537 CAP917533:CAP917537 CKL917533:CKL917537 CUH917533:CUH917537 DED917533:DED917537 DNZ917533:DNZ917537 DXV917533:DXV917537 EHR917533:EHR917537 ERN917533:ERN917537 FBJ917533:FBJ917537 FLF917533:FLF917537 FVB917533:FVB917537 GEX917533:GEX917537 GOT917533:GOT917537 GYP917533:GYP917537 HIL917533:HIL917537 HSH917533:HSH917537 ICD917533:ICD917537 ILZ917533:ILZ917537 IVV917533:IVV917537 JFR917533:JFR917537 JPN917533:JPN917537 JZJ917533:JZJ917537 KJF917533:KJF917537 KTB917533:KTB917537 LCX917533:LCX917537 LMT917533:LMT917537 LWP917533:LWP917537 MGL917533:MGL917537 MQH917533:MQH917537 NAD917533:NAD917537 NJZ917533:NJZ917537 NTV917533:NTV917537 ODR917533:ODR917537 ONN917533:ONN917537 OXJ917533:OXJ917537 PHF917533:PHF917537 PRB917533:PRB917537 QAX917533:QAX917537 QKT917533:QKT917537 QUP917533:QUP917537 REL917533:REL917537 ROH917533:ROH917537 RYD917533:RYD917537 SHZ917533:SHZ917537 SRV917533:SRV917537 TBR917533:TBR917537 TLN917533:TLN917537 TVJ917533:TVJ917537 UFF917533:UFF917537 UPB917533:UPB917537 UYX917533:UYX917537 VIT917533:VIT917537 VSP917533:VSP917537 WCL917533:WCL917537 WMH917533:WMH917537 WWD917533:WWD917537 V983069:V983073 JR983069:JR983073 TN983069:TN983073 ADJ983069:ADJ983073 ANF983069:ANF983073 AXB983069:AXB983073 BGX983069:BGX983073 BQT983069:BQT983073 CAP983069:CAP983073 CKL983069:CKL983073 CUH983069:CUH983073 DED983069:DED983073 DNZ983069:DNZ983073 DXV983069:DXV983073 EHR983069:EHR983073 ERN983069:ERN983073 FBJ983069:FBJ983073 FLF983069:FLF983073 FVB983069:FVB983073 GEX983069:GEX983073 GOT983069:GOT983073 GYP983069:GYP983073 HIL983069:HIL983073 HSH983069:HSH983073 ICD983069:ICD983073 ILZ983069:ILZ983073 IVV983069:IVV983073 JFR983069:JFR983073 JPN983069:JPN983073 JZJ983069:JZJ983073 KJF983069:KJF983073 KTB983069:KTB983073 LCX983069:LCX983073 LMT983069:LMT983073 LWP983069:LWP983073 MGL983069:MGL983073 MQH983069:MQH983073 NAD983069:NAD983073 NJZ983069:NJZ983073 NTV983069:NTV983073 ODR983069:ODR983073 ONN983069:ONN983073 OXJ983069:OXJ983073 PHF983069:PHF983073 PRB983069:PRB983073 QAX983069:QAX983073 QKT983069:QKT983073 QUP983069:QUP983073 REL983069:REL983073 ROH983069:ROH983073 RYD983069:RYD983073 SHZ983069:SHZ983073 SRV983069:SRV983073 TBR983069:TBR983073 TLN983069:TLN983073 TVJ983069:TVJ983073 UFF983069:UFF983073 UPB983069:UPB983073 UYX983069:UYX983073 VIT983069:VIT983073 VSP983069:VSP983073 WCL983069:WCL983073 WMH983069:WMH983073 WWD983069:WWD983073 WWD31:WWD34 WMH31:WMH34 WCL31:WCL34 VSP31:VSP34 VIT31:VIT34 UYX31:UYX34 UPB31:UPB34 UFF31:UFF34 TVJ31:TVJ34 TLN31:TLN34 TBR31:TBR34 SRV31:SRV34 SHZ31:SHZ34 RYD31:RYD34 ROH31:ROH34 REL31:REL34 QUP31:QUP34 QKT31:QKT34 QAX31:QAX34 PRB31:PRB34 PHF31:PHF34 OXJ31:OXJ34 ONN31:ONN34 ODR31:ODR34 NTV31:NTV34 NJZ31:NJZ34 NAD31:NAD34 MQH31:MQH34 MGL31:MGL34 LWP31:LWP34 LMT31:LMT34 LCX31:LCX34 KTB31:KTB34 KJF31:KJF34 JZJ31:JZJ34 JPN31:JPN34 JFR31:JFR34 IVV31:IVV34 ILZ31:ILZ34 ICD31:ICD34 HSH31:HSH34 HIL31:HIL34 GYP31:GYP34 GOT31:GOT34 GEX31:GEX34 FVB31:FVB34 FLF31:FLF34 FBJ31:FBJ34 ERN31:ERN34 EHR31:EHR34 DXV31:DXV34 DNZ31:DNZ34 DED31:DED34 CUH31:CUH34 CKL31:CKL34 CAP31:CAP34 BQT31:BQT34 BGX31:BGX34 AXB31:AXB34 ANF31:ANF34 ADJ31:ADJ34 TN31:TN34 JR31:JR34 V31:V34">
      <formula1>$J$2:$J$4</formula1>
    </dataValidation>
    <dataValidation type="list" allowBlank="1" showInputMessage="1" showErrorMessage="1" sqref="W65565:W65569 JS65565:JS65569 TO65565:TO65569 ADK65565:ADK65569 ANG65565:ANG65569 AXC65565:AXC65569 BGY65565:BGY65569 BQU65565:BQU65569 CAQ65565:CAQ65569 CKM65565:CKM65569 CUI65565:CUI65569 DEE65565:DEE65569 DOA65565:DOA65569 DXW65565:DXW65569 EHS65565:EHS65569 ERO65565:ERO65569 FBK65565:FBK65569 FLG65565:FLG65569 FVC65565:FVC65569 GEY65565:GEY65569 GOU65565:GOU65569 GYQ65565:GYQ65569 HIM65565:HIM65569 HSI65565:HSI65569 ICE65565:ICE65569 IMA65565:IMA65569 IVW65565:IVW65569 JFS65565:JFS65569 JPO65565:JPO65569 JZK65565:JZK65569 KJG65565:KJG65569 KTC65565:KTC65569 LCY65565:LCY65569 LMU65565:LMU65569 LWQ65565:LWQ65569 MGM65565:MGM65569 MQI65565:MQI65569 NAE65565:NAE65569 NKA65565:NKA65569 NTW65565:NTW65569 ODS65565:ODS65569 ONO65565:ONO65569 OXK65565:OXK65569 PHG65565:PHG65569 PRC65565:PRC65569 QAY65565:QAY65569 QKU65565:QKU65569 QUQ65565:QUQ65569 REM65565:REM65569 ROI65565:ROI65569 RYE65565:RYE65569 SIA65565:SIA65569 SRW65565:SRW65569 TBS65565:TBS65569 TLO65565:TLO65569 TVK65565:TVK65569 UFG65565:UFG65569 UPC65565:UPC65569 UYY65565:UYY65569 VIU65565:VIU65569 VSQ65565:VSQ65569 WCM65565:WCM65569 WMI65565:WMI65569 WWE65565:WWE65569 W131101:W131105 JS131101:JS131105 TO131101:TO131105 ADK131101:ADK131105 ANG131101:ANG131105 AXC131101:AXC131105 BGY131101:BGY131105 BQU131101:BQU131105 CAQ131101:CAQ131105 CKM131101:CKM131105 CUI131101:CUI131105 DEE131101:DEE131105 DOA131101:DOA131105 DXW131101:DXW131105 EHS131101:EHS131105 ERO131101:ERO131105 FBK131101:FBK131105 FLG131101:FLG131105 FVC131101:FVC131105 GEY131101:GEY131105 GOU131101:GOU131105 GYQ131101:GYQ131105 HIM131101:HIM131105 HSI131101:HSI131105 ICE131101:ICE131105 IMA131101:IMA131105 IVW131101:IVW131105 JFS131101:JFS131105 JPO131101:JPO131105 JZK131101:JZK131105 KJG131101:KJG131105 KTC131101:KTC131105 LCY131101:LCY131105 LMU131101:LMU131105 LWQ131101:LWQ131105 MGM131101:MGM131105 MQI131101:MQI131105 NAE131101:NAE131105 NKA131101:NKA131105 NTW131101:NTW131105 ODS131101:ODS131105 ONO131101:ONO131105 OXK131101:OXK131105 PHG131101:PHG131105 PRC131101:PRC131105 QAY131101:QAY131105 QKU131101:QKU131105 QUQ131101:QUQ131105 REM131101:REM131105 ROI131101:ROI131105 RYE131101:RYE131105 SIA131101:SIA131105 SRW131101:SRW131105 TBS131101:TBS131105 TLO131101:TLO131105 TVK131101:TVK131105 UFG131101:UFG131105 UPC131101:UPC131105 UYY131101:UYY131105 VIU131101:VIU131105 VSQ131101:VSQ131105 WCM131101:WCM131105 WMI131101:WMI131105 WWE131101:WWE131105 W196637:W196641 JS196637:JS196641 TO196637:TO196641 ADK196637:ADK196641 ANG196637:ANG196641 AXC196637:AXC196641 BGY196637:BGY196641 BQU196637:BQU196641 CAQ196637:CAQ196641 CKM196637:CKM196641 CUI196637:CUI196641 DEE196637:DEE196641 DOA196637:DOA196641 DXW196637:DXW196641 EHS196637:EHS196641 ERO196637:ERO196641 FBK196637:FBK196641 FLG196637:FLG196641 FVC196637:FVC196641 GEY196637:GEY196641 GOU196637:GOU196641 GYQ196637:GYQ196641 HIM196637:HIM196641 HSI196637:HSI196641 ICE196637:ICE196641 IMA196637:IMA196641 IVW196637:IVW196641 JFS196637:JFS196641 JPO196637:JPO196641 JZK196637:JZK196641 KJG196637:KJG196641 KTC196637:KTC196641 LCY196637:LCY196641 LMU196637:LMU196641 LWQ196637:LWQ196641 MGM196637:MGM196641 MQI196637:MQI196641 NAE196637:NAE196641 NKA196637:NKA196641 NTW196637:NTW196641 ODS196637:ODS196641 ONO196637:ONO196641 OXK196637:OXK196641 PHG196637:PHG196641 PRC196637:PRC196641 QAY196637:QAY196641 QKU196637:QKU196641 QUQ196637:QUQ196641 REM196637:REM196641 ROI196637:ROI196641 RYE196637:RYE196641 SIA196637:SIA196641 SRW196637:SRW196641 TBS196637:TBS196641 TLO196637:TLO196641 TVK196637:TVK196641 UFG196637:UFG196641 UPC196637:UPC196641 UYY196637:UYY196641 VIU196637:VIU196641 VSQ196637:VSQ196641 WCM196637:WCM196641 WMI196637:WMI196641 WWE196637:WWE196641 W262173:W262177 JS262173:JS262177 TO262173:TO262177 ADK262173:ADK262177 ANG262173:ANG262177 AXC262173:AXC262177 BGY262173:BGY262177 BQU262173:BQU262177 CAQ262173:CAQ262177 CKM262173:CKM262177 CUI262173:CUI262177 DEE262173:DEE262177 DOA262173:DOA262177 DXW262173:DXW262177 EHS262173:EHS262177 ERO262173:ERO262177 FBK262173:FBK262177 FLG262173:FLG262177 FVC262173:FVC262177 GEY262173:GEY262177 GOU262173:GOU262177 GYQ262173:GYQ262177 HIM262173:HIM262177 HSI262173:HSI262177 ICE262173:ICE262177 IMA262173:IMA262177 IVW262173:IVW262177 JFS262173:JFS262177 JPO262173:JPO262177 JZK262173:JZK262177 KJG262173:KJG262177 KTC262173:KTC262177 LCY262173:LCY262177 LMU262173:LMU262177 LWQ262173:LWQ262177 MGM262173:MGM262177 MQI262173:MQI262177 NAE262173:NAE262177 NKA262173:NKA262177 NTW262173:NTW262177 ODS262173:ODS262177 ONO262173:ONO262177 OXK262173:OXK262177 PHG262173:PHG262177 PRC262173:PRC262177 QAY262173:QAY262177 QKU262173:QKU262177 QUQ262173:QUQ262177 REM262173:REM262177 ROI262173:ROI262177 RYE262173:RYE262177 SIA262173:SIA262177 SRW262173:SRW262177 TBS262173:TBS262177 TLO262173:TLO262177 TVK262173:TVK262177 UFG262173:UFG262177 UPC262173:UPC262177 UYY262173:UYY262177 VIU262173:VIU262177 VSQ262173:VSQ262177 WCM262173:WCM262177 WMI262173:WMI262177 WWE262173:WWE262177 W327709:W327713 JS327709:JS327713 TO327709:TO327713 ADK327709:ADK327713 ANG327709:ANG327713 AXC327709:AXC327713 BGY327709:BGY327713 BQU327709:BQU327713 CAQ327709:CAQ327713 CKM327709:CKM327713 CUI327709:CUI327713 DEE327709:DEE327713 DOA327709:DOA327713 DXW327709:DXW327713 EHS327709:EHS327713 ERO327709:ERO327713 FBK327709:FBK327713 FLG327709:FLG327713 FVC327709:FVC327713 GEY327709:GEY327713 GOU327709:GOU327713 GYQ327709:GYQ327713 HIM327709:HIM327713 HSI327709:HSI327713 ICE327709:ICE327713 IMA327709:IMA327713 IVW327709:IVW327713 JFS327709:JFS327713 JPO327709:JPO327713 JZK327709:JZK327713 KJG327709:KJG327713 KTC327709:KTC327713 LCY327709:LCY327713 LMU327709:LMU327713 LWQ327709:LWQ327713 MGM327709:MGM327713 MQI327709:MQI327713 NAE327709:NAE327713 NKA327709:NKA327713 NTW327709:NTW327713 ODS327709:ODS327713 ONO327709:ONO327713 OXK327709:OXK327713 PHG327709:PHG327713 PRC327709:PRC327713 QAY327709:QAY327713 QKU327709:QKU327713 QUQ327709:QUQ327713 REM327709:REM327713 ROI327709:ROI327713 RYE327709:RYE327713 SIA327709:SIA327713 SRW327709:SRW327713 TBS327709:TBS327713 TLO327709:TLO327713 TVK327709:TVK327713 UFG327709:UFG327713 UPC327709:UPC327713 UYY327709:UYY327713 VIU327709:VIU327713 VSQ327709:VSQ327713 WCM327709:WCM327713 WMI327709:WMI327713 WWE327709:WWE327713 W393245:W393249 JS393245:JS393249 TO393245:TO393249 ADK393245:ADK393249 ANG393245:ANG393249 AXC393245:AXC393249 BGY393245:BGY393249 BQU393245:BQU393249 CAQ393245:CAQ393249 CKM393245:CKM393249 CUI393245:CUI393249 DEE393245:DEE393249 DOA393245:DOA393249 DXW393245:DXW393249 EHS393245:EHS393249 ERO393245:ERO393249 FBK393245:FBK393249 FLG393245:FLG393249 FVC393245:FVC393249 GEY393245:GEY393249 GOU393245:GOU393249 GYQ393245:GYQ393249 HIM393245:HIM393249 HSI393245:HSI393249 ICE393245:ICE393249 IMA393245:IMA393249 IVW393245:IVW393249 JFS393245:JFS393249 JPO393245:JPO393249 JZK393245:JZK393249 KJG393245:KJG393249 KTC393245:KTC393249 LCY393245:LCY393249 LMU393245:LMU393249 LWQ393245:LWQ393249 MGM393245:MGM393249 MQI393245:MQI393249 NAE393245:NAE393249 NKA393245:NKA393249 NTW393245:NTW393249 ODS393245:ODS393249 ONO393245:ONO393249 OXK393245:OXK393249 PHG393245:PHG393249 PRC393245:PRC393249 QAY393245:QAY393249 QKU393245:QKU393249 QUQ393245:QUQ393249 REM393245:REM393249 ROI393245:ROI393249 RYE393245:RYE393249 SIA393245:SIA393249 SRW393245:SRW393249 TBS393245:TBS393249 TLO393245:TLO393249 TVK393245:TVK393249 UFG393245:UFG393249 UPC393245:UPC393249 UYY393245:UYY393249 VIU393245:VIU393249 VSQ393245:VSQ393249 WCM393245:WCM393249 WMI393245:WMI393249 WWE393245:WWE393249 W458781:W458785 JS458781:JS458785 TO458781:TO458785 ADK458781:ADK458785 ANG458781:ANG458785 AXC458781:AXC458785 BGY458781:BGY458785 BQU458781:BQU458785 CAQ458781:CAQ458785 CKM458781:CKM458785 CUI458781:CUI458785 DEE458781:DEE458785 DOA458781:DOA458785 DXW458781:DXW458785 EHS458781:EHS458785 ERO458781:ERO458785 FBK458781:FBK458785 FLG458781:FLG458785 FVC458781:FVC458785 GEY458781:GEY458785 GOU458781:GOU458785 GYQ458781:GYQ458785 HIM458781:HIM458785 HSI458781:HSI458785 ICE458781:ICE458785 IMA458781:IMA458785 IVW458781:IVW458785 JFS458781:JFS458785 JPO458781:JPO458785 JZK458781:JZK458785 KJG458781:KJG458785 KTC458781:KTC458785 LCY458781:LCY458785 LMU458781:LMU458785 LWQ458781:LWQ458785 MGM458781:MGM458785 MQI458781:MQI458785 NAE458781:NAE458785 NKA458781:NKA458785 NTW458781:NTW458785 ODS458781:ODS458785 ONO458781:ONO458785 OXK458781:OXK458785 PHG458781:PHG458785 PRC458781:PRC458785 QAY458781:QAY458785 QKU458781:QKU458785 QUQ458781:QUQ458785 REM458781:REM458785 ROI458781:ROI458785 RYE458781:RYE458785 SIA458781:SIA458785 SRW458781:SRW458785 TBS458781:TBS458785 TLO458781:TLO458785 TVK458781:TVK458785 UFG458781:UFG458785 UPC458781:UPC458785 UYY458781:UYY458785 VIU458781:VIU458785 VSQ458781:VSQ458785 WCM458781:WCM458785 WMI458781:WMI458785 WWE458781:WWE458785 W524317:W524321 JS524317:JS524321 TO524317:TO524321 ADK524317:ADK524321 ANG524317:ANG524321 AXC524317:AXC524321 BGY524317:BGY524321 BQU524317:BQU524321 CAQ524317:CAQ524321 CKM524317:CKM524321 CUI524317:CUI524321 DEE524317:DEE524321 DOA524317:DOA524321 DXW524317:DXW524321 EHS524317:EHS524321 ERO524317:ERO524321 FBK524317:FBK524321 FLG524317:FLG524321 FVC524317:FVC524321 GEY524317:GEY524321 GOU524317:GOU524321 GYQ524317:GYQ524321 HIM524317:HIM524321 HSI524317:HSI524321 ICE524317:ICE524321 IMA524317:IMA524321 IVW524317:IVW524321 JFS524317:JFS524321 JPO524317:JPO524321 JZK524317:JZK524321 KJG524317:KJG524321 KTC524317:KTC524321 LCY524317:LCY524321 LMU524317:LMU524321 LWQ524317:LWQ524321 MGM524317:MGM524321 MQI524317:MQI524321 NAE524317:NAE524321 NKA524317:NKA524321 NTW524317:NTW524321 ODS524317:ODS524321 ONO524317:ONO524321 OXK524317:OXK524321 PHG524317:PHG524321 PRC524317:PRC524321 QAY524317:QAY524321 QKU524317:QKU524321 QUQ524317:QUQ524321 REM524317:REM524321 ROI524317:ROI524321 RYE524317:RYE524321 SIA524317:SIA524321 SRW524317:SRW524321 TBS524317:TBS524321 TLO524317:TLO524321 TVK524317:TVK524321 UFG524317:UFG524321 UPC524317:UPC524321 UYY524317:UYY524321 VIU524317:VIU524321 VSQ524317:VSQ524321 WCM524317:WCM524321 WMI524317:WMI524321 WWE524317:WWE524321 W589853:W589857 JS589853:JS589857 TO589853:TO589857 ADK589853:ADK589857 ANG589853:ANG589857 AXC589853:AXC589857 BGY589853:BGY589857 BQU589853:BQU589857 CAQ589853:CAQ589857 CKM589853:CKM589857 CUI589853:CUI589857 DEE589853:DEE589857 DOA589853:DOA589857 DXW589853:DXW589857 EHS589853:EHS589857 ERO589853:ERO589857 FBK589853:FBK589857 FLG589853:FLG589857 FVC589853:FVC589857 GEY589853:GEY589857 GOU589853:GOU589857 GYQ589853:GYQ589857 HIM589853:HIM589857 HSI589853:HSI589857 ICE589853:ICE589857 IMA589853:IMA589857 IVW589853:IVW589857 JFS589853:JFS589857 JPO589853:JPO589857 JZK589853:JZK589857 KJG589853:KJG589857 KTC589853:KTC589857 LCY589853:LCY589857 LMU589853:LMU589857 LWQ589853:LWQ589857 MGM589853:MGM589857 MQI589853:MQI589857 NAE589853:NAE589857 NKA589853:NKA589857 NTW589853:NTW589857 ODS589853:ODS589857 ONO589853:ONO589857 OXK589853:OXK589857 PHG589853:PHG589857 PRC589853:PRC589857 QAY589853:QAY589857 QKU589853:QKU589857 QUQ589853:QUQ589857 REM589853:REM589857 ROI589853:ROI589857 RYE589853:RYE589857 SIA589853:SIA589857 SRW589853:SRW589857 TBS589853:TBS589857 TLO589853:TLO589857 TVK589853:TVK589857 UFG589853:UFG589857 UPC589853:UPC589857 UYY589853:UYY589857 VIU589853:VIU589857 VSQ589853:VSQ589857 WCM589853:WCM589857 WMI589853:WMI589857 WWE589853:WWE589857 W655389:W655393 JS655389:JS655393 TO655389:TO655393 ADK655389:ADK655393 ANG655389:ANG655393 AXC655389:AXC655393 BGY655389:BGY655393 BQU655389:BQU655393 CAQ655389:CAQ655393 CKM655389:CKM655393 CUI655389:CUI655393 DEE655389:DEE655393 DOA655389:DOA655393 DXW655389:DXW655393 EHS655389:EHS655393 ERO655389:ERO655393 FBK655389:FBK655393 FLG655389:FLG655393 FVC655389:FVC655393 GEY655389:GEY655393 GOU655389:GOU655393 GYQ655389:GYQ655393 HIM655389:HIM655393 HSI655389:HSI655393 ICE655389:ICE655393 IMA655389:IMA655393 IVW655389:IVW655393 JFS655389:JFS655393 JPO655389:JPO655393 JZK655389:JZK655393 KJG655389:KJG655393 KTC655389:KTC655393 LCY655389:LCY655393 LMU655389:LMU655393 LWQ655389:LWQ655393 MGM655389:MGM655393 MQI655389:MQI655393 NAE655389:NAE655393 NKA655389:NKA655393 NTW655389:NTW655393 ODS655389:ODS655393 ONO655389:ONO655393 OXK655389:OXK655393 PHG655389:PHG655393 PRC655389:PRC655393 QAY655389:QAY655393 QKU655389:QKU655393 QUQ655389:QUQ655393 REM655389:REM655393 ROI655389:ROI655393 RYE655389:RYE655393 SIA655389:SIA655393 SRW655389:SRW655393 TBS655389:TBS655393 TLO655389:TLO655393 TVK655389:TVK655393 UFG655389:UFG655393 UPC655389:UPC655393 UYY655389:UYY655393 VIU655389:VIU655393 VSQ655389:VSQ655393 WCM655389:WCM655393 WMI655389:WMI655393 WWE655389:WWE655393 W720925:W720929 JS720925:JS720929 TO720925:TO720929 ADK720925:ADK720929 ANG720925:ANG720929 AXC720925:AXC720929 BGY720925:BGY720929 BQU720925:BQU720929 CAQ720925:CAQ720929 CKM720925:CKM720929 CUI720925:CUI720929 DEE720925:DEE720929 DOA720925:DOA720929 DXW720925:DXW720929 EHS720925:EHS720929 ERO720925:ERO720929 FBK720925:FBK720929 FLG720925:FLG720929 FVC720925:FVC720929 GEY720925:GEY720929 GOU720925:GOU720929 GYQ720925:GYQ720929 HIM720925:HIM720929 HSI720925:HSI720929 ICE720925:ICE720929 IMA720925:IMA720929 IVW720925:IVW720929 JFS720925:JFS720929 JPO720925:JPO720929 JZK720925:JZK720929 KJG720925:KJG720929 KTC720925:KTC720929 LCY720925:LCY720929 LMU720925:LMU720929 LWQ720925:LWQ720929 MGM720925:MGM720929 MQI720925:MQI720929 NAE720925:NAE720929 NKA720925:NKA720929 NTW720925:NTW720929 ODS720925:ODS720929 ONO720925:ONO720929 OXK720925:OXK720929 PHG720925:PHG720929 PRC720925:PRC720929 QAY720925:QAY720929 QKU720925:QKU720929 QUQ720925:QUQ720929 REM720925:REM720929 ROI720925:ROI720929 RYE720925:RYE720929 SIA720925:SIA720929 SRW720925:SRW720929 TBS720925:TBS720929 TLO720925:TLO720929 TVK720925:TVK720929 UFG720925:UFG720929 UPC720925:UPC720929 UYY720925:UYY720929 VIU720925:VIU720929 VSQ720925:VSQ720929 WCM720925:WCM720929 WMI720925:WMI720929 WWE720925:WWE720929 W786461:W786465 JS786461:JS786465 TO786461:TO786465 ADK786461:ADK786465 ANG786461:ANG786465 AXC786461:AXC786465 BGY786461:BGY786465 BQU786461:BQU786465 CAQ786461:CAQ786465 CKM786461:CKM786465 CUI786461:CUI786465 DEE786461:DEE786465 DOA786461:DOA786465 DXW786461:DXW786465 EHS786461:EHS786465 ERO786461:ERO786465 FBK786461:FBK786465 FLG786461:FLG786465 FVC786461:FVC786465 GEY786461:GEY786465 GOU786461:GOU786465 GYQ786461:GYQ786465 HIM786461:HIM786465 HSI786461:HSI786465 ICE786461:ICE786465 IMA786461:IMA786465 IVW786461:IVW786465 JFS786461:JFS786465 JPO786461:JPO786465 JZK786461:JZK786465 KJG786461:KJG786465 KTC786461:KTC786465 LCY786461:LCY786465 LMU786461:LMU786465 LWQ786461:LWQ786465 MGM786461:MGM786465 MQI786461:MQI786465 NAE786461:NAE786465 NKA786461:NKA786465 NTW786461:NTW786465 ODS786461:ODS786465 ONO786461:ONO786465 OXK786461:OXK786465 PHG786461:PHG786465 PRC786461:PRC786465 QAY786461:QAY786465 QKU786461:QKU786465 QUQ786461:QUQ786465 REM786461:REM786465 ROI786461:ROI786465 RYE786461:RYE786465 SIA786461:SIA786465 SRW786461:SRW786465 TBS786461:TBS786465 TLO786461:TLO786465 TVK786461:TVK786465 UFG786461:UFG786465 UPC786461:UPC786465 UYY786461:UYY786465 VIU786461:VIU786465 VSQ786461:VSQ786465 WCM786461:WCM786465 WMI786461:WMI786465 WWE786461:WWE786465 W851997:W852001 JS851997:JS852001 TO851997:TO852001 ADK851997:ADK852001 ANG851997:ANG852001 AXC851997:AXC852001 BGY851997:BGY852001 BQU851997:BQU852001 CAQ851997:CAQ852001 CKM851997:CKM852001 CUI851997:CUI852001 DEE851997:DEE852001 DOA851997:DOA852001 DXW851997:DXW852001 EHS851997:EHS852001 ERO851997:ERO852001 FBK851997:FBK852001 FLG851997:FLG852001 FVC851997:FVC852001 GEY851997:GEY852001 GOU851997:GOU852001 GYQ851997:GYQ852001 HIM851997:HIM852001 HSI851997:HSI852001 ICE851997:ICE852001 IMA851997:IMA852001 IVW851997:IVW852001 JFS851997:JFS852001 JPO851997:JPO852001 JZK851997:JZK852001 KJG851997:KJG852001 KTC851997:KTC852001 LCY851997:LCY852001 LMU851997:LMU852001 LWQ851997:LWQ852001 MGM851997:MGM852001 MQI851997:MQI852001 NAE851997:NAE852001 NKA851997:NKA852001 NTW851997:NTW852001 ODS851997:ODS852001 ONO851997:ONO852001 OXK851997:OXK852001 PHG851997:PHG852001 PRC851997:PRC852001 QAY851997:QAY852001 QKU851997:QKU852001 QUQ851997:QUQ852001 REM851997:REM852001 ROI851997:ROI852001 RYE851997:RYE852001 SIA851997:SIA852001 SRW851997:SRW852001 TBS851997:TBS852001 TLO851997:TLO852001 TVK851997:TVK852001 UFG851997:UFG852001 UPC851997:UPC852001 UYY851997:UYY852001 VIU851997:VIU852001 VSQ851997:VSQ852001 WCM851997:WCM852001 WMI851997:WMI852001 WWE851997:WWE852001 W917533:W917537 JS917533:JS917537 TO917533:TO917537 ADK917533:ADK917537 ANG917533:ANG917537 AXC917533:AXC917537 BGY917533:BGY917537 BQU917533:BQU917537 CAQ917533:CAQ917537 CKM917533:CKM917537 CUI917533:CUI917537 DEE917533:DEE917537 DOA917533:DOA917537 DXW917533:DXW917537 EHS917533:EHS917537 ERO917533:ERO917537 FBK917533:FBK917537 FLG917533:FLG917537 FVC917533:FVC917537 GEY917533:GEY917537 GOU917533:GOU917537 GYQ917533:GYQ917537 HIM917533:HIM917537 HSI917533:HSI917537 ICE917533:ICE917537 IMA917533:IMA917537 IVW917533:IVW917537 JFS917533:JFS917537 JPO917533:JPO917537 JZK917533:JZK917537 KJG917533:KJG917537 KTC917533:KTC917537 LCY917533:LCY917537 LMU917533:LMU917537 LWQ917533:LWQ917537 MGM917533:MGM917537 MQI917533:MQI917537 NAE917533:NAE917537 NKA917533:NKA917537 NTW917533:NTW917537 ODS917533:ODS917537 ONO917533:ONO917537 OXK917533:OXK917537 PHG917533:PHG917537 PRC917533:PRC917537 QAY917533:QAY917537 QKU917533:QKU917537 QUQ917533:QUQ917537 REM917533:REM917537 ROI917533:ROI917537 RYE917533:RYE917537 SIA917533:SIA917537 SRW917533:SRW917537 TBS917533:TBS917537 TLO917533:TLO917537 TVK917533:TVK917537 UFG917533:UFG917537 UPC917533:UPC917537 UYY917533:UYY917537 VIU917533:VIU917537 VSQ917533:VSQ917537 WCM917533:WCM917537 WMI917533:WMI917537 WWE917533:WWE917537 W983069:W983073 JS983069:JS983073 TO983069:TO983073 ADK983069:ADK983073 ANG983069:ANG983073 AXC983069:AXC983073 BGY983069:BGY983073 BQU983069:BQU983073 CAQ983069:CAQ983073 CKM983069:CKM983073 CUI983069:CUI983073 DEE983069:DEE983073 DOA983069:DOA983073 DXW983069:DXW983073 EHS983069:EHS983073 ERO983069:ERO983073 FBK983069:FBK983073 FLG983069:FLG983073 FVC983069:FVC983073 GEY983069:GEY983073 GOU983069:GOU983073 GYQ983069:GYQ983073 HIM983069:HIM983073 HSI983069:HSI983073 ICE983069:ICE983073 IMA983069:IMA983073 IVW983069:IVW983073 JFS983069:JFS983073 JPO983069:JPO983073 JZK983069:JZK983073 KJG983069:KJG983073 KTC983069:KTC983073 LCY983069:LCY983073 LMU983069:LMU983073 LWQ983069:LWQ983073 MGM983069:MGM983073 MQI983069:MQI983073 NAE983069:NAE983073 NKA983069:NKA983073 NTW983069:NTW983073 ODS983069:ODS983073 ONO983069:ONO983073 OXK983069:OXK983073 PHG983069:PHG983073 PRC983069:PRC983073 QAY983069:QAY983073 QKU983069:QKU983073 QUQ983069:QUQ983073 REM983069:REM983073 ROI983069:ROI983073 RYE983069:RYE983073 SIA983069:SIA983073 SRW983069:SRW983073 TBS983069:TBS983073 TLO983069:TLO983073 TVK983069:TVK983073 UFG983069:UFG983073 UPC983069:UPC983073 UYY983069:UYY983073 VIU983069:VIU983073 VSQ983069:VSQ983073 WCM983069:WCM983073 WMI983069:WMI983073 WWE983069:WWE983073 WWE31:WWE34 WMI31:WMI34 WCM31:WCM34 VSQ31:VSQ34 VIU31:VIU34 UYY31:UYY34 UPC31:UPC34 UFG31:UFG34 TVK31:TVK34 TLO31:TLO34 TBS31:TBS34 SRW31:SRW34 SIA31:SIA34 RYE31:RYE34 ROI31:ROI34 REM31:REM34 QUQ31:QUQ34 QKU31:QKU34 QAY31:QAY34 PRC31:PRC34 PHG31:PHG34 OXK31:OXK34 ONO31:ONO34 ODS31:ODS34 NTW31:NTW34 NKA31:NKA34 NAE31:NAE34 MQI31:MQI34 MGM31:MGM34 LWQ31:LWQ34 LMU31:LMU34 LCY31:LCY34 KTC31:KTC34 KJG31:KJG34 JZK31:JZK34 JPO31:JPO34 JFS31:JFS34 IVW31:IVW34 IMA31:IMA34 ICE31:ICE34 HSI31:HSI34 HIM31:HIM34 GYQ31:GYQ34 GOU31:GOU34 GEY31:GEY34 FVC31:FVC34 FLG31:FLG34 FBK31:FBK34 ERO31:ERO34 EHS31:EHS34 DXW31:DXW34 DOA31:DOA34 DEE31:DEE34 CUI31:CUI34 CKM31:CKM34 CAQ31:CAQ34 BQU31:BQU34 BGY31:BGY34 AXC31:AXC34 ANG31:ANG34 ADK31:ADK34 TO31:TO34 JS31:JS34 W31:W34">
      <formula1>$I$2:$I$4</formula1>
    </dataValidation>
  </dataValidations>
  <hyperlinks>
    <hyperlink ref="S34" r:id="rId1"/>
    <hyperlink ref="U34" r:id="rId2"/>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98"/>
  <sheetViews>
    <sheetView showGridLines="0" topLeftCell="A39" zoomScale="55" zoomScaleNormal="55" workbookViewId="0">
      <selection activeCell="E43" sqref="E43"/>
    </sheetView>
  </sheetViews>
  <sheetFormatPr baseColWidth="10" defaultColWidth="14.42578125" defaultRowHeight="15" customHeight="1" x14ac:dyDescent="0.25"/>
  <cols>
    <col min="1" max="1" width="6.42578125" style="300" customWidth="1"/>
    <col min="2" max="2" width="14.42578125" style="300" customWidth="1"/>
    <col min="3" max="3" width="17.42578125" style="300" customWidth="1"/>
    <col min="4" max="4" width="21.42578125" style="300" customWidth="1"/>
    <col min="5" max="5" width="53.42578125" style="300" customWidth="1"/>
    <col min="6" max="6" width="12.7109375" style="300" customWidth="1"/>
    <col min="7" max="7" width="37.7109375" style="300" customWidth="1"/>
    <col min="8" max="8" width="56.42578125" style="300" customWidth="1"/>
    <col min="9" max="9" width="14" style="300" customWidth="1"/>
    <col min="10" max="10" width="18" style="300" customWidth="1"/>
    <col min="11" max="11" width="16.42578125" style="300" customWidth="1"/>
    <col min="12" max="12" width="20" style="300" customWidth="1"/>
    <col min="13" max="13" width="18.28515625" style="300" customWidth="1"/>
    <col min="14" max="15" width="18" style="300" customWidth="1"/>
    <col min="16" max="16" width="62.42578125" style="300" customWidth="1"/>
    <col min="17" max="17" width="46.28515625" style="300" customWidth="1"/>
    <col min="18" max="18" width="66.140625" style="300" customWidth="1"/>
    <col min="19" max="19" width="29" style="300" customWidth="1"/>
    <col min="20" max="20" width="18.42578125" style="300" customWidth="1"/>
    <col min="21" max="21" width="19.42578125" style="300" customWidth="1"/>
    <col min="22" max="22" width="39.5703125" style="300" customWidth="1"/>
    <col min="23" max="23" width="31.140625" style="300" customWidth="1"/>
    <col min="24" max="24" width="14.42578125" style="300" customWidth="1"/>
    <col min="25" max="26" width="11" style="300" customWidth="1"/>
    <col min="27" max="16384" width="14.42578125" style="300"/>
  </cols>
  <sheetData>
    <row r="1" spans="1:24" ht="23.25" hidden="1" customHeight="1" x14ac:dyDescent="0.35">
      <c r="A1" s="2"/>
      <c r="B1" s="88"/>
      <c r="C1" s="89" t="s">
        <v>1</v>
      </c>
      <c r="D1" s="89" t="s">
        <v>2</v>
      </c>
      <c r="E1" s="5"/>
      <c r="F1" s="6" t="s">
        <v>3</v>
      </c>
      <c r="G1" s="6" t="s">
        <v>144</v>
      </c>
      <c r="H1" s="6" t="s">
        <v>5</v>
      </c>
      <c r="I1" s="6" t="s">
        <v>7</v>
      </c>
      <c r="J1" s="6" t="s">
        <v>166</v>
      </c>
      <c r="K1" s="1"/>
      <c r="L1" s="8"/>
      <c r="M1" s="7"/>
      <c r="N1" s="7"/>
      <c r="O1" s="7"/>
      <c r="P1" s="7"/>
      <c r="Q1" s="1"/>
      <c r="R1" s="1"/>
      <c r="S1" s="1"/>
      <c r="T1" s="1"/>
      <c r="U1" s="1"/>
      <c r="V1" s="1"/>
      <c r="W1" s="1"/>
    </row>
    <row r="2" spans="1:24" s="79" customFormat="1" ht="25.5" hidden="1" customHeight="1" x14ac:dyDescent="0.2">
      <c r="A2" s="75"/>
      <c r="B2" s="87"/>
      <c r="C2" s="90" t="s">
        <v>8</v>
      </c>
      <c r="D2" s="91" t="s">
        <v>9</v>
      </c>
      <c r="E2" s="82"/>
      <c r="F2" s="94" t="s">
        <v>10</v>
      </c>
      <c r="G2" s="95" t="s">
        <v>162</v>
      </c>
      <c r="H2" s="94" t="s">
        <v>24</v>
      </c>
      <c r="I2" s="160" t="s">
        <v>149</v>
      </c>
      <c r="J2" s="80" t="s">
        <v>164</v>
      </c>
      <c r="K2" s="75"/>
      <c r="L2" s="76"/>
      <c r="M2" s="78"/>
      <c r="N2" s="78"/>
      <c r="O2" s="78"/>
      <c r="P2" s="78"/>
      <c r="Q2" s="75"/>
      <c r="R2" s="75"/>
      <c r="S2" s="75"/>
      <c r="T2" s="75"/>
      <c r="U2" s="75"/>
      <c r="V2" s="75"/>
      <c r="W2" s="75"/>
    </row>
    <row r="3" spans="1:24" s="79" customFormat="1" ht="38.25" hidden="1" customHeight="1" x14ac:dyDescent="0.2">
      <c r="A3" s="75"/>
      <c r="B3" s="87"/>
      <c r="C3" s="90" t="s">
        <v>14</v>
      </c>
      <c r="D3" s="91" t="s">
        <v>15</v>
      </c>
      <c r="E3" s="82"/>
      <c r="F3" s="94" t="s">
        <v>135</v>
      </c>
      <c r="G3" s="95" t="s">
        <v>11</v>
      </c>
      <c r="H3" s="95" t="s">
        <v>147</v>
      </c>
      <c r="I3" s="162" t="s">
        <v>150</v>
      </c>
      <c r="J3" s="80" t="s">
        <v>167</v>
      </c>
      <c r="K3" s="75"/>
      <c r="L3" s="76"/>
      <c r="M3" s="78"/>
      <c r="N3" s="78"/>
      <c r="O3" s="78"/>
      <c r="P3" s="78"/>
      <c r="Q3" s="75"/>
      <c r="R3" s="75"/>
      <c r="S3" s="75"/>
      <c r="T3" s="75"/>
      <c r="U3" s="75"/>
      <c r="V3" s="75"/>
      <c r="W3" s="75"/>
    </row>
    <row r="4" spans="1:24" s="79" customFormat="1" ht="23.25" hidden="1" customHeight="1" x14ac:dyDescent="0.2">
      <c r="A4" s="75"/>
      <c r="B4" s="87"/>
      <c r="C4" s="90" t="s">
        <v>126</v>
      </c>
      <c r="D4" s="91" t="s">
        <v>130</v>
      </c>
      <c r="E4" s="82"/>
      <c r="F4" s="94" t="s">
        <v>136</v>
      </c>
      <c r="G4" s="95" t="s">
        <v>145</v>
      </c>
      <c r="H4" s="83"/>
      <c r="I4" s="161" t="s">
        <v>30</v>
      </c>
      <c r="J4" s="80" t="s">
        <v>165</v>
      </c>
      <c r="K4" s="75"/>
      <c r="L4" s="76"/>
      <c r="M4" s="78"/>
      <c r="N4" s="78"/>
      <c r="O4" s="78"/>
      <c r="P4" s="78"/>
      <c r="Q4" s="75"/>
      <c r="R4" s="75"/>
      <c r="S4" s="75"/>
      <c r="T4" s="75"/>
      <c r="U4" s="75"/>
      <c r="V4" s="75"/>
      <c r="W4" s="75"/>
    </row>
    <row r="5" spans="1:24" s="79" customFormat="1" ht="30" hidden="1" customHeight="1" x14ac:dyDescent="0.2">
      <c r="A5" s="75"/>
      <c r="B5" s="87"/>
      <c r="C5" s="91" t="s">
        <v>124</v>
      </c>
      <c r="D5" s="91" t="s">
        <v>132</v>
      </c>
      <c r="E5" s="82"/>
      <c r="F5" s="95" t="s">
        <v>137</v>
      </c>
      <c r="G5" s="95" t="s">
        <v>17</v>
      </c>
      <c r="H5" s="81"/>
      <c r="I5" s="324" t="s">
        <v>576</v>
      </c>
      <c r="J5" s="80"/>
      <c r="K5" s="75"/>
      <c r="L5" s="76"/>
      <c r="M5" s="78"/>
      <c r="N5" s="78"/>
      <c r="O5" s="78"/>
      <c r="P5" s="78"/>
      <c r="Q5" s="75"/>
      <c r="R5" s="75"/>
      <c r="S5" s="75"/>
      <c r="T5" s="75"/>
      <c r="U5" s="75"/>
      <c r="V5" s="75"/>
      <c r="W5" s="75"/>
    </row>
    <row r="6" spans="1:24" s="79" customFormat="1" ht="32.25" hidden="1" customHeight="1" x14ac:dyDescent="0.2">
      <c r="A6" s="75"/>
      <c r="B6" s="87"/>
      <c r="C6" s="90" t="s">
        <v>38</v>
      </c>
      <c r="D6" s="91" t="s">
        <v>131</v>
      </c>
      <c r="F6" s="95" t="s">
        <v>138</v>
      </c>
      <c r="G6" s="81"/>
      <c r="H6" s="81"/>
      <c r="I6" s="80"/>
      <c r="J6" s="80"/>
      <c r="K6" s="75"/>
      <c r="L6" s="76"/>
      <c r="M6" s="78"/>
      <c r="N6" s="78"/>
      <c r="O6" s="78"/>
      <c r="P6" s="78"/>
      <c r="Q6" s="75"/>
      <c r="R6" s="75"/>
      <c r="S6" s="75"/>
      <c r="T6" s="75"/>
      <c r="U6" s="75"/>
      <c r="V6" s="75"/>
      <c r="W6" s="75"/>
    </row>
    <row r="7" spans="1:24" s="79" customFormat="1" ht="32.25" hidden="1" customHeight="1" x14ac:dyDescent="0.2">
      <c r="A7" s="75"/>
      <c r="B7" s="87"/>
      <c r="C7" s="90" t="s">
        <v>42</v>
      </c>
      <c r="D7" s="91" t="s">
        <v>133</v>
      </c>
      <c r="E7" s="82"/>
      <c r="F7" s="83"/>
      <c r="G7" s="81"/>
      <c r="H7" s="81"/>
      <c r="I7" s="84"/>
      <c r="J7" s="84"/>
      <c r="K7" s="75"/>
      <c r="L7" s="76"/>
      <c r="M7" s="78"/>
      <c r="N7" s="78"/>
      <c r="O7" s="78"/>
      <c r="P7" s="78"/>
      <c r="Q7" s="75"/>
      <c r="R7" s="75"/>
      <c r="S7" s="75"/>
      <c r="T7" s="75"/>
      <c r="U7" s="75"/>
      <c r="V7" s="75"/>
      <c r="W7" s="75"/>
    </row>
    <row r="8" spans="1:24" s="79" customFormat="1" ht="48" hidden="1" customHeight="1" x14ac:dyDescent="0.2">
      <c r="A8" s="75"/>
      <c r="B8" s="87"/>
      <c r="C8" s="90" t="s">
        <v>45</v>
      </c>
      <c r="D8" s="91" t="s">
        <v>35</v>
      </c>
      <c r="E8" s="82"/>
      <c r="F8" s="83"/>
      <c r="G8" s="81"/>
      <c r="H8" s="81"/>
      <c r="I8" s="80"/>
      <c r="J8" s="80"/>
      <c r="K8" s="75"/>
      <c r="L8" s="76"/>
      <c r="M8" s="78"/>
      <c r="N8" s="78"/>
      <c r="O8" s="78"/>
      <c r="P8" s="78"/>
      <c r="Q8" s="75"/>
      <c r="R8" s="75"/>
      <c r="S8" s="75"/>
      <c r="T8" s="75"/>
      <c r="U8" s="75"/>
      <c r="V8" s="75"/>
      <c r="W8" s="75"/>
    </row>
    <row r="9" spans="1:24" s="79" customFormat="1" ht="27.75" hidden="1" customHeight="1" x14ac:dyDescent="0.2">
      <c r="A9" s="75"/>
      <c r="B9" s="87"/>
      <c r="C9" s="90" t="s">
        <v>127</v>
      </c>
      <c r="D9" s="91" t="s">
        <v>39</v>
      </c>
      <c r="E9" s="82"/>
      <c r="F9" s="81"/>
      <c r="G9" s="81"/>
      <c r="H9" s="81"/>
      <c r="I9" s="80"/>
      <c r="J9" s="80"/>
      <c r="K9" s="75"/>
      <c r="L9" s="76"/>
      <c r="M9" s="78"/>
      <c r="N9" s="78"/>
      <c r="O9" s="78"/>
      <c r="P9" s="78"/>
      <c r="Q9" s="75"/>
      <c r="R9" s="75"/>
      <c r="S9" s="75"/>
      <c r="T9" s="75"/>
      <c r="U9" s="75"/>
      <c r="V9" s="75"/>
      <c r="W9" s="75"/>
    </row>
    <row r="10" spans="1:24" s="79" customFormat="1" ht="29.25" hidden="1" customHeight="1" x14ac:dyDescent="0.2">
      <c r="A10" s="75"/>
      <c r="B10" s="87"/>
      <c r="C10" s="90" t="s">
        <v>50</v>
      </c>
      <c r="D10" s="91" t="s">
        <v>43</v>
      </c>
      <c r="E10" s="82"/>
      <c r="F10" s="81"/>
      <c r="G10" s="81"/>
      <c r="H10" s="81"/>
      <c r="I10" s="80"/>
      <c r="J10" s="80"/>
      <c r="K10" s="75"/>
      <c r="L10" s="76"/>
      <c r="M10" s="78"/>
      <c r="N10" s="78"/>
      <c r="O10" s="78"/>
      <c r="P10" s="78"/>
      <c r="Q10" s="75"/>
      <c r="R10" s="75"/>
      <c r="S10" s="75"/>
      <c r="T10" s="75"/>
      <c r="U10" s="75"/>
      <c r="V10" s="75"/>
      <c r="W10" s="75"/>
    </row>
    <row r="11" spans="1:24" s="79" customFormat="1" ht="21.75" hidden="1" customHeight="1" x14ac:dyDescent="0.2">
      <c r="A11" s="75"/>
      <c r="B11" s="87"/>
      <c r="C11" s="90" t="s">
        <v>52</v>
      </c>
      <c r="D11" s="91" t="s">
        <v>139</v>
      </c>
      <c r="E11" s="82"/>
      <c r="F11" s="81"/>
      <c r="G11" s="81"/>
      <c r="H11" s="81"/>
      <c r="I11" s="80"/>
      <c r="J11" s="80"/>
      <c r="K11" s="75"/>
      <c r="L11" s="76"/>
      <c r="M11" s="78"/>
      <c r="N11" s="78"/>
      <c r="O11" s="78"/>
      <c r="P11" s="78"/>
      <c r="Q11" s="75"/>
      <c r="R11" s="75"/>
      <c r="S11" s="75"/>
      <c r="T11" s="75"/>
      <c r="U11" s="75"/>
      <c r="V11" s="75"/>
      <c r="W11" s="75"/>
    </row>
    <row r="12" spans="1:24" s="79" customFormat="1" ht="32.25" hidden="1" customHeight="1" x14ac:dyDescent="0.2">
      <c r="A12" s="75"/>
      <c r="B12" s="87"/>
      <c r="C12" s="90" t="s">
        <v>54</v>
      </c>
      <c r="D12" s="91" t="s">
        <v>134</v>
      </c>
      <c r="E12" s="82"/>
      <c r="F12" s="85"/>
      <c r="G12" s="85"/>
      <c r="H12" s="85"/>
      <c r="I12" s="86"/>
      <c r="J12" s="78"/>
      <c r="K12" s="78"/>
      <c r="L12" s="75"/>
      <c r="M12" s="76"/>
      <c r="N12" s="78"/>
      <c r="O12" s="78"/>
      <c r="P12" s="78"/>
      <c r="Q12" s="78"/>
      <c r="R12" s="75"/>
      <c r="S12" s="75"/>
      <c r="T12" s="75"/>
      <c r="U12" s="75"/>
      <c r="V12" s="75"/>
      <c r="W12" s="75"/>
      <c r="X12" s="75"/>
    </row>
    <row r="13" spans="1:24" s="79" customFormat="1" ht="22.5" hidden="1" customHeight="1" x14ac:dyDescent="0.2">
      <c r="A13" s="75"/>
      <c r="B13" s="87"/>
      <c r="C13" s="90" t="s">
        <v>55</v>
      </c>
      <c r="D13" s="91" t="s">
        <v>53</v>
      </c>
      <c r="E13" s="82"/>
      <c r="F13" s="85"/>
      <c r="G13" s="85"/>
      <c r="H13" s="85"/>
      <c r="I13" s="86"/>
      <c r="J13" s="78"/>
      <c r="K13" s="78"/>
      <c r="L13" s="75"/>
      <c r="M13" s="76"/>
      <c r="N13" s="78"/>
      <c r="O13" s="78"/>
      <c r="P13" s="78"/>
      <c r="Q13" s="78"/>
      <c r="R13" s="75"/>
      <c r="S13" s="75"/>
      <c r="T13" s="75"/>
      <c r="U13" s="75"/>
      <c r="V13" s="75"/>
      <c r="W13" s="75"/>
      <c r="X13" s="75"/>
    </row>
    <row r="14" spans="1:24" s="79" customFormat="1" ht="19.5" hidden="1" customHeight="1" x14ac:dyDescent="0.2">
      <c r="A14" s="75"/>
      <c r="B14" s="87"/>
      <c r="C14" s="91" t="s">
        <v>128</v>
      </c>
      <c r="D14" s="92"/>
      <c r="E14" s="82"/>
      <c r="F14" s="85"/>
      <c r="G14" s="85"/>
      <c r="H14" s="85"/>
      <c r="I14" s="86"/>
      <c r="J14" s="78"/>
      <c r="K14" s="78"/>
      <c r="L14" s="75"/>
      <c r="M14" s="76"/>
      <c r="N14" s="78"/>
      <c r="O14" s="78"/>
      <c r="P14" s="78"/>
      <c r="Q14" s="78"/>
      <c r="R14" s="75"/>
      <c r="S14" s="75"/>
      <c r="T14" s="75"/>
      <c r="U14" s="75"/>
      <c r="V14" s="75"/>
      <c r="W14" s="75"/>
      <c r="X14" s="75"/>
    </row>
    <row r="15" spans="1:24" s="79" customFormat="1" ht="15" hidden="1" customHeight="1" x14ac:dyDescent="0.2">
      <c r="A15" s="75"/>
      <c r="B15" s="87"/>
      <c r="C15" s="93" t="s">
        <v>21</v>
      </c>
      <c r="D15" s="91"/>
      <c r="E15" s="82"/>
      <c r="F15" s="85"/>
      <c r="G15" s="85"/>
      <c r="H15" s="85"/>
      <c r="I15" s="86"/>
      <c r="J15" s="78"/>
      <c r="K15" s="78"/>
      <c r="L15" s="75"/>
      <c r="M15" s="76"/>
      <c r="N15" s="78"/>
      <c r="O15" s="78"/>
      <c r="P15" s="78"/>
      <c r="Q15" s="78"/>
      <c r="R15" s="75"/>
      <c r="S15" s="75"/>
      <c r="T15" s="75"/>
      <c r="U15" s="75"/>
      <c r="V15" s="75"/>
      <c r="W15" s="75"/>
      <c r="X15" s="75"/>
    </row>
    <row r="16" spans="1:24" ht="14.25" hidden="1" customHeight="1" thickBot="1" x14ac:dyDescent="0.4">
      <c r="A16" s="2"/>
      <c r="B16" s="1"/>
      <c r="C16" s="1"/>
      <c r="D16" s="1"/>
      <c r="E16" s="14"/>
      <c r="F16" s="1"/>
      <c r="G16" s="14"/>
      <c r="H16" s="14"/>
      <c r="I16" s="7"/>
      <c r="J16" s="7"/>
      <c r="K16" s="7"/>
      <c r="L16" s="7"/>
      <c r="M16" s="8"/>
      <c r="N16" s="7"/>
      <c r="O16" s="7"/>
      <c r="P16" s="7"/>
      <c r="Q16" s="7"/>
      <c r="R16" s="15"/>
      <c r="S16" s="15"/>
      <c r="T16" s="15"/>
      <c r="U16" s="1"/>
      <c r="V16" s="16"/>
      <c r="W16" s="16"/>
      <c r="X16" s="1"/>
    </row>
    <row r="17" spans="1:25"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3"/>
      <c r="V17" s="121" t="s">
        <v>57</v>
      </c>
      <c r="X17" s="1"/>
    </row>
    <row r="18" spans="1:25"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6"/>
      <c r="V18" s="176" t="s">
        <v>168</v>
      </c>
      <c r="X18" s="1"/>
    </row>
    <row r="19" spans="1:25"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6"/>
      <c r="V19" s="177" t="s">
        <v>169</v>
      </c>
      <c r="X19" s="1"/>
    </row>
    <row r="20" spans="1:25"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9"/>
      <c r="V20" s="122" t="s">
        <v>58</v>
      </c>
      <c r="X20" s="1"/>
    </row>
    <row r="21" spans="1:25" ht="36.75" customHeight="1" thickBot="1" x14ac:dyDescent="0.3">
      <c r="A21" s="17"/>
      <c r="B21" s="18"/>
      <c r="C21" s="18"/>
      <c r="D21" s="18"/>
      <c r="E21" s="19"/>
      <c r="F21" s="20"/>
      <c r="G21" s="21"/>
      <c r="H21" s="21"/>
      <c r="I21" s="20"/>
      <c r="J21" s="20"/>
      <c r="K21" s="20"/>
      <c r="L21" s="20"/>
      <c r="M21" s="20"/>
      <c r="N21" s="20"/>
      <c r="O21" s="20"/>
      <c r="P21" s="20"/>
      <c r="Q21" s="20"/>
      <c r="R21" s="22"/>
      <c r="S21" s="22"/>
      <c r="T21" s="22"/>
      <c r="U21" s="20"/>
      <c r="V21" s="21"/>
    </row>
    <row r="22" spans="1:25" ht="63" customHeight="1" thickBot="1" x14ac:dyDescent="0.3">
      <c r="A22" s="560" t="s">
        <v>59</v>
      </c>
      <c r="B22" s="561"/>
      <c r="C22" s="562"/>
      <c r="D22" s="23"/>
      <c r="E22" s="546" t="str">
        <f>CONCATENATE("INFORME DE SEGUIMIENTO DEL PROCESO ",A23)</f>
        <v>INFORME DE SEGUIMIENTO DEL PROCESO GESTIÓN TECNOLÓGICA</v>
      </c>
      <c r="F22" s="547"/>
      <c r="G22" s="21"/>
      <c r="H22" s="579" t="s">
        <v>60</v>
      </c>
      <c r="I22" s="580"/>
      <c r="J22" s="581"/>
      <c r="K22" s="107"/>
      <c r="L22" s="107"/>
      <c r="M22" s="587" t="s">
        <v>61</v>
      </c>
      <c r="N22" s="588"/>
      <c r="O22" s="589"/>
      <c r="P22" s="111"/>
      <c r="Q22" s="111"/>
      <c r="R22" s="111"/>
      <c r="S22" s="111"/>
      <c r="T22" s="111"/>
      <c r="U22" s="111"/>
      <c r="V22" s="110"/>
    </row>
    <row r="23" spans="1:25" ht="53.25" customHeight="1" thickBot="1" x14ac:dyDescent="0.3">
      <c r="A23" s="600" t="s">
        <v>50</v>
      </c>
      <c r="B23" s="601"/>
      <c r="C23" s="602"/>
      <c r="D23" s="23"/>
      <c r="E23" s="127" t="s">
        <v>151</v>
      </c>
      <c r="F23" s="128">
        <f>COUNTA(E32:E44)</f>
        <v>3</v>
      </c>
      <c r="G23" s="21"/>
      <c r="H23" s="582" t="s">
        <v>69</v>
      </c>
      <c r="I23" s="583"/>
      <c r="J23" s="126">
        <f>COUNTIF(I32:I43,"Acción Correctiva")</f>
        <v>12</v>
      </c>
      <c r="K23" s="112"/>
      <c r="L23" s="108"/>
      <c r="M23" s="113" t="s">
        <v>65</v>
      </c>
      <c r="N23" s="124" t="s">
        <v>66</v>
      </c>
      <c r="O23" s="156" t="s">
        <v>67</v>
      </c>
      <c r="P23" s="111"/>
      <c r="Q23" s="111"/>
      <c r="R23" s="111"/>
      <c r="S23" s="110"/>
      <c r="T23" s="110"/>
      <c r="U23" s="23"/>
      <c r="V23" s="110"/>
    </row>
    <row r="24" spans="1:25" ht="48.75" customHeight="1" thickBot="1" x14ac:dyDescent="0.4">
      <c r="A24" s="27"/>
      <c r="B24" s="23"/>
      <c r="C24" s="23"/>
      <c r="D24" s="28"/>
      <c r="E24" s="127" t="s">
        <v>62</v>
      </c>
      <c r="F24" s="128">
        <f>COUNTA(H32:H44)</f>
        <v>12</v>
      </c>
      <c r="G24" s="24"/>
      <c r="H24" s="584" t="s">
        <v>156</v>
      </c>
      <c r="I24" s="585"/>
      <c r="J24" s="131">
        <f>COUNTIF(I32:I42,"Acción Preventiva y/o de mejora")</f>
        <v>0</v>
      </c>
      <c r="K24" s="112"/>
      <c r="L24" s="108"/>
      <c r="M24" s="114">
        <v>2016</v>
      </c>
      <c r="N24" s="37"/>
      <c r="O24" s="115"/>
      <c r="P24" s="111"/>
      <c r="Q24" s="112"/>
      <c r="R24" s="112"/>
      <c r="S24" s="110"/>
      <c r="T24" s="110"/>
      <c r="U24" s="23"/>
      <c r="V24" s="110"/>
    </row>
    <row r="25" spans="1:25" ht="53.25" customHeight="1" x14ac:dyDescent="0.35">
      <c r="A25" s="27"/>
      <c r="B25" s="23"/>
      <c r="C25" s="23"/>
      <c r="D25" s="33"/>
      <c r="E25" s="129" t="s">
        <v>152</v>
      </c>
      <c r="F25" s="326">
        <f>COUNTIF(U32:U43,"Vencida")</f>
        <v>0</v>
      </c>
      <c r="G25" s="24"/>
      <c r="H25" s="586"/>
      <c r="I25" s="586"/>
      <c r="J25" s="118"/>
      <c r="K25" s="112"/>
      <c r="L25" s="108"/>
      <c r="M25" s="116">
        <v>2017</v>
      </c>
      <c r="N25" s="46"/>
      <c r="O25" s="117">
        <v>19</v>
      </c>
      <c r="P25" s="111"/>
      <c r="Q25" s="112"/>
      <c r="R25" s="112"/>
      <c r="S25" s="110"/>
      <c r="T25" s="110"/>
      <c r="U25" s="23"/>
      <c r="V25" s="62"/>
    </row>
    <row r="26" spans="1:25" ht="48.75" customHeight="1" x14ac:dyDescent="0.35">
      <c r="A26" s="27"/>
      <c r="B26" s="23"/>
      <c r="C26" s="23"/>
      <c r="D26" s="28"/>
      <c r="E26" s="129" t="s">
        <v>153</v>
      </c>
      <c r="F26" s="326">
        <f>COUNTIF(U32:U44,"En ejecución")</f>
        <v>3</v>
      </c>
      <c r="G26" s="24"/>
      <c r="H26" s="586"/>
      <c r="I26" s="586"/>
      <c r="J26" s="301"/>
      <c r="K26" s="118"/>
      <c r="L26" s="108"/>
      <c r="M26" s="116">
        <v>2018</v>
      </c>
      <c r="N26" s="46"/>
      <c r="O26" s="117"/>
      <c r="P26" s="111"/>
      <c r="Q26" s="112"/>
      <c r="R26" s="112"/>
      <c r="S26" s="110"/>
      <c r="T26" s="110"/>
      <c r="U26" s="23"/>
      <c r="V26" s="62"/>
    </row>
    <row r="27" spans="1:25" ht="51" customHeight="1" thickBot="1" x14ac:dyDescent="0.4">
      <c r="A27" s="27"/>
      <c r="B27" s="23"/>
      <c r="C27" s="23"/>
      <c r="D27" s="33"/>
      <c r="E27" s="129" t="s">
        <v>155</v>
      </c>
      <c r="F27" s="128">
        <f>COUNTIF(U32:U44,"Cerrada")</f>
        <v>6</v>
      </c>
      <c r="G27" s="24"/>
      <c r="H27" s="25"/>
      <c r="I27" s="109"/>
      <c r="J27" s="108"/>
      <c r="K27" s="108"/>
      <c r="L27" s="108"/>
      <c r="M27" s="119" t="s">
        <v>75</v>
      </c>
      <c r="N27" s="120">
        <f>SUM(N24:N26)</f>
        <v>0</v>
      </c>
      <c r="O27" s="157">
        <f>SUM(O24:O26)</f>
        <v>19</v>
      </c>
      <c r="P27" s="111"/>
      <c r="Q27" s="112"/>
      <c r="R27" s="112"/>
      <c r="S27" s="110"/>
      <c r="T27" s="110"/>
      <c r="U27" s="23"/>
      <c r="V27" s="62"/>
    </row>
    <row r="28" spans="1:25" s="320" customFormat="1" ht="51" customHeight="1" thickBot="1" x14ac:dyDescent="0.4">
      <c r="A28" s="27"/>
      <c r="B28" s="23"/>
      <c r="C28" s="23"/>
      <c r="D28" s="33"/>
      <c r="E28" s="130" t="s">
        <v>575</v>
      </c>
      <c r="F28" s="131">
        <f>COUNTIF(U33:U44,"Eliminada")</f>
        <v>3</v>
      </c>
      <c r="G28" s="24"/>
      <c r="H28" s="25"/>
      <c r="I28" s="109"/>
      <c r="J28" s="108"/>
      <c r="K28" s="108"/>
      <c r="L28" s="108"/>
      <c r="M28" s="111"/>
      <c r="N28" s="112"/>
      <c r="O28" s="111"/>
      <c r="P28" s="111"/>
      <c r="Q28" s="112"/>
      <c r="R28" s="112"/>
      <c r="S28" s="110"/>
      <c r="T28" s="110"/>
      <c r="U28" s="23"/>
      <c r="V28" s="62"/>
    </row>
    <row r="29" spans="1:25" ht="41.25" customHeight="1" thickBot="1" x14ac:dyDescent="0.4">
      <c r="A29" s="27"/>
      <c r="B29" s="23"/>
      <c r="C29" s="23"/>
      <c r="D29" s="23"/>
      <c r="E29" s="103"/>
      <c r="F29" s="104"/>
      <c r="G29" s="24"/>
      <c r="H29" s="25"/>
      <c r="I29" s="105"/>
      <c r="J29" s="106"/>
      <c r="K29" s="105"/>
      <c r="L29" s="106"/>
      <c r="M29" s="123"/>
      <c r="N29" s="26"/>
      <c r="O29" s="26"/>
      <c r="P29" s="26"/>
      <c r="Q29" s="20"/>
      <c r="R29" s="20"/>
      <c r="S29" s="20"/>
      <c r="T29" s="20"/>
      <c r="U29" s="20"/>
      <c r="V29" s="20"/>
    </row>
    <row r="30" spans="1:25" s="97" customFormat="1" ht="45" customHeight="1" thickBot="1" x14ac:dyDescent="0.25">
      <c r="A30" s="570" t="s">
        <v>80</v>
      </c>
      <c r="B30" s="571"/>
      <c r="C30" s="571"/>
      <c r="D30" s="571"/>
      <c r="E30" s="571"/>
      <c r="F30" s="571"/>
      <c r="G30" s="572"/>
      <c r="H30" s="563" t="s">
        <v>81</v>
      </c>
      <c r="I30" s="564"/>
      <c r="J30" s="564"/>
      <c r="K30" s="564"/>
      <c r="L30" s="564"/>
      <c r="M30" s="564"/>
      <c r="N30" s="565"/>
      <c r="O30" s="576" t="s">
        <v>82</v>
      </c>
      <c r="P30" s="577"/>
      <c r="Q30" s="578"/>
      <c r="R30" s="543" t="s">
        <v>148</v>
      </c>
      <c r="S30" s="544"/>
      <c r="T30" s="544"/>
      <c r="U30" s="544"/>
      <c r="V30" s="545"/>
      <c r="W30" s="99"/>
      <c r="X30" s="100"/>
      <c r="Y30" s="101"/>
    </row>
    <row r="31" spans="1:25" ht="63" customHeight="1" thickBot="1" x14ac:dyDescent="0.3">
      <c r="A31" s="193" t="s">
        <v>154</v>
      </c>
      <c r="B31" s="194" t="s">
        <v>3</v>
      </c>
      <c r="C31" s="194" t="s">
        <v>84</v>
      </c>
      <c r="D31" s="194" t="s">
        <v>140</v>
      </c>
      <c r="E31" s="194" t="s">
        <v>141</v>
      </c>
      <c r="F31" s="194" t="s">
        <v>142</v>
      </c>
      <c r="G31" s="195" t="s">
        <v>143</v>
      </c>
      <c r="H31" s="196" t="s">
        <v>146</v>
      </c>
      <c r="I31" s="194" t="s">
        <v>5</v>
      </c>
      <c r="J31" s="194" t="s">
        <v>85</v>
      </c>
      <c r="K31" s="197" t="s">
        <v>86</v>
      </c>
      <c r="L31" s="197" t="s">
        <v>88</v>
      </c>
      <c r="M31" s="197" t="s">
        <v>89</v>
      </c>
      <c r="N31" s="198" t="s">
        <v>90</v>
      </c>
      <c r="O31" s="548" t="s">
        <v>91</v>
      </c>
      <c r="P31" s="549"/>
      <c r="Q31" s="198" t="s">
        <v>92</v>
      </c>
      <c r="R31" s="199" t="s">
        <v>91</v>
      </c>
      <c r="S31" s="197" t="s">
        <v>92</v>
      </c>
      <c r="T31" s="197" t="s">
        <v>166</v>
      </c>
      <c r="U31" s="197" t="s">
        <v>93</v>
      </c>
      <c r="V31" s="198" t="s">
        <v>163</v>
      </c>
      <c r="W31" s="98"/>
      <c r="X31" s="102"/>
      <c r="Y31" s="102"/>
    </row>
    <row r="32" spans="1:25" s="238" customFormat="1" ht="186" hidden="1" customHeight="1" x14ac:dyDescent="0.25">
      <c r="A32" s="612">
        <v>30</v>
      </c>
      <c r="B32" s="610" t="s">
        <v>136</v>
      </c>
      <c r="C32" s="610" t="s">
        <v>130</v>
      </c>
      <c r="D32" s="637">
        <v>43370</v>
      </c>
      <c r="E32" s="639" t="s">
        <v>374</v>
      </c>
      <c r="F32" s="649" t="s">
        <v>145</v>
      </c>
      <c r="G32" s="651" t="s">
        <v>375</v>
      </c>
      <c r="H32" s="356" t="s">
        <v>376</v>
      </c>
      <c r="I32" s="357" t="s">
        <v>24</v>
      </c>
      <c r="J32" s="357" t="s">
        <v>396</v>
      </c>
      <c r="K32" s="309" t="s">
        <v>377</v>
      </c>
      <c r="L32" s="235">
        <v>43367</v>
      </c>
      <c r="M32" s="235">
        <v>43367</v>
      </c>
      <c r="N32" s="235">
        <v>43370</v>
      </c>
      <c r="O32" s="643" t="s">
        <v>532</v>
      </c>
      <c r="P32" s="643"/>
      <c r="Q32" s="302" t="s">
        <v>378</v>
      </c>
      <c r="R32" s="209" t="s">
        <v>585</v>
      </c>
      <c r="S32" s="242" t="s">
        <v>405</v>
      </c>
      <c r="T32" s="325" t="s">
        <v>164</v>
      </c>
      <c r="U32" s="302" t="s">
        <v>30</v>
      </c>
      <c r="V32" s="264" t="s">
        <v>572</v>
      </c>
      <c r="W32" s="385"/>
      <c r="X32" s="237"/>
    </row>
    <row r="33" spans="1:24" s="238" customFormat="1" ht="287.25" hidden="1" customHeight="1" x14ac:dyDescent="0.25">
      <c r="A33" s="612"/>
      <c r="B33" s="610"/>
      <c r="C33" s="610"/>
      <c r="D33" s="637"/>
      <c r="E33" s="639"/>
      <c r="F33" s="650"/>
      <c r="G33" s="641"/>
      <c r="H33" s="356" t="s">
        <v>379</v>
      </c>
      <c r="I33" s="357" t="s">
        <v>24</v>
      </c>
      <c r="J33" s="357" t="s">
        <v>380</v>
      </c>
      <c r="K33" s="309" t="s">
        <v>377</v>
      </c>
      <c r="L33" s="235">
        <v>43370</v>
      </c>
      <c r="M33" s="235">
        <v>43370</v>
      </c>
      <c r="N33" s="235">
        <v>43370</v>
      </c>
      <c r="O33" s="645" t="s">
        <v>583</v>
      </c>
      <c r="P33" s="646"/>
      <c r="Q33" s="357" t="s">
        <v>401</v>
      </c>
      <c r="R33" s="209" t="s">
        <v>586</v>
      </c>
      <c r="S33" s="386" t="s">
        <v>587</v>
      </c>
      <c r="T33" s="325" t="s">
        <v>164</v>
      </c>
      <c r="U33" s="302" t="s">
        <v>30</v>
      </c>
      <c r="V33" s="264" t="s">
        <v>573</v>
      </c>
      <c r="W33" s="385"/>
      <c r="X33" s="237"/>
    </row>
    <row r="34" spans="1:24" s="238" customFormat="1" ht="222" customHeight="1" x14ac:dyDescent="0.25">
      <c r="A34" s="612"/>
      <c r="B34" s="610"/>
      <c r="C34" s="610"/>
      <c r="D34" s="637"/>
      <c r="E34" s="639"/>
      <c r="F34" s="650"/>
      <c r="G34" s="641"/>
      <c r="H34" s="356" t="s">
        <v>533</v>
      </c>
      <c r="I34" s="357" t="s">
        <v>24</v>
      </c>
      <c r="J34" s="357" t="s">
        <v>381</v>
      </c>
      <c r="K34" s="381" t="s">
        <v>377</v>
      </c>
      <c r="L34" s="358">
        <v>43370</v>
      </c>
      <c r="M34" s="235">
        <v>43374</v>
      </c>
      <c r="N34" s="235">
        <v>43462</v>
      </c>
      <c r="O34" s="647" t="s">
        <v>721</v>
      </c>
      <c r="P34" s="648"/>
      <c r="Q34" s="387" t="s">
        <v>638</v>
      </c>
      <c r="R34" s="366" t="s">
        <v>722</v>
      </c>
      <c r="S34" s="388" t="s">
        <v>732</v>
      </c>
      <c r="T34" s="345"/>
      <c r="U34" s="302" t="s">
        <v>150</v>
      </c>
      <c r="V34" s="264" t="s">
        <v>730</v>
      </c>
      <c r="W34" s="389"/>
      <c r="X34" s="237"/>
    </row>
    <row r="35" spans="1:24" s="238" customFormat="1" ht="183.75" hidden="1" customHeight="1" x14ac:dyDescent="0.25">
      <c r="A35" s="612"/>
      <c r="B35" s="610"/>
      <c r="C35" s="610"/>
      <c r="D35" s="637"/>
      <c r="E35" s="639"/>
      <c r="F35" s="650"/>
      <c r="G35" s="641"/>
      <c r="H35" s="209" t="s">
        <v>534</v>
      </c>
      <c r="I35" s="357" t="s">
        <v>24</v>
      </c>
      <c r="J35" s="357" t="s">
        <v>382</v>
      </c>
      <c r="K35" s="310" t="s">
        <v>377</v>
      </c>
      <c r="L35" s="358">
        <v>43370</v>
      </c>
      <c r="M35" s="235">
        <v>43374</v>
      </c>
      <c r="N35" s="235">
        <v>43462</v>
      </c>
      <c r="O35" s="634" t="s">
        <v>535</v>
      </c>
      <c r="P35" s="633"/>
      <c r="Q35" s="357" t="s">
        <v>536</v>
      </c>
      <c r="R35" s="265" t="s">
        <v>588</v>
      </c>
      <c r="S35" s="232" t="s">
        <v>579</v>
      </c>
      <c r="T35" s="325" t="s">
        <v>164</v>
      </c>
      <c r="U35" s="302" t="s">
        <v>30</v>
      </c>
      <c r="V35" s="366" t="s">
        <v>574</v>
      </c>
      <c r="W35" s="389"/>
      <c r="X35" s="237"/>
    </row>
    <row r="36" spans="1:24" s="238" customFormat="1" ht="180.75" customHeight="1" x14ac:dyDescent="0.25">
      <c r="A36" s="612"/>
      <c r="B36" s="610"/>
      <c r="C36" s="610"/>
      <c r="D36" s="637"/>
      <c r="E36" s="639"/>
      <c r="F36" s="650"/>
      <c r="G36" s="641"/>
      <c r="H36" s="356" t="s">
        <v>383</v>
      </c>
      <c r="I36" s="357" t="s">
        <v>24</v>
      </c>
      <c r="J36" s="357" t="s">
        <v>384</v>
      </c>
      <c r="K36" s="310" t="s">
        <v>377</v>
      </c>
      <c r="L36" s="358">
        <v>43370</v>
      </c>
      <c r="M36" s="235">
        <v>43374</v>
      </c>
      <c r="N36" s="235">
        <v>43612</v>
      </c>
      <c r="O36" s="632" t="s">
        <v>637</v>
      </c>
      <c r="P36" s="633"/>
      <c r="Q36" s="357" t="s">
        <v>537</v>
      </c>
      <c r="R36" s="265" t="s">
        <v>723</v>
      </c>
      <c r="S36" s="236" t="s">
        <v>530</v>
      </c>
      <c r="T36" s="236"/>
      <c r="U36" s="302" t="s">
        <v>150</v>
      </c>
      <c r="V36" s="366" t="s">
        <v>731</v>
      </c>
      <c r="W36" s="389"/>
      <c r="X36" s="237"/>
    </row>
    <row r="37" spans="1:24" s="238" customFormat="1" ht="157.5" customHeight="1" x14ac:dyDescent="0.25">
      <c r="A37" s="612"/>
      <c r="B37" s="610"/>
      <c r="C37" s="610"/>
      <c r="D37" s="637"/>
      <c r="E37" s="639"/>
      <c r="F37" s="650"/>
      <c r="G37" s="641"/>
      <c r="H37" s="356" t="s">
        <v>385</v>
      </c>
      <c r="I37" s="357" t="s">
        <v>24</v>
      </c>
      <c r="J37" s="357" t="s">
        <v>386</v>
      </c>
      <c r="K37" s="310" t="s">
        <v>377</v>
      </c>
      <c r="L37" s="358">
        <v>43370</v>
      </c>
      <c r="M37" s="235">
        <v>43374</v>
      </c>
      <c r="N37" s="235">
        <v>43403</v>
      </c>
      <c r="O37" s="634" t="s">
        <v>538</v>
      </c>
      <c r="P37" s="633"/>
      <c r="Q37" s="302"/>
      <c r="R37" s="265" t="s">
        <v>724</v>
      </c>
      <c r="S37" s="236"/>
      <c r="T37" s="236"/>
      <c r="U37" s="325" t="s">
        <v>576</v>
      </c>
      <c r="V37" s="366" t="s">
        <v>725</v>
      </c>
      <c r="W37" s="389"/>
      <c r="X37" s="237"/>
    </row>
    <row r="38" spans="1:24" s="238" customFormat="1" ht="126.75" customHeight="1" x14ac:dyDescent="0.25">
      <c r="A38" s="612"/>
      <c r="B38" s="610"/>
      <c r="C38" s="610"/>
      <c r="D38" s="637"/>
      <c r="E38" s="639"/>
      <c r="F38" s="650"/>
      <c r="G38" s="641"/>
      <c r="H38" s="356" t="s">
        <v>387</v>
      </c>
      <c r="I38" s="357" t="s">
        <v>24</v>
      </c>
      <c r="J38" s="357" t="s">
        <v>388</v>
      </c>
      <c r="K38" s="310" t="s">
        <v>377</v>
      </c>
      <c r="L38" s="358">
        <v>43370</v>
      </c>
      <c r="M38" s="235">
        <v>43374</v>
      </c>
      <c r="N38" s="235">
        <v>43434</v>
      </c>
      <c r="O38" s="632" t="s">
        <v>726</v>
      </c>
      <c r="P38" s="633"/>
      <c r="Q38" s="302"/>
      <c r="R38" s="265" t="s">
        <v>727</v>
      </c>
      <c r="S38" s="236"/>
      <c r="T38" s="236"/>
      <c r="U38" s="325" t="s">
        <v>576</v>
      </c>
      <c r="V38" s="366" t="s">
        <v>725</v>
      </c>
      <c r="W38" s="389"/>
      <c r="X38" s="237"/>
    </row>
    <row r="39" spans="1:24" s="238" customFormat="1" ht="118.5" customHeight="1" x14ac:dyDescent="0.25">
      <c r="A39" s="612"/>
      <c r="B39" s="610"/>
      <c r="C39" s="610"/>
      <c r="D39" s="637"/>
      <c r="E39" s="639"/>
      <c r="F39" s="613"/>
      <c r="G39" s="652"/>
      <c r="H39" s="274" t="s">
        <v>389</v>
      </c>
      <c r="I39" s="364" t="s">
        <v>24</v>
      </c>
      <c r="J39" s="364" t="s">
        <v>390</v>
      </c>
      <c r="K39" s="310" t="s">
        <v>377</v>
      </c>
      <c r="L39" s="358">
        <v>43370</v>
      </c>
      <c r="M39" s="235">
        <v>43371</v>
      </c>
      <c r="N39" s="235">
        <v>43434</v>
      </c>
      <c r="O39" s="634" t="s">
        <v>539</v>
      </c>
      <c r="P39" s="633"/>
      <c r="Q39" s="263"/>
      <c r="R39" s="265" t="s">
        <v>728</v>
      </c>
      <c r="S39" s="236"/>
      <c r="T39" s="236"/>
      <c r="U39" s="325" t="s">
        <v>576</v>
      </c>
      <c r="V39" s="366" t="s">
        <v>725</v>
      </c>
      <c r="W39" s="389"/>
      <c r="X39" s="237"/>
    </row>
    <row r="40" spans="1:24" s="238" customFormat="1" ht="233.25" hidden="1" customHeight="1" x14ac:dyDescent="0.25">
      <c r="A40" s="612">
        <v>31</v>
      </c>
      <c r="B40" s="610" t="s">
        <v>10</v>
      </c>
      <c r="C40" s="610" t="s">
        <v>130</v>
      </c>
      <c r="D40" s="637">
        <v>43368</v>
      </c>
      <c r="E40" s="639" t="s">
        <v>391</v>
      </c>
      <c r="F40" s="610" t="s">
        <v>145</v>
      </c>
      <c r="G40" s="640" t="s">
        <v>392</v>
      </c>
      <c r="H40" s="356" t="s">
        <v>395</v>
      </c>
      <c r="I40" s="357" t="s">
        <v>24</v>
      </c>
      <c r="J40" s="357" t="s">
        <v>380</v>
      </c>
      <c r="K40" s="310" t="s">
        <v>377</v>
      </c>
      <c r="L40" s="235">
        <v>43370</v>
      </c>
      <c r="M40" s="235">
        <v>43370</v>
      </c>
      <c r="N40" s="235">
        <v>43370</v>
      </c>
      <c r="O40" s="606" t="s">
        <v>580</v>
      </c>
      <c r="P40" s="642"/>
      <c r="Q40" s="357" t="s">
        <v>401</v>
      </c>
      <c r="R40" s="265" t="s">
        <v>589</v>
      </c>
      <c r="S40" s="386" t="s">
        <v>590</v>
      </c>
      <c r="T40" s="325" t="s">
        <v>164</v>
      </c>
      <c r="U40" s="302" t="s">
        <v>30</v>
      </c>
      <c r="V40" s="366" t="s">
        <v>725</v>
      </c>
      <c r="W40" s="389"/>
      <c r="X40" s="237"/>
    </row>
    <row r="41" spans="1:24" s="238" customFormat="1" ht="151.5" hidden="1" customHeight="1" x14ac:dyDescent="0.25">
      <c r="A41" s="612"/>
      <c r="B41" s="610"/>
      <c r="C41" s="610"/>
      <c r="D41" s="637"/>
      <c r="E41" s="639"/>
      <c r="F41" s="610"/>
      <c r="G41" s="641"/>
      <c r="H41" s="366" t="s">
        <v>397</v>
      </c>
      <c r="I41" s="357" t="s">
        <v>24</v>
      </c>
      <c r="J41" s="357" t="s">
        <v>380</v>
      </c>
      <c r="K41" s="310" t="s">
        <v>377</v>
      </c>
      <c r="L41" s="235">
        <v>43370</v>
      </c>
      <c r="M41" s="235">
        <v>43374</v>
      </c>
      <c r="N41" s="235">
        <v>43449</v>
      </c>
      <c r="O41" s="643" t="s">
        <v>540</v>
      </c>
      <c r="P41" s="643"/>
      <c r="Q41" s="230" t="s">
        <v>541</v>
      </c>
      <c r="R41" s="265" t="s">
        <v>591</v>
      </c>
      <c r="S41" s="388" t="s">
        <v>581</v>
      </c>
      <c r="T41" s="325" t="s">
        <v>164</v>
      </c>
      <c r="U41" s="302" t="s">
        <v>30</v>
      </c>
      <c r="V41" s="366" t="s">
        <v>568</v>
      </c>
      <c r="W41" s="389"/>
      <c r="X41" s="237"/>
    </row>
    <row r="42" spans="1:24" s="239" customFormat="1" ht="230.25" hidden="1" customHeight="1" x14ac:dyDescent="0.25">
      <c r="A42" s="635"/>
      <c r="B42" s="636"/>
      <c r="C42" s="636"/>
      <c r="D42" s="638"/>
      <c r="E42" s="640"/>
      <c r="F42" s="636"/>
      <c r="G42" s="641"/>
      <c r="H42" s="274" t="s">
        <v>393</v>
      </c>
      <c r="I42" s="364" t="s">
        <v>24</v>
      </c>
      <c r="J42" s="364" t="s">
        <v>394</v>
      </c>
      <c r="K42" s="311" t="s">
        <v>377</v>
      </c>
      <c r="L42" s="312">
        <v>43370</v>
      </c>
      <c r="M42" s="313">
        <v>43374</v>
      </c>
      <c r="N42" s="313">
        <v>43403</v>
      </c>
      <c r="O42" s="644" t="s">
        <v>542</v>
      </c>
      <c r="P42" s="644"/>
      <c r="Q42" s="314" t="s">
        <v>543</v>
      </c>
      <c r="R42" s="315" t="s">
        <v>592</v>
      </c>
      <c r="S42" s="318" t="s">
        <v>552</v>
      </c>
      <c r="T42" s="325" t="s">
        <v>164</v>
      </c>
      <c r="U42" s="303" t="s">
        <v>30</v>
      </c>
      <c r="V42" s="316" t="s">
        <v>568</v>
      </c>
      <c r="W42" s="390"/>
    </row>
    <row r="43" spans="1:24" s="238" customFormat="1" ht="381" customHeight="1" x14ac:dyDescent="0.25">
      <c r="A43" s="391">
        <v>32</v>
      </c>
      <c r="B43" s="230" t="s">
        <v>136</v>
      </c>
      <c r="C43" s="230" t="s">
        <v>130</v>
      </c>
      <c r="D43" s="392">
        <v>43437</v>
      </c>
      <c r="E43" s="393" t="s">
        <v>544</v>
      </c>
      <c r="F43" s="230" t="s">
        <v>145</v>
      </c>
      <c r="G43" s="394" t="s">
        <v>545</v>
      </c>
      <c r="H43" s="394" t="s">
        <v>546</v>
      </c>
      <c r="I43" s="230" t="s">
        <v>24</v>
      </c>
      <c r="J43" s="394" t="s">
        <v>401</v>
      </c>
      <c r="K43" s="310" t="s">
        <v>377</v>
      </c>
      <c r="L43" s="358">
        <v>43437</v>
      </c>
      <c r="M43" s="235">
        <v>43497</v>
      </c>
      <c r="N43" s="235">
        <v>43678</v>
      </c>
      <c r="O43" s="630" t="s">
        <v>733</v>
      </c>
      <c r="P43" s="631"/>
      <c r="Q43" s="395" t="s">
        <v>734</v>
      </c>
      <c r="R43" s="396" t="s">
        <v>735</v>
      </c>
      <c r="S43" s="397" t="s">
        <v>690</v>
      </c>
      <c r="T43" s="325"/>
      <c r="U43" s="302" t="s">
        <v>150</v>
      </c>
      <c r="V43" s="366" t="s">
        <v>725</v>
      </c>
      <c r="W43" s="389"/>
      <c r="X43" s="237"/>
    </row>
    <row r="44" spans="1:24" x14ac:dyDescent="0.25">
      <c r="A44" s="398"/>
      <c r="B44" s="398"/>
      <c r="C44" s="398"/>
      <c r="D44" s="398"/>
      <c r="E44" s="399"/>
      <c r="F44" s="398"/>
      <c r="G44" s="399"/>
      <c r="H44" s="399"/>
      <c r="I44" s="398"/>
      <c r="J44" s="398"/>
      <c r="K44" s="398"/>
      <c r="L44" s="398"/>
      <c r="M44" s="398"/>
      <c r="N44" s="398"/>
      <c r="O44" s="400"/>
      <c r="P44" s="398"/>
      <c r="Q44" s="398"/>
      <c r="R44" s="401"/>
      <c r="S44" s="401"/>
      <c r="T44" s="401"/>
      <c r="U44" s="402"/>
      <c r="V44" s="399"/>
      <c r="W44" s="398"/>
      <c r="X44" s="1"/>
    </row>
    <row r="45" spans="1:24" x14ac:dyDescent="0.25">
      <c r="A45" s="398"/>
      <c r="B45" s="398"/>
      <c r="C45" s="398"/>
      <c r="D45" s="398"/>
      <c r="E45" s="399"/>
      <c r="F45" s="398"/>
      <c r="G45" s="399"/>
      <c r="H45" s="399"/>
      <c r="I45" s="398"/>
      <c r="J45" s="398"/>
      <c r="K45" s="398"/>
      <c r="L45" s="398"/>
      <c r="M45" s="398"/>
      <c r="N45" s="398"/>
      <c r="O45" s="398"/>
      <c r="P45" s="398"/>
      <c r="Q45" s="398"/>
      <c r="R45" s="401"/>
      <c r="S45" s="401"/>
      <c r="T45" s="401"/>
      <c r="U45" s="402"/>
      <c r="V45" s="399"/>
      <c r="W45" s="398"/>
      <c r="X45" s="1"/>
    </row>
    <row r="46" spans="1:24" x14ac:dyDescent="0.25">
      <c r="A46" s="398"/>
      <c r="B46" s="398"/>
      <c r="C46" s="398"/>
      <c r="D46" s="398"/>
      <c r="E46" s="399"/>
      <c r="F46" s="398"/>
      <c r="G46" s="399"/>
      <c r="H46" s="399"/>
      <c r="I46" s="398"/>
      <c r="J46" s="398"/>
      <c r="K46" s="398"/>
      <c r="L46" s="398"/>
      <c r="M46" s="398"/>
      <c r="N46" s="398"/>
      <c r="O46" s="398"/>
      <c r="P46" s="398"/>
      <c r="Q46" s="398"/>
      <c r="R46" s="401"/>
      <c r="S46" s="401"/>
      <c r="T46" s="401"/>
      <c r="U46" s="402"/>
      <c r="V46" s="399"/>
      <c r="W46" s="398"/>
      <c r="X46" s="1"/>
    </row>
    <row r="47" spans="1:24" x14ac:dyDescent="0.25">
      <c r="A47" s="1"/>
      <c r="B47" s="1"/>
      <c r="C47" s="1"/>
      <c r="D47" s="1"/>
      <c r="E47" s="16"/>
      <c r="F47" s="1"/>
      <c r="G47" s="16"/>
      <c r="H47" s="16"/>
      <c r="I47" s="1"/>
      <c r="J47" s="1"/>
      <c r="K47" s="1"/>
      <c r="L47" s="1"/>
      <c r="M47" s="1"/>
      <c r="N47" s="1"/>
      <c r="O47" s="1"/>
      <c r="P47" s="1"/>
      <c r="Q47" s="1"/>
      <c r="R47" s="15"/>
      <c r="S47" s="15"/>
      <c r="T47" s="15"/>
      <c r="U47" s="13"/>
      <c r="V47" s="16"/>
      <c r="W47" s="1"/>
      <c r="X47" s="1"/>
    </row>
    <row r="48" spans="1:24" x14ac:dyDescent="0.25">
      <c r="A48" s="1"/>
      <c r="B48" s="1"/>
      <c r="C48" s="1"/>
      <c r="D48" s="1"/>
      <c r="E48" s="16"/>
      <c r="F48" s="1"/>
      <c r="G48" s="16"/>
      <c r="H48" s="16"/>
      <c r="I48" s="1"/>
      <c r="J48" s="1"/>
      <c r="K48" s="1"/>
      <c r="L48" s="1"/>
      <c r="M48" s="1"/>
      <c r="N48" s="1"/>
      <c r="O48" s="1"/>
      <c r="P48" s="1"/>
      <c r="Q48" s="1"/>
      <c r="R48" s="15"/>
      <c r="S48" s="15"/>
      <c r="T48" s="15"/>
      <c r="U48" s="13"/>
      <c r="V48" s="16"/>
      <c r="W48" s="1"/>
      <c r="X48" s="1"/>
    </row>
    <row r="49" spans="1:24" x14ac:dyDescent="0.25">
      <c r="A49" s="1"/>
      <c r="B49" s="1"/>
      <c r="C49" s="1"/>
      <c r="D49" s="1"/>
      <c r="E49" s="16"/>
      <c r="F49" s="1"/>
      <c r="G49" s="16"/>
      <c r="H49" s="16"/>
      <c r="I49" s="1"/>
      <c r="J49" s="1"/>
      <c r="K49" s="1"/>
      <c r="L49" s="1"/>
      <c r="M49" s="1"/>
      <c r="N49" s="1"/>
      <c r="O49" s="1"/>
      <c r="P49" s="1"/>
      <c r="Q49" s="1"/>
      <c r="R49" s="15"/>
      <c r="S49" s="15"/>
      <c r="T49" s="15"/>
      <c r="U49" s="13"/>
      <c r="V49" s="16"/>
      <c r="W49" s="1"/>
      <c r="X49" s="1"/>
    </row>
    <row r="50" spans="1:24" x14ac:dyDescent="0.25">
      <c r="A50" s="1"/>
      <c r="B50" s="1"/>
      <c r="C50" s="1"/>
      <c r="D50" s="1"/>
      <c r="E50" s="16"/>
      <c r="F50" s="1"/>
      <c r="G50" s="16"/>
      <c r="H50" s="16"/>
      <c r="I50" s="1"/>
      <c r="J50" s="1"/>
      <c r="K50" s="1"/>
      <c r="L50" s="1"/>
      <c r="M50" s="1"/>
      <c r="N50" s="1"/>
      <c r="O50" s="1"/>
      <c r="P50" s="1"/>
      <c r="Q50" s="1"/>
      <c r="R50" s="15"/>
      <c r="S50" s="15"/>
      <c r="T50" s="15"/>
      <c r="U50" s="13"/>
      <c r="V50" s="16"/>
      <c r="W50" s="1"/>
      <c r="X50" s="1"/>
    </row>
    <row r="51" spans="1:24" x14ac:dyDescent="0.25">
      <c r="A51" s="1"/>
      <c r="B51" s="1"/>
      <c r="C51" s="1"/>
      <c r="D51" s="1"/>
      <c r="E51" s="16"/>
      <c r="F51" s="1"/>
      <c r="G51" s="16"/>
      <c r="H51" s="16"/>
      <c r="I51" s="1"/>
      <c r="J51" s="1"/>
      <c r="K51" s="1"/>
      <c r="L51" s="1"/>
      <c r="M51" s="1"/>
      <c r="N51" s="1"/>
      <c r="O51" s="1"/>
      <c r="P51" s="1"/>
      <c r="Q51" s="1"/>
      <c r="R51" s="15"/>
      <c r="S51" s="15"/>
      <c r="T51" s="15"/>
      <c r="U51" s="13"/>
      <c r="V51" s="16"/>
      <c r="W51" s="1"/>
      <c r="X51" s="1"/>
    </row>
    <row r="52" spans="1:24" x14ac:dyDescent="0.25">
      <c r="A52" s="1"/>
      <c r="B52" s="1"/>
      <c r="C52" s="1"/>
      <c r="D52" s="1"/>
      <c r="E52" s="16"/>
      <c r="F52" s="1"/>
      <c r="G52" s="16"/>
      <c r="H52" s="16"/>
      <c r="I52" s="1"/>
      <c r="J52" s="1"/>
      <c r="K52" s="1"/>
      <c r="L52" s="1"/>
      <c r="M52" s="1"/>
      <c r="N52" s="1"/>
      <c r="O52" s="1"/>
      <c r="P52" s="1"/>
      <c r="Q52" s="1"/>
      <c r="R52" s="15"/>
      <c r="S52" s="15"/>
      <c r="T52" s="15"/>
      <c r="U52" s="13"/>
      <c r="V52" s="16"/>
      <c r="W52" s="1"/>
      <c r="X52" s="1"/>
    </row>
    <row r="53" spans="1:24" x14ac:dyDescent="0.25">
      <c r="A53" s="1"/>
      <c r="B53" s="1"/>
      <c r="C53" s="1"/>
      <c r="D53" s="1"/>
      <c r="E53" s="16"/>
      <c r="F53" s="1"/>
      <c r="G53" s="16"/>
      <c r="H53" s="16"/>
      <c r="I53" s="1"/>
      <c r="J53" s="1"/>
      <c r="K53" s="1"/>
      <c r="L53" s="1"/>
      <c r="M53" s="1"/>
      <c r="N53" s="1"/>
      <c r="O53" s="1"/>
      <c r="P53" s="1"/>
      <c r="Q53" s="1"/>
      <c r="R53" s="15"/>
      <c r="S53" s="15"/>
      <c r="T53" s="15"/>
      <c r="U53" s="13"/>
      <c r="V53" s="16"/>
      <c r="W53" s="1"/>
      <c r="X53" s="1"/>
    </row>
    <row r="54" spans="1:24" x14ac:dyDescent="0.25">
      <c r="A54" s="1"/>
      <c r="B54" s="1"/>
      <c r="C54" s="1"/>
      <c r="D54" s="1"/>
      <c r="E54" s="16"/>
      <c r="F54" s="1"/>
      <c r="G54" s="16"/>
      <c r="H54" s="16"/>
      <c r="I54" s="1"/>
      <c r="J54" s="1"/>
      <c r="K54" s="1"/>
      <c r="L54" s="1"/>
      <c r="M54" s="1"/>
      <c r="N54" s="1"/>
      <c r="O54" s="1"/>
      <c r="P54" s="1"/>
      <c r="Q54" s="1"/>
      <c r="R54" s="15"/>
      <c r="S54" s="15"/>
      <c r="T54" s="15"/>
      <c r="U54" s="13"/>
      <c r="V54" s="16"/>
      <c r="W54" s="1"/>
      <c r="X54" s="1"/>
    </row>
    <row r="55" spans="1:24" x14ac:dyDescent="0.25">
      <c r="A55" s="1"/>
      <c r="B55" s="1"/>
      <c r="C55" s="1"/>
      <c r="D55" s="1"/>
      <c r="E55" s="16"/>
      <c r="F55" s="1"/>
      <c r="G55" s="16"/>
      <c r="H55" s="16"/>
      <c r="I55" s="1"/>
      <c r="J55" s="1"/>
      <c r="K55" s="1"/>
      <c r="L55" s="1"/>
      <c r="M55" s="1"/>
      <c r="N55" s="1"/>
      <c r="O55" s="1"/>
      <c r="P55" s="1"/>
      <c r="Q55" s="1"/>
      <c r="R55" s="15"/>
      <c r="S55" s="15"/>
      <c r="T55" s="15"/>
      <c r="U55" s="13"/>
      <c r="V55" s="16"/>
      <c r="W55" s="1"/>
      <c r="X55" s="1"/>
    </row>
    <row r="56" spans="1:24" x14ac:dyDescent="0.25">
      <c r="A56" s="1"/>
      <c r="B56" s="1"/>
      <c r="C56" s="1"/>
      <c r="D56" s="1"/>
      <c r="E56" s="16"/>
      <c r="F56" s="1"/>
      <c r="G56" s="16"/>
      <c r="H56" s="16"/>
      <c r="I56" s="1"/>
      <c r="J56" s="1"/>
      <c r="K56" s="1"/>
      <c r="L56" s="1"/>
      <c r="M56" s="1"/>
      <c r="N56" s="1"/>
      <c r="O56" s="1"/>
      <c r="P56" s="1"/>
      <c r="Q56" s="1"/>
      <c r="R56" s="15"/>
      <c r="S56" s="15"/>
      <c r="T56" s="15"/>
      <c r="U56" s="13"/>
      <c r="V56" s="16"/>
      <c r="W56" s="1"/>
      <c r="X56" s="1"/>
    </row>
    <row r="57" spans="1:24" x14ac:dyDescent="0.25">
      <c r="A57" s="1"/>
      <c r="B57" s="1"/>
      <c r="C57" s="1"/>
      <c r="D57" s="1"/>
      <c r="E57" s="16"/>
      <c r="F57" s="1"/>
      <c r="G57" s="16"/>
      <c r="H57" s="16"/>
      <c r="I57" s="1"/>
      <c r="J57" s="1"/>
      <c r="K57" s="1"/>
      <c r="L57" s="1"/>
      <c r="M57" s="1"/>
      <c r="N57" s="1"/>
      <c r="O57" s="1"/>
      <c r="P57" s="1"/>
      <c r="Q57" s="1"/>
      <c r="R57" s="15"/>
      <c r="S57" s="15"/>
      <c r="T57" s="15"/>
      <c r="U57" s="13"/>
      <c r="V57" s="16"/>
      <c r="W57" s="1"/>
      <c r="X57" s="1"/>
    </row>
    <row r="58" spans="1:24" x14ac:dyDescent="0.25">
      <c r="A58" s="1"/>
      <c r="B58" s="1"/>
      <c r="C58" s="1"/>
      <c r="D58" s="1"/>
      <c r="E58" s="16"/>
      <c r="F58" s="1"/>
      <c r="G58" s="16"/>
      <c r="H58" s="16"/>
      <c r="I58" s="1"/>
      <c r="J58" s="1"/>
      <c r="K58" s="1"/>
      <c r="L58" s="1"/>
      <c r="M58" s="1"/>
      <c r="N58" s="1"/>
      <c r="O58" s="1"/>
      <c r="P58" s="1"/>
      <c r="Q58" s="1"/>
      <c r="R58" s="15"/>
      <c r="S58" s="15"/>
      <c r="T58" s="15"/>
      <c r="U58" s="13"/>
      <c r="V58" s="16"/>
      <c r="W58" s="1"/>
      <c r="X58" s="1"/>
    </row>
    <row r="59" spans="1:24" x14ac:dyDescent="0.25">
      <c r="A59" s="1"/>
      <c r="B59" s="1"/>
      <c r="C59" s="1"/>
      <c r="D59" s="1"/>
      <c r="E59" s="16"/>
      <c r="F59" s="1"/>
      <c r="G59" s="16"/>
      <c r="H59" s="16"/>
      <c r="I59" s="1"/>
      <c r="J59" s="1"/>
      <c r="K59" s="1"/>
      <c r="L59" s="1"/>
      <c r="M59" s="1"/>
      <c r="N59" s="1"/>
      <c r="O59" s="1"/>
      <c r="P59" s="1"/>
      <c r="Q59" s="1"/>
      <c r="R59" s="15"/>
      <c r="S59" s="15"/>
      <c r="T59" s="15"/>
      <c r="U59" s="13"/>
      <c r="V59" s="16"/>
      <c r="W59" s="1"/>
      <c r="X59" s="1"/>
    </row>
    <row r="60" spans="1:24" x14ac:dyDescent="0.25">
      <c r="A60" s="1"/>
      <c r="B60" s="1"/>
      <c r="C60" s="1"/>
      <c r="D60" s="1"/>
      <c r="E60" s="16"/>
      <c r="F60" s="1"/>
      <c r="G60" s="16"/>
      <c r="H60" s="16"/>
      <c r="I60" s="1"/>
      <c r="J60" s="1"/>
      <c r="K60" s="1"/>
      <c r="L60" s="1"/>
      <c r="M60" s="1"/>
      <c r="N60" s="1"/>
      <c r="O60" s="1"/>
      <c r="P60" s="1"/>
      <c r="Q60" s="1"/>
      <c r="R60" s="15"/>
      <c r="S60" s="15"/>
      <c r="T60" s="15"/>
      <c r="U60" s="13"/>
      <c r="V60" s="16"/>
      <c r="W60" s="1"/>
      <c r="X60" s="1"/>
    </row>
    <row r="61" spans="1:24" x14ac:dyDescent="0.25">
      <c r="A61" s="1"/>
      <c r="B61" s="1"/>
      <c r="C61" s="1"/>
      <c r="D61" s="1"/>
      <c r="E61" s="16"/>
      <c r="F61" s="1"/>
      <c r="G61" s="16"/>
      <c r="H61" s="16"/>
      <c r="I61" s="1"/>
      <c r="J61" s="1"/>
      <c r="K61" s="1"/>
      <c r="L61" s="1"/>
      <c r="M61" s="1"/>
      <c r="N61" s="1"/>
      <c r="O61" s="1"/>
      <c r="P61" s="1"/>
      <c r="Q61" s="1"/>
      <c r="R61" s="15"/>
      <c r="S61" s="15"/>
      <c r="T61" s="15"/>
      <c r="U61" s="13"/>
      <c r="V61" s="16"/>
      <c r="W61" s="1"/>
      <c r="X61" s="1"/>
    </row>
    <row r="62" spans="1:24" x14ac:dyDescent="0.25">
      <c r="A62" s="1"/>
      <c r="B62" s="1"/>
      <c r="C62" s="1"/>
      <c r="D62" s="1"/>
      <c r="E62" s="16"/>
      <c r="F62" s="1"/>
      <c r="G62" s="16"/>
      <c r="H62" s="16"/>
      <c r="I62" s="1"/>
      <c r="J62" s="1"/>
      <c r="K62" s="1"/>
      <c r="L62" s="1"/>
      <c r="M62" s="1"/>
      <c r="N62" s="1"/>
      <c r="O62" s="1"/>
      <c r="P62" s="1"/>
      <c r="Q62" s="1"/>
      <c r="R62" s="15"/>
      <c r="S62" s="15"/>
      <c r="T62" s="15"/>
      <c r="U62" s="13"/>
      <c r="V62" s="16"/>
      <c r="W62" s="1"/>
      <c r="X62" s="1"/>
    </row>
    <row r="63" spans="1:24" x14ac:dyDescent="0.25">
      <c r="A63" s="1"/>
      <c r="B63" s="1"/>
      <c r="C63" s="1"/>
      <c r="D63" s="1"/>
      <c r="E63" s="16"/>
      <c r="F63" s="1"/>
      <c r="G63" s="16"/>
      <c r="H63" s="16"/>
      <c r="I63" s="1"/>
      <c r="J63" s="1"/>
      <c r="K63" s="1"/>
      <c r="L63" s="1"/>
      <c r="M63" s="1"/>
      <c r="N63" s="1"/>
      <c r="O63" s="1"/>
      <c r="P63" s="1"/>
      <c r="Q63" s="1"/>
      <c r="R63" s="15"/>
      <c r="S63" s="15"/>
      <c r="T63" s="15"/>
      <c r="U63" s="13"/>
      <c r="V63" s="16"/>
      <c r="W63" s="1"/>
      <c r="X63" s="1"/>
    </row>
    <row r="64" spans="1:24" x14ac:dyDescent="0.25">
      <c r="A64" s="1"/>
      <c r="B64" s="1"/>
      <c r="C64" s="1"/>
      <c r="D64" s="1"/>
      <c r="E64" s="16"/>
      <c r="F64" s="1"/>
      <c r="G64" s="16"/>
      <c r="H64" s="16"/>
      <c r="I64" s="1"/>
      <c r="J64" s="1"/>
      <c r="K64" s="1"/>
      <c r="L64" s="1"/>
      <c r="M64" s="1"/>
      <c r="N64" s="1"/>
      <c r="O64" s="1"/>
      <c r="P64" s="1"/>
      <c r="Q64" s="1"/>
      <c r="R64" s="15"/>
      <c r="S64" s="15"/>
      <c r="T64" s="15"/>
      <c r="U64" s="13"/>
      <c r="V64" s="16"/>
      <c r="W64" s="1"/>
      <c r="X64" s="1"/>
    </row>
    <row r="65" spans="1:24" x14ac:dyDescent="0.25">
      <c r="A65" s="1"/>
      <c r="B65" s="1"/>
      <c r="C65" s="1"/>
      <c r="D65" s="1"/>
      <c r="E65" s="16"/>
      <c r="F65" s="1"/>
      <c r="G65" s="16"/>
      <c r="H65" s="16"/>
      <c r="I65" s="1"/>
      <c r="J65" s="1"/>
      <c r="K65" s="1"/>
      <c r="L65" s="1"/>
      <c r="M65" s="1"/>
      <c r="N65" s="1"/>
      <c r="O65" s="1"/>
      <c r="P65" s="1"/>
      <c r="Q65" s="1"/>
      <c r="R65" s="15"/>
      <c r="S65" s="15"/>
      <c r="T65" s="15"/>
      <c r="U65" s="13"/>
      <c r="V65" s="16"/>
      <c r="W65" s="1"/>
      <c r="X65" s="1"/>
    </row>
    <row r="66" spans="1:24" x14ac:dyDescent="0.25">
      <c r="A66" s="1"/>
      <c r="B66" s="1"/>
      <c r="C66" s="1"/>
      <c r="D66" s="1"/>
      <c r="E66" s="16"/>
      <c r="F66" s="1"/>
      <c r="G66" s="16"/>
      <c r="H66" s="16"/>
      <c r="I66" s="1"/>
      <c r="J66" s="1"/>
      <c r="K66" s="1"/>
      <c r="L66" s="1"/>
      <c r="M66" s="1"/>
      <c r="N66" s="1"/>
      <c r="O66" s="1"/>
      <c r="P66" s="1"/>
      <c r="Q66" s="1"/>
      <c r="R66" s="15"/>
      <c r="S66" s="15"/>
      <c r="T66" s="15"/>
      <c r="U66" s="13"/>
      <c r="V66" s="16"/>
      <c r="W66" s="1"/>
      <c r="X66" s="1"/>
    </row>
    <row r="67" spans="1:24" x14ac:dyDescent="0.25">
      <c r="A67" s="1"/>
      <c r="B67" s="1"/>
      <c r="C67" s="1"/>
      <c r="D67" s="1"/>
      <c r="E67" s="16"/>
      <c r="F67" s="1"/>
      <c r="G67" s="16"/>
      <c r="H67" s="16"/>
      <c r="I67" s="1"/>
      <c r="J67" s="1"/>
      <c r="K67" s="1"/>
      <c r="L67" s="1"/>
      <c r="M67" s="1"/>
      <c r="N67" s="1"/>
      <c r="O67" s="1"/>
      <c r="P67" s="1"/>
      <c r="Q67" s="1"/>
      <c r="R67" s="15"/>
      <c r="S67" s="15"/>
      <c r="T67" s="15"/>
      <c r="U67" s="13"/>
      <c r="V67" s="16"/>
      <c r="W67" s="1"/>
      <c r="X67" s="1"/>
    </row>
    <row r="68" spans="1:24" x14ac:dyDescent="0.25">
      <c r="A68" s="1"/>
      <c r="B68" s="1"/>
      <c r="C68" s="1"/>
      <c r="D68" s="1"/>
      <c r="E68" s="16"/>
      <c r="F68" s="1"/>
      <c r="G68" s="16"/>
      <c r="H68" s="16"/>
      <c r="I68" s="1"/>
      <c r="J68" s="1"/>
      <c r="K68" s="1"/>
      <c r="L68" s="1"/>
      <c r="M68" s="1"/>
      <c r="N68" s="1"/>
      <c r="O68" s="1"/>
      <c r="P68" s="1"/>
      <c r="Q68" s="1"/>
      <c r="R68" s="15"/>
      <c r="S68" s="15"/>
      <c r="T68" s="15"/>
      <c r="U68" s="13"/>
      <c r="V68" s="16"/>
      <c r="W68" s="1"/>
      <c r="X68" s="1"/>
    </row>
    <row r="69" spans="1:24" x14ac:dyDescent="0.25">
      <c r="A69" s="1"/>
      <c r="B69" s="1"/>
      <c r="C69" s="1"/>
      <c r="D69" s="1"/>
      <c r="E69" s="16"/>
      <c r="F69" s="1"/>
      <c r="G69" s="16"/>
      <c r="H69" s="16"/>
      <c r="I69" s="1"/>
      <c r="J69" s="1"/>
      <c r="K69" s="1"/>
      <c r="L69" s="1"/>
      <c r="M69" s="1"/>
      <c r="N69" s="1"/>
      <c r="O69" s="1"/>
      <c r="P69" s="1"/>
      <c r="Q69" s="1"/>
      <c r="R69" s="15"/>
      <c r="S69" s="15"/>
      <c r="T69" s="15"/>
      <c r="U69" s="13"/>
      <c r="V69" s="16"/>
      <c r="W69" s="1"/>
      <c r="X69" s="1"/>
    </row>
    <row r="70" spans="1:24" x14ac:dyDescent="0.25">
      <c r="A70" s="1"/>
      <c r="B70" s="1"/>
      <c r="C70" s="1"/>
      <c r="D70" s="1"/>
      <c r="E70" s="16"/>
      <c r="F70" s="1"/>
      <c r="G70" s="16"/>
      <c r="H70" s="16"/>
      <c r="I70" s="1"/>
      <c r="J70" s="1"/>
      <c r="K70" s="1"/>
      <c r="L70" s="1"/>
      <c r="M70" s="1"/>
      <c r="N70" s="1"/>
      <c r="O70" s="1"/>
      <c r="P70" s="1"/>
      <c r="Q70" s="1"/>
      <c r="R70" s="15"/>
      <c r="S70" s="15"/>
      <c r="T70" s="15"/>
      <c r="U70" s="13"/>
      <c r="V70" s="16"/>
      <c r="W70" s="1"/>
      <c r="X70" s="1"/>
    </row>
    <row r="71" spans="1:24" x14ac:dyDescent="0.25">
      <c r="A71" s="1"/>
      <c r="B71" s="1"/>
      <c r="C71" s="1"/>
      <c r="D71" s="1"/>
      <c r="E71" s="16"/>
      <c r="F71" s="1"/>
      <c r="G71" s="16"/>
      <c r="H71" s="16"/>
      <c r="I71" s="1"/>
      <c r="J71" s="1"/>
      <c r="K71" s="1"/>
      <c r="L71" s="1"/>
      <c r="M71" s="1"/>
      <c r="N71" s="1"/>
      <c r="O71" s="1"/>
      <c r="P71" s="1"/>
      <c r="Q71" s="1"/>
      <c r="R71" s="15"/>
      <c r="S71" s="15"/>
      <c r="T71" s="15"/>
      <c r="U71" s="13"/>
      <c r="V71" s="16"/>
      <c r="W71" s="1"/>
      <c r="X71" s="1"/>
    </row>
    <row r="72" spans="1:24" x14ac:dyDescent="0.25">
      <c r="A72" s="1"/>
      <c r="B72" s="1"/>
      <c r="C72" s="1"/>
      <c r="D72" s="1"/>
      <c r="E72" s="1"/>
      <c r="F72" s="1"/>
      <c r="G72" s="1"/>
      <c r="H72" s="1"/>
      <c r="I72" s="1"/>
      <c r="J72" s="1"/>
      <c r="K72" s="1"/>
      <c r="L72" s="1"/>
      <c r="M72" s="1"/>
      <c r="N72" s="1"/>
      <c r="O72" s="1"/>
      <c r="P72" s="1"/>
      <c r="Q72" s="1"/>
      <c r="R72" s="1"/>
      <c r="S72" s="1"/>
      <c r="T72" s="1"/>
      <c r="U72" s="13"/>
      <c r="V72" s="1"/>
      <c r="W72" s="1"/>
      <c r="X72" s="1"/>
    </row>
    <row r="73" spans="1:24" x14ac:dyDescent="0.25">
      <c r="U73" s="13"/>
    </row>
    <row r="74" spans="1:24" x14ac:dyDescent="0.25">
      <c r="U74" s="13"/>
    </row>
    <row r="75" spans="1:24" x14ac:dyDescent="0.25">
      <c r="U75" s="13"/>
    </row>
    <row r="76" spans="1:24" x14ac:dyDescent="0.25">
      <c r="U76" s="13"/>
    </row>
    <row r="77" spans="1:24" x14ac:dyDescent="0.25">
      <c r="U77" s="13"/>
    </row>
    <row r="78" spans="1:24" x14ac:dyDescent="0.25">
      <c r="U78" s="13"/>
    </row>
    <row r="79" spans="1:24" x14ac:dyDescent="0.25">
      <c r="U79" s="13"/>
    </row>
    <row r="80" spans="1:24"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row r="861" spans="21:21" x14ac:dyDescent="0.25">
      <c r="U861" s="13"/>
    </row>
    <row r="862" spans="21:21" x14ac:dyDescent="0.25">
      <c r="U862" s="13"/>
    </row>
    <row r="863" spans="21:21" x14ac:dyDescent="0.25">
      <c r="U863" s="13"/>
    </row>
    <row r="864" spans="21:21" x14ac:dyDescent="0.25">
      <c r="U864" s="13"/>
    </row>
    <row r="865" spans="21:21" x14ac:dyDescent="0.25">
      <c r="U865" s="13"/>
    </row>
    <row r="866" spans="21:21" x14ac:dyDescent="0.25">
      <c r="U866" s="13"/>
    </row>
    <row r="867" spans="21:21" x14ac:dyDescent="0.25">
      <c r="U867" s="13"/>
    </row>
    <row r="868" spans="21:21" x14ac:dyDescent="0.25">
      <c r="U868" s="13"/>
    </row>
    <row r="869" spans="21:21" x14ac:dyDescent="0.25">
      <c r="U869" s="13"/>
    </row>
    <row r="870" spans="21:21" x14ac:dyDescent="0.25">
      <c r="U870" s="13"/>
    </row>
    <row r="871" spans="21:21" x14ac:dyDescent="0.25">
      <c r="U871" s="13"/>
    </row>
    <row r="872" spans="21:21" x14ac:dyDescent="0.25">
      <c r="U872" s="13"/>
    </row>
    <row r="873" spans="21:21" x14ac:dyDescent="0.25">
      <c r="U873" s="13"/>
    </row>
    <row r="874" spans="21:21" x14ac:dyDescent="0.25">
      <c r="U874" s="13"/>
    </row>
    <row r="875" spans="21:21" x14ac:dyDescent="0.25">
      <c r="U875" s="13"/>
    </row>
    <row r="876" spans="21:21" x14ac:dyDescent="0.25">
      <c r="U876" s="13"/>
    </row>
    <row r="877" spans="21:21" x14ac:dyDescent="0.25">
      <c r="U877" s="13"/>
    </row>
    <row r="878" spans="21:21" x14ac:dyDescent="0.25">
      <c r="U878" s="13"/>
    </row>
    <row r="879" spans="21:21" x14ac:dyDescent="0.25">
      <c r="U879" s="13"/>
    </row>
    <row r="880" spans="21:21" x14ac:dyDescent="0.25">
      <c r="U880" s="13"/>
    </row>
    <row r="881" spans="21:21" x14ac:dyDescent="0.25">
      <c r="U881" s="13"/>
    </row>
    <row r="882" spans="21:21" x14ac:dyDescent="0.25">
      <c r="U882" s="13"/>
    </row>
    <row r="883" spans="21:21" x14ac:dyDescent="0.25">
      <c r="U883" s="13"/>
    </row>
    <row r="884" spans="21:21" x14ac:dyDescent="0.25">
      <c r="U884" s="13"/>
    </row>
    <row r="885" spans="21:21" x14ac:dyDescent="0.25">
      <c r="U885" s="13"/>
    </row>
    <row r="886" spans="21:21" x14ac:dyDescent="0.25">
      <c r="U886" s="13"/>
    </row>
    <row r="887" spans="21:21" x14ac:dyDescent="0.25">
      <c r="U887" s="13"/>
    </row>
    <row r="888" spans="21:21" x14ac:dyDescent="0.25">
      <c r="U888" s="13"/>
    </row>
    <row r="889" spans="21:21" x14ac:dyDescent="0.25">
      <c r="U889" s="13"/>
    </row>
    <row r="890" spans="21:21" x14ac:dyDescent="0.25">
      <c r="U890" s="13"/>
    </row>
    <row r="891" spans="21:21" x14ac:dyDescent="0.25">
      <c r="U891" s="13"/>
    </row>
    <row r="892" spans="21:21" x14ac:dyDescent="0.25">
      <c r="U892" s="13"/>
    </row>
    <row r="893" spans="21:21" x14ac:dyDescent="0.25">
      <c r="U893" s="13"/>
    </row>
    <row r="894" spans="21:21" x14ac:dyDescent="0.25">
      <c r="U894" s="13"/>
    </row>
    <row r="895" spans="21:21" x14ac:dyDescent="0.25">
      <c r="U895" s="13"/>
    </row>
    <row r="896" spans="21:21" x14ac:dyDescent="0.25">
      <c r="U896" s="13"/>
    </row>
    <row r="897" spans="21:21" x14ac:dyDescent="0.25">
      <c r="U897" s="13"/>
    </row>
    <row r="898" spans="21:21" x14ac:dyDescent="0.25">
      <c r="U898" s="13"/>
    </row>
  </sheetData>
  <mergeCells count="42">
    <mergeCell ref="A17:C20"/>
    <mergeCell ref="D17:U20"/>
    <mergeCell ref="A22:C22"/>
    <mergeCell ref="E22:F22"/>
    <mergeCell ref="H22:J22"/>
    <mergeCell ref="M22:O22"/>
    <mergeCell ref="F32:F39"/>
    <mergeCell ref="G32:G39"/>
    <mergeCell ref="A30:G30"/>
    <mergeCell ref="H30:N30"/>
    <mergeCell ref="A23:C23"/>
    <mergeCell ref="H23:I23"/>
    <mergeCell ref="H24:I24"/>
    <mergeCell ref="H25:I25"/>
    <mergeCell ref="H26:I26"/>
    <mergeCell ref="O37:P37"/>
    <mergeCell ref="O41:P41"/>
    <mergeCell ref="O42:P42"/>
    <mergeCell ref="O30:Q30"/>
    <mergeCell ref="R30:V30"/>
    <mergeCell ref="O31:P31"/>
    <mergeCell ref="O32:P32"/>
    <mergeCell ref="O33:P33"/>
    <mergeCell ref="O34:P34"/>
    <mergeCell ref="O35:P35"/>
    <mergeCell ref="O36:P36"/>
    <mergeCell ref="O43:P43"/>
    <mergeCell ref="O38:P38"/>
    <mergeCell ref="O39:P39"/>
    <mergeCell ref="A40:A42"/>
    <mergeCell ref="B40:B42"/>
    <mergeCell ref="C40:C42"/>
    <mergeCell ref="D40:D42"/>
    <mergeCell ref="E40:E42"/>
    <mergeCell ref="F40:F42"/>
    <mergeCell ref="G40:G42"/>
    <mergeCell ref="O40:P40"/>
    <mergeCell ref="A32:A39"/>
    <mergeCell ref="B32:B39"/>
    <mergeCell ref="C32:C39"/>
    <mergeCell ref="D32:D39"/>
    <mergeCell ref="E32:E39"/>
  </mergeCells>
  <conditionalFormatting sqref="U40:U43 U32:U36">
    <cfRule type="containsText" dxfId="20" priority="4" stopIfTrue="1" operator="containsText" text="Cerrada">
      <formula>NOT(ISERROR(SEARCH("Cerrada",U32)))</formula>
    </cfRule>
    <cfRule type="containsText" dxfId="19" priority="5" stopIfTrue="1" operator="containsText" text="En ejecución">
      <formula>NOT(ISERROR(SEARCH("En ejecución",U32)))</formula>
    </cfRule>
    <cfRule type="containsText" dxfId="18" priority="6" stopIfTrue="1" operator="containsText" text="Vencida">
      <formula>NOT(ISERROR(SEARCH("Vencida",U32)))</formula>
    </cfRule>
  </conditionalFormatting>
  <dataValidations count="8">
    <dataValidation type="list" allowBlank="1" showInputMessage="1" showErrorMessage="1" sqref="T32:T43">
      <formula1>$J$2:$J$4</formula1>
    </dataValidation>
    <dataValidation type="list" allowBlank="1" showInputMessage="1" showErrorMessage="1" sqref="U40:U43 U32:U36">
      <formula1>$I$2:$I$4</formula1>
    </dataValidation>
    <dataValidation type="list" allowBlank="1" showErrorMessage="1" sqref="A23">
      <formula1>PROCESOS</formula1>
    </dataValidation>
    <dataValidation type="list" allowBlank="1" showInputMessage="1" showErrorMessage="1" sqref="I32:I43">
      <formula1>$H$2:$H$3</formula1>
    </dataValidation>
    <dataValidation type="list" allowBlank="1" showInputMessage="1" showErrorMessage="1" sqref="F32 F40 F43">
      <formula1>$G$2:$G$5</formula1>
    </dataValidation>
    <dataValidation type="list" allowBlank="1" showInputMessage="1" showErrorMessage="1" sqref="C32 C40 C43">
      <formula1>$D$2:$D$13</formula1>
    </dataValidation>
    <dataValidation type="list" allowBlank="1" showInputMessage="1" showErrorMessage="1" sqref="B32 B40 B43">
      <formula1>$F$2:$F$6</formula1>
    </dataValidation>
    <dataValidation type="list" allowBlank="1" showInputMessage="1" showErrorMessage="1" sqref="U37:U39">
      <formula1>$I$2:$I$5</formula1>
    </dataValidation>
  </dataValidations>
  <hyperlinks>
    <hyperlink ref="S33" r:id="rId1"/>
    <hyperlink ref="S40" r:id="rId2"/>
    <hyperlink ref="S41" r:id="rId3"/>
    <hyperlink ref="S34" r:id="rId4" display="http://www.idep.edu.co/sites/default/files/PRO-GT-12-05%20Mantenimiento%20de%20Infraestructura%20tecnolo%CC%81gica_V7.pdf"/>
    <hyperlink ref="Q34" r:id="rId5"/>
  </hyperlinks>
  <pageMargins left="0.7" right="0.7" top="0.75" bottom="0.75" header="0.3" footer="0.3"/>
  <pageSetup orientation="portrait" r:id="rId6"/>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4"/>
  <sheetViews>
    <sheetView showGridLines="0" topLeftCell="S35" zoomScale="115" zoomScaleNormal="115" workbookViewId="0">
      <selection activeCell="W31" sqref="W31:W36"/>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GESTIÓN DEL TALENTO HUMANO</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600" t="s">
        <v>52</v>
      </c>
      <c r="B23" s="601"/>
      <c r="C23" s="602"/>
      <c r="D23" s="23"/>
      <c r="E23" s="125" t="s">
        <v>151</v>
      </c>
      <c r="F23" s="126">
        <f>COUNTA(E31:E36)</f>
        <v>6</v>
      </c>
      <c r="G23" s="21"/>
      <c r="H23" s="582" t="s">
        <v>69</v>
      </c>
      <c r="I23" s="583"/>
      <c r="J23" s="126">
        <f>COUNTIF(I31:I35,"Acción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COUNTA(H31:H36)</f>
        <v>6</v>
      </c>
      <c r="G24" s="24"/>
      <c r="H24" s="584" t="s">
        <v>156</v>
      </c>
      <c r="I24" s="585"/>
      <c r="J24" s="131">
        <f>COUNTIF(I31:I36,"Acción Preventiva y/o de mejora")</f>
        <v>6</v>
      </c>
      <c r="K24" s="112"/>
      <c r="L24" s="108"/>
      <c r="M24" s="114">
        <v>2016</v>
      </c>
      <c r="N24" s="37">
        <v>2</v>
      </c>
      <c r="O24" s="115">
        <v>18</v>
      </c>
      <c r="P24" s="111"/>
      <c r="Q24" s="111"/>
      <c r="R24" s="112"/>
      <c r="S24" s="112"/>
      <c r="T24" s="112"/>
      <c r="U24" s="110"/>
      <c r="V24" s="110"/>
      <c r="W24" s="23"/>
      <c r="X24" s="110"/>
    </row>
    <row r="25" spans="1:27" ht="53.25" customHeight="1" x14ac:dyDescent="0.35">
      <c r="A25" s="27"/>
      <c r="B25" s="23"/>
      <c r="C25" s="23"/>
      <c r="D25" s="33"/>
      <c r="E25" s="129" t="s">
        <v>152</v>
      </c>
      <c r="F25" s="128">
        <f>COUNTIF(W31:W35, "Vencida")</f>
        <v>0</v>
      </c>
      <c r="G25" s="24"/>
      <c r="H25" s="586"/>
      <c r="I25" s="586"/>
      <c r="J25" s="118"/>
      <c r="K25" s="112"/>
      <c r="L25" s="108"/>
      <c r="M25" s="116">
        <v>2017</v>
      </c>
      <c r="N25" s="46">
        <v>2</v>
      </c>
      <c r="O25" s="117">
        <v>8</v>
      </c>
      <c r="P25" s="111"/>
      <c r="Q25" s="111"/>
      <c r="R25" s="112"/>
      <c r="S25" s="112"/>
      <c r="T25" s="112"/>
      <c r="U25" s="110"/>
      <c r="V25" s="110"/>
      <c r="W25" s="23"/>
      <c r="X25" s="62"/>
    </row>
    <row r="26" spans="1:27" ht="48.75" customHeight="1" x14ac:dyDescent="0.35">
      <c r="A26" s="27"/>
      <c r="B26" s="23"/>
      <c r="C26" s="23"/>
      <c r="D26" s="28"/>
      <c r="E26" s="129" t="s">
        <v>153</v>
      </c>
      <c r="F26" s="326">
        <f>COUNTIF(W31:W36, "En ejecución")</f>
        <v>4</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COUNTIF(W32:W36, "Cerrada")</f>
        <v>2</v>
      </c>
      <c r="G27" s="24"/>
      <c r="H27" s="25"/>
      <c r="I27" s="109"/>
      <c r="J27" s="108"/>
      <c r="K27" s="108"/>
      <c r="L27" s="108"/>
      <c r="M27" s="119" t="s">
        <v>75</v>
      </c>
      <c r="N27" s="120">
        <f>SUM(N24:N26)</f>
        <v>4</v>
      </c>
      <c r="O27" s="157">
        <f>SUM(O24:O26)</f>
        <v>26</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s="175" customFormat="1" ht="76.5" x14ac:dyDescent="0.25">
      <c r="A31" s="271">
        <v>1</v>
      </c>
      <c r="B31" s="289" t="s">
        <v>10</v>
      </c>
      <c r="C31" s="289" t="s">
        <v>139</v>
      </c>
      <c r="D31" s="272">
        <v>43392</v>
      </c>
      <c r="E31" s="273" t="s">
        <v>488</v>
      </c>
      <c r="F31" s="271" t="s">
        <v>145</v>
      </c>
      <c r="G31" s="273" t="s">
        <v>489</v>
      </c>
      <c r="H31" s="273" t="s">
        <v>490</v>
      </c>
      <c r="I31" s="271" t="s">
        <v>147</v>
      </c>
      <c r="J31" s="273" t="s">
        <v>491</v>
      </c>
      <c r="K31" s="273" t="s">
        <v>492</v>
      </c>
      <c r="L31" s="272">
        <v>43439</v>
      </c>
      <c r="M31" s="272">
        <v>43480</v>
      </c>
      <c r="N31" s="272">
        <v>43539</v>
      </c>
      <c r="O31" s="645" t="s">
        <v>641</v>
      </c>
      <c r="P31" s="656"/>
      <c r="Q31" s="656"/>
      <c r="R31" s="657"/>
      <c r="S31" s="273" t="s">
        <v>642</v>
      </c>
      <c r="T31" s="93" t="s">
        <v>680</v>
      </c>
      <c r="U31" s="322"/>
      <c r="V31" s="322"/>
      <c r="W31" s="287" t="s">
        <v>150</v>
      </c>
      <c r="X31" s="93" t="s">
        <v>679</v>
      </c>
      <c r="Y31" s="16"/>
      <c r="Z31" s="1"/>
    </row>
    <row r="32" spans="1:27" ht="147" customHeight="1" x14ac:dyDescent="0.25">
      <c r="A32" s="169">
        <v>2</v>
      </c>
      <c r="B32" s="289" t="s">
        <v>10</v>
      </c>
      <c r="C32" s="289" t="s">
        <v>139</v>
      </c>
      <c r="D32" s="272">
        <v>43392</v>
      </c>
      <c r="E32" s="329" t="s">
        <v>493</v>
      </c>
      <c r="F32" s="271" t="s">
        <v>145</v>
      </c>
      <c r="G32" s="329" t="s">
        <v>494</v>
      </c>
      <c r="H32" s="329" t="s">
        <v>495</v>
      </c>
      <c r="I32" s="271" t="s">
        <v>147</v>
      </c>
      <c r="J32" s="273" t="s">
        <v>496</v>
      </c>
      <c r="K32" s="273" t="s">
        <v>492</v>
      </c>
      <c r="L32" s="272">
        <v>43439</v>
      </c>
      <c r="M32" s="272">
        <v>43480</v>
      </c>
      <c r="N32" s="272">
        <v>43511</v>
      </c>
      <c r="O32" s="645" t="s">
        <v>643</v>
      </c>
      <c r="P32" s="656"/>
      <c r="Q32" s="656"/>
      <c r="R32" s="657"/>
      <c r="S32" s="289" t="s">
        <v>644</v>
      </c>
      <c r="T32" s="330" t="s">
        <v>681</v>
      </c>
      <c r="U32" s="355" t="s">
        <v>682</v>
      </c>
      <c r="V32" s="322" t="s">
        <v>164</v>
      </c>
      <c r="W32" s="287" t="s">
        <v>30</v>
      </c>
      <c r="X32" s="93" t="s">
        <v>683</v>
      </c>
      <c r="Y32" s="1"/>
      <c r="Z32" s="1"/>
    </row>
    <row r="33" spans="1:26" ht="153" x14ac:dyDescent="0.25">
      <c r="A33" s="169">
        <v>3</v>
      </c>
      <c r="B33" s="289" t="s">
        <v>136</v>
      </c>
      <c r="C33" s="289" t="s">
        <v>139</v>
      </c>
      <c r="D33" s="272">
        <v>43403</v>
      </c>
      <c r="E33" s="329" t="s">
        <v>497</v>
      </c>
      <c r="F33" s="271" t="s">
        <v>145</v>
      </c>
      <c r="G33" s="329" t="s">
        <v>498</v>
      </c>
      <c r="H33" s="329" t="s">
        <v>499</v>
      </c>
      <c r="I33" s="271" t="s">
        <v>147</v>
      </c>
      <c r="J33" s="273" t="s">
        <v>500</v>
      </c>
      <c r="K33" s="273" t="s">
        <v>492</v>
      </c>
      <c r="L33" s="272">
        <v>43439</v>
      </c>
      <c r="M33" s="272">
        <v>43511</v>
      </c>
      <c r="N33" s="272">
        <v>43661</v>
      </c>
      <c r="O33" s="653" t="s">
        <v>645</v>
      </c>
      <c r="P33" s="654"/>
      <c r="Q33" s="654"/>
      <c r="R33" s="655"/>
      <c r="S33" s="289" t="s">
        <v>646</v>
      </c>
      <c r="T33" s="330" t="s">
        <v>684</v>
      </c>
      <c r="U33" s="331"/>
      <c r="V33" s="322"/>
      <c r="W33" s="287" t="s">
        <v>150</v>
      </c>
      <c r="X33" s="93" t="s">
        <v>683</v>
      </c>
      <c r="Y33" s="1"/>
      <c r="Z33" s="1"/>
    </row>
    <row r="34" spans="1:26" s="238" customFormat="1" ht="115.5" x14ac:dyDescent="0.25">
      <c r="A34" s="382">
        <v>4</v>
      </c>
      <c r="B34" s="230" t="s">
        <v>136</v>
      </c>
      <c r="C34" s="230" t="s">
        <v>139</v>
      </c>
      <c r="D34" s="358">
        <v>43403</v>
      </c>
      <c r="E34" s="383" t="s">
        <v>501</v>
      </c>
      <c r="F34" s="357" t="s">
        <v>145</v>
      </c>
      <c r="G34" s="383" t="s">
        <v>502</v>
      </c>
      <c r="H34" s="383" t="s">
        <v>503</v>
      </c>
      <c r="I34" s="357" t="s">
        <v>147</v>
      </c>
      <c r="J34" s="356" t="s">
        <v>504</v>
      </c>
      <c r="K34" s="356" t="s">
        <v>492</v>
      </c>
      <c r="L34" s="358">
        <v>43439</v>
      </c>
      <c r="M34" s="358">
        <v>43511</v>
      </c>
      <c r="N34" s="358">
        <v>43539</v>
      </c>
      <c r="O34" s="632" t="s">
        <v>647</v>
      </c>
      <c r="P34" s="658"/>
      <c r="Q34" s="658"/>
      <c r="R34" s="659"/>
      <c r="S34" s="230" t="s">
        <v>648</v>
      </c>
      <c r="T34" s="370" t="s">
        <v>738</v>
      </c>
      <c r="U34" s="384" t="s">
        <v>729</v>
      </c>
      <c r="V34" s="362"/>
      <c r="W34" s="357" t="s">
        <v>30</v>
      </c>
      <c r="X34" s="365" t="s">
        <v>683</v>
      </c>
      <c r="Y34" s="237"/>
      <c r="Z34" s="237"/>
    </row>
    <row r="35" spans="1:26" ht="114" x14ac:dyDescent="0.25">
      <c r="A35" s="169">
        <v>5</v>
      </c>
      <c r="B35" s="289" t="s">
        <v>136</v>
      </c>
      <c r="C35" s="289" t="s">
        <v>139</v>
      </c>
      <c r="D35" s="272">
        <v>43403</v>
      </c>
      <c r="E35" s="329" t="s">
        <v>505</v>
      </c>
      <c r="F35" s="271" t="s">
        <v>145</v>
      </c>
      <c r="G35" s="329" t="s">
        <v>506</v>
      </c>
      <c r="H35" s="329" t="s">
        <v>507</v>
      </c>
      <c r="I35" s="271" t="s">
        <v>147</v>
      </c>
      <c r="J35" s="273" t="s">
        <v>508</v>
      </c>
      <c r="K35" s="273" t="s">
        <v>492</v>
      </c>
      <c r="L35" s="272">
        <v>43439</v>
      </c>
      <c r="M35" s="272">
        <v>43525</v>
      </c>
      <c r="N35" s="272">
        <v>43677</v>
      </c>
      <c r="O35" s="653" t="s">
        <v>649</v>
      </c>
      <c r="P35" s="654"/>
      <c r="Q35" s="654"/>
      <c r="R35" s="655"/>
      <c r="S35" s="289" t="s">
        <v>650</v>
      </c>
      <c r="T35" s="93" t="s">
        <v>680</v>
      </c>
      <c r="U35" s="331"/>
      <c r="V35" s="322"/>
      <c r="W35" s="287" t="s">
        <v>150</v>
      </c>
      <c r="X35" s="93" t="s">
        <v>683</v>
      </c>
      <c r="Y35" s="1"/>
      <c r="Z35" s="1"/>
    </row>
    <row r="36" spans="1:26" ht="85.5" x14ac:dyDescent="0.25">
      <c r="A36" s="169">
        <v>6</v>
      </c>
      <c r="B36" s="289" t="s">
        <v>136</v>
      </c>
      <c r="C36" s="289" t="s">
        <v>139</v>
      </c>
      <c r="D36" s="272">
        <v>43403</v>
      </c>
      <c r="E36" s="329" t="s">
        <v>509</v>
      </c>
      <c r="F36" s="271" t="s">
        <v>145</v>
      </c>
      <c r="G36" s="329" t="s">
        <v>510</v>
      </c>
      <c r="H36" s="329" t="s">
        <v>511</v>
      </c>
      <c r="I36" s="271" t="s">
        <v>147</v>
      </c>
      <c r="J36" s="273" t="s">
        <v>512</v>
      </c>
      <c r="K36" s="273" t="s">
        <v>492</v>
      </c>
      <c r="L36" s="272">
        <v>43439</v>
      </c>
      <c r="M36" s="272">
        <v>43525</v>
      </c>
      <c r="N36" s="272">
        <v>43677</v>
      </c>
      <c r="O36" s="653" t="s">
        <v>649</v>
      </c>
      <c r="P36" s="654"/>
      <c r="Q36" s="654"/>
      <c r="R36" s="655"/>
      <c r="S36" s="289" t="s">
        <v>650</v>
      </c>
      <c r="T36" s="93" t="s">
        <v>680</v>
      </c>
      <c r="U36" s="331"/>
      <c r="V36" s="322"/>
      <c r="W36" s="287" t="s">
        <v>150</v>
      </c>
      <c r="X36" s="93" t="s">
        <v>683</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3"/>
      <c r="X88" s="1"/>
      <c r="Y88" s="1"/>
      <c r="Z88" s="1"/>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sheetData>
  <mergeCells count="22">
    <mergeCell ref="T29:X29"/>
    <mergeCell ref="O30:R30"/>
    <mergeCell ref="A23:C23"/>
    <mergeCell ref="H23:I23"/>
    <mergeCell ref="H24:I24"/>
    <mergeCell ref="H25:I25"/>
    <mergeCell ref="H26:I26"/>
    <mergeCell ref="A17:C20"/>
    <mergeCell ref="D17:W20"/>
    <mergeCell ref="A22:C22"/>
    <mergeCell ref="E22:F22"/>
    <mergeCell ref="H22:J22"/>
    <mergeCell ref="M22:O22"/>
    <mergeCell ref="O36:R36"/>
    <mergeCell ref="A29:G29"/>
    <mergeCell ref="O32:R32"/>
    <mergeCell ref="O33:R33"/>
    <mergeCell ref="O34:R34"/>
    <mergeCell ref="O35:R35"/>
    <mergeCell ref="H29:N29"/>
    <mergeCell ref="O29:S29"/>
    <mergeCell ref="O31:R31"/>
  </mergeCells>
  <conditionalFormatting sqref="W31:W32">
    <cfRule type="containsText" dxfId="17" priority="13" stopIfTrue="1" operator="containsText" text="Cerrada">
      <formula>NOT(ISERROR(SEARCH("Cerrada",W31)))</formula>
    </cfRule>
    <cfRule type="containsText" dxfId="16" priority="14" stopIfTrue="1" operator="containsText" text="En ejecución">
      <formula>NOT(ISERROR(SEARCH("En ejecución",W31)))</formula>
    </cfRule>
    <cfRule type="containsText" dxfId="15" priority="15" stopIfTrue="1" operator="containsText" text="Vencida">
      <formula>NOT(ISERROR(SEARCH("Vencida",W31)))</formula>
    </cfRule>
  </conditionalFormatting>
  <conditionalFormatting sqref="W33:W36">
    <cfRule type="containsText" dxfId="14" priority="1" stopIfTrue="1" operator="containsText" text="Cerrada">
      <formula>NOT(ISERROR(SEARCH("Cerrada",W33)))</formula>
    </cfRule>
    <cfRule type="containsText" dxfId="13" priority="2" stopIfTrue="1" operator="containsText" text="En ejecución">
      <formula>NOT(ISERROR(SEARCH("En ejecución",W33)))</formula>
    </cfRule>
    <cfRule type="containsText" dxfId="12" priority="3" stopIfTrue="1" operator="containsText" text="Vencida">
      <formula>NOT(ISERROR(SEARCH("Vencida",W33)))</formula>
    </cfRule>
  </conditionalFormatting>
  <dataValidations count="7">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 type="list" allowBlank="1" showInputMessage="1" showErrorMessage="1" sqref="W31:W36">
      <formula1>$I$2:$I$4</formula1>
    </dataValidation>
    <dataValidation type="list" allowBlank="1" showInputMessage="1" showErrorMessage="1" sqref="V31:V33">
      <formula1>$J$2:$J$4</formula1>
    </dataValidation>
  </dataValidations>
  <hyperlinks>
    <hyperlink ref="U32" r:id="rId1"/>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8"/>
  <sheetViews>
    <sheetView showGridLines="0" topLeftCell="S30" zoomScaleNormal="100" workbookViewId="0">
      <selection activeCell="T37" sqref="T37"/>
    </sheetView>
  </sheetViews>
  <sheetFormatPr baseColWidth="10" defaultColWidth="14.42578125" defaultRowHeight="15" x14ac:dyDescent="0.25"/>
  <cols>
    <col min="1" max="1" width="6.5703125" style="300" customWidth="1"/>
    <col min="2" max="2" width="10.7109375" style="300" customWidth="1"/>
    <col min="3" max="3" width="17.5703125" style="300" customWidth="1"/>
    <col min="4" max="4" width="21.5703125" style="300" customWidth="1"/>
    <col min="5" max="5" width="75.42578125" style="300" customWidth="1"/>
    <col min="6" max="6" width="20" style="300" customWidth="1"/>
    <col min="7" max="7" width="26.5703125" style="300" customWidth="1"/>
    <col min="8" max="8" width="25.85546875" style="300" customWidth="1"/>
    <col min="9" max="9" width="14" style="300" customWidth="1"/>
    <col min="10" max="10" width="18" style="300" customWidth="1"/>
    <col min="11" max="11" width="18.5703125" style="300" customWidth="1"/>
    <col min="12" max="12" width="20" style="300" customWidth="1"/>
    <col min="13" max="13" width="18.28515625" style="300" customWidth="1"/>
    <col min="14" max="15" width="18" style="300" customWidth="1"/>
    <col min="16" max="16" width="26.28515625" style="300" customWidth="1"/>
    <col min="17" max="17" width="24.85546875" style="300" customWidth="1"/>
    <col min="18" max="18" width="66" style="300" customWidth="1"/>
    <col min="19" max="19" width="28.140625" style="300" customWidth="1"/>
    <col min="20" max="20" width="142.140625" style="300" customWidth="1"/>
    <col min="21" max="21" width="31.7109375" style="300" customWidth="1"/>
    <col min="22" max="22" width="18.42578125" style="212" customWidth="1"/>
    <col min="23" max="23" width="19.42578125" style="300" customWidth="1"/>
    <col min="24" max="24" width="80.28515625" style="300" customWidth="1"/>
    <col min="25" max="25" width="31.140625" style="300" customWidth="1"/>
    <col min="26" max="26" width="14.42578125" style="300" customWidth="1"/>
    <col min="27" max="28" width="11" style="300" customWidth="1"/>
    <col min="29" max="256" width="14.42578125" style="300"/>
    <col min="257" max="257" width="6.5703125" style="300" customWidth="1"/>
    <col min="258" max="258" width="10.7109375" style="300" customWidth="1"/>
    <col min="259" max="259" width="17.5703125" style="300" customWidth="1"/>
    <col min="260" max="260" width="21.5703125" style="300" customWidth="1"/>
    <col min="261" max="261" width="52.28515625" style="300" customWidth="1"/>
    <col min="262" max="262" width="24.140625" style="300" customWidth="1"/>
    <col min="263" max="263" width="26.5703125" style="300" customWidth="1"/>
    <col min="264" max="264" width="25.85546875" style="300" customWidth="1"/>
    <col min="265" max="265" width="14" style="300" customWidth="1"/>
    <col min="266" max="266" width="18" style="300" customWidth="1"/>
    <col min="267" max="267" width="18.5703125" style="300" customWidth="1"/>
    <col min="268" max="268" width="20" style="300" customWidth="1"/>
    <col min="269" max="269" width="18.28515625" style="300" customWidth="1"/>
    <col min="270" max="271" width="18" style="300" customWidth="1"/>
    <col min="272" max="272" width="26.28515625" style="300" customWidth="1"/>
    <col min="273" max="273" width="24.85546875" style="300" customWidth="1"/>
    <col min="274" max="274" width="19.42578125" style="300" customWidth="1"/>
    <col min="275" max="275" width="28.140625" style="300" customWidth="1"/>
    <col min="276" max="276" width="97.7109375" style="300" customWidth="1"/>
    <col min="277" max="277" width="40.140625" style="300" customWidth="1"/>
    <col min="278" max="278" width="18.42578125" style="300" customWidth="1"/>
    <col min="279" max="279" width="19.42578125" style="300" customWidth="1"/>
    <col min="280" max="280" width="80.28515625" style="300" customWidth="1"/>
    <col min="281" max="281" width="31.140625" style="300" customWidth="1"/>
    <col min="282" max="282" width="14.42578125" style="300" customWidth="1"/>
    <col min="283" max="284" width="11" style="300" customWidth="1"/>
    <col min="285" max="512" width="14.42578125" style="300"/>
    <col min="513" max="513" width="6.5703125" style="300" customWidth="1"/>
    <col min="514" max="514" width="10.7109375" style="300" customWidth="1"/>
    <col min="515" max="515" width="17.5703125" style="300" customWidth="1"/>
    <col min="516" max="516" width="21.5703125" style="300" customWidth="1"/>
    <col min="517" max="517" width="52.28515625" style="300" customWidth="1"/>
    <col min="518" max="518" width="24.140625" style="300" customWidth="1"/>
    <col min="519" max="519" width="26.5703125" style="300" customWidth="1"/>
    <col min="520" max="520" width="25.85546875" style="300" customWidth="1"/>
    <col min="521" max="521" width="14" style="300" customWidth="1"/>
    <col min="522" max="522" width="18" style="300" customWidth="1"/>
    <col min="523" max="523" width="18.5703125" style="300" customWidth="1"/>
    <col min="524" max="524" width="20" style="300" customWidth="1"/>
    <col min="525" max="525" width="18.28515625" style="300" customWidth="1"/>
    <col min="526" max="527" width="18" style="300" customWidth="1"/>
    <col min="528" max="528" width="26.28515625" style="300" customWidth="1"/>
    <col min="529" max="529" width="24.85546875" style="300" customWidth="1"/>
    <col min="530" max="530" width="19.42578125" style="300" customWidth="1"/>
    <col min="531" max="531" width="28.140625" style="300" customWidth="1"/>
    <col min="532" max="532" width="97.7109375" style="300" customWidth="1"/>
    <col min="533" max="533" width="40.140625" style="300" customWidth="1"/>
    <col min="534" max="534" width="18.42578125" style="300" customWidth="1"/>
    <col min="535" max="535" width="19.42578125" style="300" customWidth="1"/>
    <col min="536" max="536" width="80.28515625" style="300" customWidth="1"/>
    <col min="537" max="537" width="31.140625" style="300" customWidth="1"/>
    <col min="538" max="538" width="14.42578125" style="300" customWidth="1"/>
    <col min="539" max="540" width="11" style="300" customWidth="1"/>
    <col min="541" max="768" width="14.42578125" style="300"/>
    <col min="769" max="769" width="6.5703125" style="300" customWidth="1"/>
    <col min="770" max="770" width="10.7109375" style="300" customWidth="1"/>
    <col min="771" max="771" width="17.5703125" style="300" customWidth="1"/>
    <col min="772" max="772" width="21.5703125" style="300" customWidth="1"/>
    <col min="773" max="773" width="52.28515625" style="300" customWidth="1"/>
    <col min="774" max="774" width="24.140625" style="300" customWidth="1"/>
    <col min="775" max="775" width="26.5703125" style="300" customWidth="1"/>
    <col min="776" max="776" width="25.85546875" style="300" customWidth="1"/>
    <col min="777" max="777" width="14" style="300" customWidth="1"/>
    <col min="778" max="778" width="18" style="300" customWidth="1"/>
    <col min="779" max="779" width="18.5703125" style="300" customWidth="1"/>
    <col min="780" max="780" width="20" style="300" customWidth="1"/>
    <col min="781" max="781" width="18.28515625" style="300" customWidth="1"/>
    <col min="782" max="783" width="18" style="300" customWidth="1"/>
    <col min="784" max="784" width="26.28515625" style="300" customWidth="1"/>
    <col min="785" max="785" width="24.85546875" style="300" customWidth="1"/>
    <col min="786" max="786" width="19.42578125" style="300" customWidth="1"/>
    <col min="787" max="787" width="28.140625" style="300" customWidth="1"/>
    <col min="788" max="788" width="97.7109375" style="300" customWidth="1"/>
    <col min="789" max="789" width="40.140625" style="300" customWidth="1"/>
    <col min="790" max="790" width="18.42578125" style="300" customWidth="1"/>
    <col min="791" max="791" width="19.42578125" style="300" customWidth="1"/>
    <col min="792" max="792" width="80.28515625" style="300" customWidth="1"/>
    <col min="793" max="793" width="31.140625" style="300" customWidth="1"/>
    <col min="794" max="794" width="14.42578125" style="300" customWidth="1"/>
    <col min="795" max="796" width="11" style="300" customWidth="1"/>
    <col min="797" max="1024" width="14.42578125" style="300"/>
    <col min="1025" max="1025" width="6.5703125" style="300" customWidth="1"/>
    <col min="1026" max="1026" width="10.7109375" style="300" customWidth="1"/>
    <col min="1027" max="1027" width="17.5703125" style="300" customWidth="1"/>
    <col min="1028" max="1028" width="21.5703125" style="300" customWidth="1"/>
    <col min="1029" max="1029" width="52.28515625" style="300" customWidth="1"/>
    <col min="1030" max="1030" width="24.140625" style="300" customWidth="1"/>
    <col min="1031" max="1031" width="26.5703125" style="300" customWidth="1"/>
    <col min="1032" max="1032" width="25.85546875" style="300" customWidth="1"/>
    <col min="1033" max="1033" width="14" style="300" customWidth="1"/>
    <col min="1034" max="1034" width="18" style="300" customWidth="1"/>
    <col min="1035" max="1035" width="18.5703125" style="300" customWidth="1"/>
    <col min="1036" max="1036" width="20" style="300" customWidth="1"/>
    <col min="1037" max="1037" width="18.28515625" style="300" customWidth="1"/>
    <col min="1038" max="1039" width="18" style="300" customWidth="1"/>
    <col min="1040" max="1040" width="26.28515625" style="300" customWidth="1"/>
    <col min="1041" max="1041" width="24.85546875" style="300" customWidth="1"/>
    <col min="1042" max="1042" width="19.42578125" style="300" customWidth="1"/>
    <col min="1043" max="1043" width="28.140625" style="300" customWidth="1"/>
    <col min="1044" max="1044" width="97.7109375" style="300" customWidth="1"/>
    <col min="1045" max="1045" width="40.140625" style="300" customWidth="1"/>
    <col min="1046" max="1046" width="18.42578125" style="300" customWidth="1"/>
    <col min="1047" max="1047" width="19.42578125" style="300" customWidth="1"/>
    <col min="1048" max="1048" width="80.28515625" style="300" customWidth="1"/>
    <col min="1049" max="1049" width="31.140625" style="300" customWidth="1"/>
    <col min="1050" max="1050" width="14.42578125" style="300" customWidth="1"/>
    <col min="1051" max="1052" width="11" style="300" customWidth="1"/>
    <col min="1053" max="1280" width="14.42578125" style="300"/>
    <col min="1281" max="1281" width="6.5703125" style="300" customWidth="1"/>
    <col min="1282" max="1282" width="10.7109375" style="300" customWidth="1"/>
    <col min="1283" max="1283" width="17.5703125" style="300" customWidth="1"/>
    <col min="1284" max="1284" width="21.5703125" style="300" customWidth="1"/>
    <col min="1285" max="1285" width="52.28515625" style="300" customWidth="1"/>
    <col min="1286" max="1286" width="24.140625" style="300" customWidth="1"/>
    <col min="1287" max="1287" width="26.5703125" style="300" customWidth="1"/>
    <col min="1288" max="1288" width="25.85546875" style="300" customWidth="1"/>
    <col min="1289" max="1289" width="14" style="300" customWidth="1"/>
    <col min="1290" max="1290" width="18" style="300" customWidth="1"/>
    <col min="1291" max="1291" width="18.5703125" style="300" customWidth="1"/>
    <col min="1292" max="1292" width="20" style="300" customWidth="1"/>
    <col min="1293" max="1293" width="18.28515625" style="300" customWidth="1"/>
    <col min="1294" max="1295" width="18" style="300" customWidth="1"/>
    <col min="1296" max="1296" width="26.28515625" style="300" customWidth="1"/>
    <col min="1297" max="1297" width="24.85546875" style="300" customWidth="1"/>
    <col min="1298" max="1298" width="19.42578125" style="300" customWidth="1"/>
    <col min="1299" max="1299" width="28.140625" style="300" customWidth="1"/>
    <col min="1300" max="1300" width="97.7109375" style="300" customWidth="1"/>
    <col min="1301" max="1301" width="40.140625" style="300" customWidth="1"/>
    <col min="1302" max="1302" width="18.42578125" style="300" customWidth="1"/>
    <col min="1303" max="1303" width="19.42578125" style="300" customWidth="1"/>
    <col min="1304" max="1304" width="80.28515625" style="300" customWidth="1"/>
    <col min="1305" max="1305" width="31.140625" style="300" customWidth="1"/>
    <col min="1306" max="1306" width="14.42578125" style="300" customWidth="1"/>
    <col min="1307" max="1308" width="11" style="300" customWidth="1"/>
    <col min="1309" max="1536" width="14.42578125" style="300"/>
    <col min="1537" max="1537" width="6.5703125" style="300" customWidth="1"/>
    <col min="1538" max="1538" width="10.7109375" style="300" customWidth="1"/>
    <col min="1539" max="1539" width="17.5703125" style="300" customWidth="1"/>
    <col min="1540" max="1540" width="21.5703125" style="300" customWidth="1"/>
    <col min="1541" max="1541" width="52.28515625" style="300" customWidth="1"/>
    <col min="1542" max="1542" width="24.140625" style="300" customWidth="1"/>
    <col min="1543" max="1543" width="26.5703125" style="300" customWidth="1"/>
    <col min="1544" max="1544" width="25.85546875" style="300" customWidth="1"/>
    <col min="1545" max="1545" width="14" style="300" customWidth="1"/>
    <col min="1546" max="1546" width="18" style="300" customWidth="1"/>
    <col min="1547" max="1547" width="18.5703125" style="300" customWidth="1"/>
    <col min="1548" max="1548" width="20" style="300" customWidth="1"/>
    <col min="1549" max="1549" width="18.28515625" style="300" customWidth="1"/>
    <col min="1550" max="1551" width="18" style="300" customWidth="1"/>
    <col min="1552" max="1552" width="26.28515625" style="300" customWidth="1"/>
    <col min="1553" max="1553" width="24.85546875" style="300" customWidth="1"/>
    <col min="1554" max="1554" width="19.42578125" style="300" customWidth="1"/>
    <col min="1555" max="1555" width="28.140625" style="300" customWidth="1"/>
    <col min="1556" max="1556" width="97.7109375" style="300" customWidth="1"/>
    <col min="1557" max="1557" width="40.140625" style="300" customWidth="1"/>
    <col min="1558" max="1558" width="18.42578125" style="300" customWidth="1"/>
    <col min="1559" max="1559" width="19.42578125" style="300" customWidth="1"/>
    <col min="1560" max="1560" width="80.28515625" style="300" customWidth="1"/>
    <col min="1561" max="1561" width="31.140625" style="300" customWidth="1"/>
    <col min="1562" max="1562" width="14.42578125" style="300" customWidth="1"/>
    <col min="1563" max="1564" width="11" style="300" customWidth="1"/>
    <col min="1565" max="1792" width="14.42578125" style="300"/>
    <col min="1793" max="1793" width="6.5703125" style="300" customWidth="1"/>
    <col min="1794" max="1794" width="10.7109375" style="300" customWidth="1"/>
    <col min="1795" max="1795" width="17.5703125" style="300" customWidth="1"/>
    <col min="1796" max="1796" width="21.5703125" style="300" customWidth="1"/>
    <col min="1797" max="1797" width="52.28515625" style="300" customWidth="1"/>
    <col min="1798" max="1798" width="24.140625" style="300" customWidth="1"/>
    <col min="1799" max="1799" width="26.5703125" style="300" customWidth="1"/>
    <col min="1800" max="1800" width="25.85546875" style="300" customWidth="1"/>
    <col min="1801" max="1801" width="14" style="300" customWidth="1"/>
    <col min="1802" max="1802" width="18" style="300" customWidth="1"/>
    <col min="1803" max="1803" width="18.5703125" style="300" customWidth="1"/>
    <col min="1804" max="1804" width="20" style="300" customWidth="1"/>
    <col min="1805" max="1805" width="18.28515625" style="300" customWidth="1"/>
    <col min="1806" max="1807" width="18" style="300" customWidth="1"/>
    <col min="1808" max="1808" width="26.28515625" style="300" customWidth="1"/>
    <col min="1809" max="1809" width="24.85546875" style="300" customWidth="1"/>
    <col min="1810" max="1810" width="19.42578125" style="300" customWidth="1"/>
    <col min="1811" max="1811" width="28.140625" style="300" customWidth="1"/>
    <col min="1812" max="1812" width="97.7109375" style="300" customWidth="1"/>
    <col min="1813" max="1813" width="40.140625" style="300" customWidth="1"/>
    <col min="1814" max="1814" width="18.42578125" style="300" customWidth="1"/>
    <col min="1815" max="1815" width="19.42578125" style="300" customWidth="1"/>
    <col min="1816" max="1816" width="80.28515625" style="300" customWidth="1"/>
    <col min="1817" max="1817" width="31.140625" style="300" customWidth="1"/>
    <col min="1818" max="1818" width="14.42578125" style="300" customWidth="1"/>
    <col min="1819" max="1820" width="11" style="300" customWidth="1"/>
    <col min="1821" max="2048" width="14.42578125" style="300"/>
    <col min="2049" max="2049" width="6.5703125" style="300" customWidth="1"/>
    <col min="2050" max="2050" width="10.7109375" style="300" customWidth="1"/>
    <col min="2051" max="2051" width="17.5703125" style="300" customWidth="1"/>
    <col min="2052" max="2052" width="21.5703125" style="300" customWidth="1"/>
    <col min="2053" max="2053" width="52.28515625" style="300" customWidth="1"/>
    <col min="2054" max="2054" width="24.140625" style="300" customWidth="1"/>
    <col min="2055" max="2055" width="26.5703125" style="300" customWidth="1"/>
    <col min="2056" max="2056" width="25.85546875" style="300" customWidth="1"/>
    <col min="2057" max="2057" width="14" style="300" customWidth="1"/>
    <col min="2058" max="2058" width="18" style="300" customWidth="1"/>
    <col min="2059" max="2059" width="18.5703125" style="300" customWidth="1"/>
    <col min="2060" max="2060" width="20" style="300" customWidth="1"/>
    <col min="2061" max="2061" width="18.28515625" style="300" customWidth="1"/>
    <col min="2062" max="2063" width="18" style="300" customWidth="1"/>
    <col min="2064" max="2064" width="26.28515625" style="300" customWidth="1"/>
    <col min="2065" max="2065" width="24.85546875" style="300" customWidth="1"/>
    <col min="2066" max="2066" width="19.42578125" style="300" customWidth="1"/>
    <col min="2067" max="2067" width="28.140625" style="300" customWidth="1"/>
    <col min="2068" max="2068" width="97.7109375" style="300" customWidth="1"/>
    <col min="2069" max="2069" width="40.140625" style="300" customWidth="1"/>
    <col min="2070" max="2070" width="18.42578125" style="300" customWidth="1"/>
    <col min="2071" max="2071" width="19.42578125" style="300" customWidth="1"/>
    <col min="2072" max="2072" width="80.28515625" style="300" customWidth="1"/>
    <col min="2073" max="2073" width="31.140625" style="300" customWidth="1"/>
    <col min="2074" max="2074" width="14.42578125" style="300" customWidth="1"/>
    <col min="2075" max="2076" width="11" style="300" customWidth="1"/>
    <col min="2077" max="2304" width="14.42578125" style="300"/>
    <col min="2305" max="2305" width="6.5703125" style="300" customWidth="1"/>
    <col min="2306" max="2306" width="10.7109375" style="300" customWidth="1"/>
    <col min="2307" max="2307" width="17.5703125" style="300" customWidth="1"/>
    <col min="2308" max="2308" width="21.5703125" style="300" customWidth="1"/>
    <col min="2309" max="2309" width="52.28515625" style="300" customWidth="1"/>
    <col min="2310" max="2310" width="24.140625" style="300" customWidth="1"/>
    <col min="2311" max="2311" width="26.5703125" style="300" customWidth="1"/>
    <col min="2312" max="2312" width="25.85546875" style="300" customWidth="1"/>
    <col min="2313" max="2313" width="14" style="300" customWidth="1"/>
    <col min="2314" max="2314" width="18" style="300" customWidth="1"/>
    <col min="2315" max="2315" width="18.5703125" style="300" customWidth="1"/>
    <col min="2316" max="2316" width="20" style="300" customWidth="1"/>
    <col min="2317" max="2317" width="18.28515625" style="300" customWidth="1"/>
    <col min="2318" max="2319" width="18" style="300" customWidth="1"/>
    <col min="2320" max="2320" width="26.28515625" style="300" customWidth="1"/>
    <col min="2321" max="2321" width="24.85546875" style="300" customWidth="1"/>
    <col min="2322" max="2322" width="19.42578125" style="300" customWidth="1"/>
    <col min="2323" max="2323" width="28.140625" style="300" customWidth="1"/>
    <col min="2324" max="2324" width="97.7109375" style="300" customWidth="1"/>
    <col min="2325" max="2325" width="40.140625" style="300" customWidth="1"/>
    <col min="2326" max="2326" width="18.42578125" style="300" customWidth="1"/>
    <col min="2327" max="2327" width="19.42578125" style="300" customWidth="1"/>
    <col min="2328" max="2328" width="80.28515625" style="300" customWidth="1"/>
    <col min="2329" max="2329" width="31.140625" style="300" customWidth="1"/>
    <col min="2330" max="2330" width="14.42578125" style="300" customWidth="1"/>
    <col min="2331" max="2332" width="11" style="300" customWidth="1"/>
    <col min="2333" max="2560" width="14.42578125" style="300"/>
    <col min="2561" max="2561" width="6.5703125" style="300" customWidth="1"/>
    <col min="2562" max="2562" width="10.7109375" style="300" customWidth="1"/>
    <col min="2563" max="2563" width="17.5703125" style="300" customWidth="1"/>
    <col min="2564" max="2564" width="21.5703125" style="300" customWidth="1"/>
    <col min="2565" max="2565" width="52.28515625" style="300" customWidth="1"/>
    <col min="2566" max="2566" width="24.140625" style="300" customWidth="1"/>
    <col min="2567" max="2567" width="26.5703125" style="300" customWidth="1"/>
    <col min="2568" max="2568" width="25.85546875" style="300" customWidth="1"/>
    <col min="2569" max="2569" width="14" style="300" customWidth="1"/>
    <col min="2570" max="2570" width="18" style="300" customWidth="1"/>
    <col min="2571" max="2571" width="18.5703125" style="300" customWidth="1"/>
    <col min="2572" max="2572" width="20" style="300" customWidth="1"/>
    <col min="2573" max="2573" width="18.28515625" style="300" customWidth="1"/>
    <col min="2574" max="2575" width="18" style="300" customWidth="1"/>
    <col min="2576" max="2576" width="26.28515625" style="300" customWidth="1"/>
    <col min="2577" max="2577" width="24.85546875" style="300" customWidth="1"/>
    <col min="2578" max="2578" width="19.42578125" style="300" customWidth="1"/>
    <col min="2579" max="2579" width="28.140625" style="300" customWidth="1"/>
    <col min="2580" max="2580" width="97.7109375" style="300" customWidth="1"/>
    <col min="2581" max="2581" width="40.140625" style="300" customWidth="1"/>
    <col min="2582" max="2582" width="18.42578125" style="300" customWidth="1"/>
    <col min="2583" max="2583" width="19.42578125" style="300" customWidth="1"/>
    <col min="2584" max="2584" width="80.28515625" style="300" customWidth="1"/>
    <col min="2585" max="2585" width="31.140625" style="300" customWidth="1"/>
    <col min="2586" max="2586" width="14.42578125" style="300" customWidth="1"/>
    <col min="2587" max="2588" width="11" style="300" customWidth="1"/>
    <col min="2589" max="2816" width="14.42578125" style="300"/>
    <col min="2817" max="2817" width="6.5703125" style="300" customWidth="1"/>
    <col min="2818" max="2818" width="10.7109375" style="300" customWidth="1"/>
    <col min="2819" max="2819" width="17.5703125" style="300" customWidth="1"/>
    <col min="2820" max="2820" width="21.5703125" style="300" customWidth="1"/>
    <col min="2821" max="2821" width="52.28515625" style="300" customWidth="1"/>
    <col min="2822" max="2822" width="24.140625" style="300" customWidth="1"/>
    <col min="2823" max="2823" width="26.5703125" style="300" customWidth="1"/>
    <col min="2824" max="2824" width="25.85546875" style="300" customWidth="1"/>
    <col min="2825" max="2825" width="14" style="300" customWidth="1"/>
    <col min="2826" max="2826" width="18" style="300" customWidth="1"/>
    <col min="2827" max="2827" width="18.5703125" style="300" customWidth="1"/>
    <col min="2828" max="2828" width="20" style="300" customWidth="1"/>
    <col min="2829" max="2829" width="18.28515625" style="300" customWidth="1"/>
    <col min="2830" max="2831" width="18" style="300" customWidth="1"/>
    <col min="2832" max="2832" width="26.28515625" style="300" customWidth="1"/>
    <col min="2833" max="2833" width="24.85546875" style="300" customWidth="1"/>
    <col min="2834" max="2834" width="19.42578125" style="300" customWidth="1"/>
    <col min="2835" max="2835" width="28.140625" style="300" customWidth="1"/>
    <col min="2836" max="2836" width="97.7109375" style="300" customWidth="1"/>
    <col min="2837" max="2837" width="40.140625" style="300" customWidth="1"/>
    <col min="2838" max="2838" width="18.42578125" style="300" customWidth="1"/>
    <col min="2839" max="2839" width="19.42578125" style="300" customWidth="1"/>
    <col min="2840" max="2840" width="80.28515625" style="300" customWidth="1"/>
    <col min="2841" max="2841" width="31.140625" style="300" customWidth="1"/>
    <col min="2842" max="2842" width="14.42578125" style="300" customWidth="1"/>
    <col min="2843" max="2844" width="11" style="300" customWidth="1"/>
    <col min="2845" max="3072" width="14.42578125" style="300"/>
    <col min="3073" max="3073" width="6.5703125" style="300" customWidth="1"/>
    <col min="3074" max="3074" width="10.7109375" style="300" customWidth="1"/>
    <col min="3075" max="3075" width="17.5703125" style="300" customWidth="1"/>
    <col min="3076" max="3076" width="21.5703125" style="300" customWidth="1"/>
    <col min="3077" max="3077" width="52.28515625" style="300" customWidth="1"/>
    <col min="3078" max="3078" width="24.140625" style="300" customWidth="1"/>
    <col min="3079" max="3079" width="26.5703125" style="300" customWidth="1"/>
    <col min="3080" max="3080" width="25.85546875" style="300" customWidth="1"/>
    <col min="3081" max="3081" width="14" style="300" customWidth="1"/>
    <col min="3082" max="3082" width="18" style="300" customWidth="1"/>
    <col min="3083" max="3083" width="18.5703125" style="300" customWidth="1"/>
    <col min="3084" max="3084" width="20" style="300" customWidth="1"/>
    <col min="3085" max="3085" width="18.28515625" style="300" customWidth="1"/>
    <col min="3086" max="3087" width="18" style="300" customWidth="1"/>
    <col min="3088" max="3088" width="26.28515625" style="300" customWidth="1"/>
    <col min="3089" max="3089" width="24.85546875" style="300" customWidth="1"/>
    <col min="3090" max="3090" width="19.42578125" style="300" customWidth="1"/>
    <col min="3091" max="3091" width="28.140625" style="300" customWidth="1"/>
    <col min="3092" max="3092" width="97.7109375" style="300" customWidth="1"/>
    <col min="3093" max="3093" width="40.140625" style="300" customWidth="1"/>
    <col min="3094" max="3094" width="18.42578125" style="300" customWidth="1"/>
    <col min="3095" max="3095" width="19.42578125" style="300" customWidth="1"/>
    <col min="3096" max="3096" width="80.28515625" style="300" customWidth="1"/>
    <col min="3097" max="3097" width="31.140625" style="300" customWidth="1"/>
    <col min="3098" max="3098" width="14.42578125" style="300" customWidth="1"/>
    <col min="3099" max="3100" width="11" style="300" customWidth="1"/>
    <col min="3101" max="3328" width="14.42578125" style="300"/>
    <col min="3329" max="3329" width="6.5703125" style="300" customWidth="1"/>
    <col min="3330" max="3330" width="10.7109375" style="300" customWidth="1"/>
    <col min="3331" max="3331" width="17.5703125" style="300" customWidth="1"/>
    <col min="3332" max="3332" width="21.5703125" style="300" customWidth="1"/>
    <col min="3333" max="3333" width="52.28515625" style="300" customWidth="1"/>
    <col min="3334" max="3334" width="24.140625" style="300" customWidth="1"/>
    <col min="3335" max="3335" width="26.5703125" style="300" customWidth="1"/>
    <col min="3336" max="3336" width="25.85546875" style="300" customWidth="1"/>
    <col min="3337" max="3337" width="14" style="300" customWidth="1"/>
    <col min="3338" max="3338" width="18" style="300" customWidth="1"/>
    <col min="3339" max="3339" width="18.5703125" style="300" customWidth="1"/>
    <col min="3340" max="3340" width="20" style="300" customWidth="1"/>
    <col min="3341" max="3341" width="18.28515625" style="300" customWidth="1"/>
    <col min="3342" max="3343" width="18" style="300" customWidth="1"/>
    <col min="3344" max="3344" width="26.28515625" style="300" customWidth="1"/>
    <col min="3345" max="3345" width="24.85546875" style="300" customWidth="1"/>
    <col min="3346" max="3346" width="19.42578125" style="300" customWidth="1"/>
    <col min="3347" max="3347" width="28.140625" style="300" customWidth="1"/>
    <col min="3348" max="3348" width="97.7109375" style="300" customWidth="1"/>
    <col min="3349" max="3349" width="40.140625" style="300" customWidth="1"/>
    <col min="3350" max="3350" width="18.42578125" style="300" customWidth="1"/>
    <col min="3351" max="3351" width="19.42578125" style="300" customWidth="1"/>
    <col min="3352" max="3352" width="80.28515625" style="300" customWidth="1"/>
    <col min="3353" max="3353" width="31.140625" style="300" customWidth="1"/>
    <col min="3354" max="3354" width="14.42578125" style="300" customWidth="1"/>
    <col min="3355" max="3356" width="11" style="300" customWidth="1"/>
    <col min="3357" max="3584" width="14.42578125" style="300"/>
    <col min="3585" max="3585" width="6.5703125" style="300" customWidth="1"/>
    <col min="3586" max="3586" width="10.7109375" style="300" customWidth="1"/>
    <col min="3587" max="3587" width="17.5703125" style="300" customWidth="1"/>
    <col min="3588" max="3588" width="21.5703125" style="300" customWidth="1"/>
    <col min="3589" max="3589" width="52.28515625" style="300" customWidth="1"/>
    <col min="3590" max="3590" width="24.140625" style="300" customWidth="1"/>
    <col min="3591" max="3591" width="26.5703125" style="300" customWidth="1"/>
    <col min="3592" max="3592" width="25.85546875" style="300" customWidth="1"/>
    <col min="3593" max="3593" width="14" style="300" customWidth="1"/>
    <col min="3594" max="3594" width="18" style="300" customWidth="1"/>
    <col min="3595" max="3595" width="18.5703125" style="300" customWidth="1"/>
    <col min="3596" max="3596" width="20" style="300" customWidth="1"/>
    <col min="3597" max="3597" width="18.28515625" style="300" customWidth="1"/>
    <col min="3598" max="3599" width="18" style="300" customWidth="1"/>
    <col min="3600" max="3600" width="26.28515625" style="300" customWidth="1"/>
    <col min="3601" max="3601" width="24.85546875" style="300" customWidth="1"/>
    <col min="3602" max="3602" width="19.42578125" style="300" customWidth="1"/>
    <col min="3603" max="3603" width="28.140625" style="300" customWidth="1"/>
    <col min="3604" max="3604" width="97.7109375" style="300" customWidth="1"/>
    <col min="3605" max="3605" width="40.140625" style="300" customWidth="1"/>
    <col min="3606" max="3606" width="18.42578125" style="300" customWidth="1"/>
    <col min="3607" max="3607" width="19.42578125" style="300" customWidth="1"/>
    <col min="3608" max="3608" width="80.28515625" style="300" customWidth="1"/>
    <col min="3609" max="3609" width="31.140625" style="300" customWidth="1"/>
    <col min="3610" max="3610" width="14.42578125" style="300" customWidth="1"/>
    <col min="3611" max="3612" width="11" style="300" customWidth="1"/>
    <col min="3613" max="3840" width="14.42578125" style="300"/>
    <col min="3841" max="3841" width="6.5703125" style="300" customWidth="1"/>
    <col min="3842" max="3842" width="10.7109375" style="300" customWidth="1"/>
    <col min="3843" max="3843" width="17.5703125" style="300" customWidth="1"/>
    <col min="3844" max="3844" width="21.5703125" style="300" customWidth="1"/>
    <col min="3845" max="3845" width="52.28515625" style="300" customWidth="1"/>
    <col min="3846" max="3846" width="24.140625" style="300" customWidth="1"/>
    <col min="3847" max="3847" width="26.5703125" style="300" customWidth="1"/>
    <col min="3848" max="3848" width="25.85546875" style="300" customWidth="1"/>
    <col min="3849" max="3849" width="14" style="300" customWidth="1"/>
    <col min="3850" max="3850" width="18" style="300" customWidth="1"/>
    <col min="3851" max="3851" width="18.5703125" style="300" customWidth="1"/>
    <col min="3852" max="3852" width="20" style="300" customWidth="1"/>
    <col min="3853" max="3853" width="18.28515625" style="300" customWidth="1"/>
    <col min="3854" max="3855" width="18" style="300" customWidth="1"/>
    <col min="3856" max="3856" width="26.28515625" style="300" customWidth="1"/>
    <col min="3857" max="3857" width="24.85546875" style="300" customWidth="1"/>
    <col min="3858" max="3858" width="19.42578125" style="300" customWidth="1"/>
    <col min="3859" max="3859" width="28.140625" style="300" customWidth="1"/>
    <col min="3860" max="3860" width="97.7109375" style="300" customWidth="1"/>
    <col min="3861" max="3861" width="40.140625" style="300" customWidth="1"/>
    <col min="3862" max="3862" width="18.42578125" style="300" customWidth="1"/>
    <col min="3863" max="3863" width="19.42578125" style="300" customWidth="1"/>
    <col min="3864" max="3864" width="80.28515625" style="300" customWidth="1"/>
    <col min="3865" max="3865" width="31.140625" style="300" customWidth="1"/>
    <col min="3866" max="3866" width="14.42578125" style="300" customWidth="1"/>
    <col min="3867" max="3868" width="11" style="300" customWidth="1"/>
    <col min="3869" max="4096" width="14.42578125" style="300"/>
    <col min="4097" max="4097" width="6.5703125" style="300" customWidth="1"/>
    <col min="4098" max="4098" width="10.7109375" style="300" customWidth="1"/>
    <col min="4099" max="4099" width="17.5703125" style="300" customWidth="1"/>
    <col min="4100" max="4100" width="21.5703125" style="300" customWidth="1"/>
    <col min="4101" max="4101" width="52.28515625" style="300" customWidth="1"/>
    <col min="4102" max="4102" width="24.140625" style="300" customWidth="1"/>
    <col min="4103" max="4103" width="26.5703125" style="300" customWidth="1"/>
    <col min="4104" max="4104" width="25.85546875" style="300" customWidth="1"/>
    <col min="4105" max="4105" width="14" style="300" customWidth="1"/>
    <col min="4106" max="4106" width="18" style="300" customWidth="1"/>
    <col min="4107" max="4107" width="18.5703125" style="300" customWidth="1"/>
    <col min="4108" max="4108" width="20" style="300" customWidth="1"/>
    <col min="4109" max="4109" width="18.28515625" style="300" customWidth="1"/>
    <col min="4110" max="4111" width="18" style="300" customWidth="1"/>
    <col min="4112" max="4112" width="26.28515625" style="300" customWidth="1"/>
    <col min="4113" max="4113" width="24.85546875" style="300" customWidth="1"/>
    <col min="4114" max="4114" width="19.42578125" style="300" customWidth="1"/>
    <col min="4115" max="4115" width="28.140625" style="300" customWidth="1"/>
    <col min="4116" max="4116" width="97.7109375" style="300" customWidth="1"/>
    <col min="4117" max="4117" width="40.140625" style="300" customWidth="1"/>
    <col min="4118" max="4118" width="18.42578125" style="300" customWidth="1"/>
    <col min="4119" max="4119" width="19.42578125" style="300" customWidth="1"/>
    <col min="4120" max="4120" width="80.28515625" style="300" customWidth="1"/>
    <col min="4121" max="4121" width="31.140625" style="300" customWidth="1"/>
    <col min="4122" max="4122" width="14.42578125" style="300" customWidth="1"/>
    <col min="4123" max="4124" width="11" style="300" customWidth="1"/>
    <col min="4125" max="4352" width="14.42578125" style="300"/>
    <col min="4353" max="4353" width="6.5703125" style="300" customWidth="1"/>
    <col min="4354" max="4354" width="10.7109375" style="300" customWidth="1"/>
    <col min="4355" max="4355" width="17.5703125" style="300" customWidth="1"/>
    <col min="4356" max="4356" width="21.5703125" style="300" customWidth="1"/>
    <col min="4357" max="4357" width="52.28515625" style="300" customWidth="1"/>
    <col min="4358" max="4358" width="24.140625" style="300" customWidth="1"/>
    <col min="4359" max="4359" width="26.5703125" style="300" customWidth="1"/>
    <col min="4360" max="4360" width="25.85546875" style="300" customWidth="1"/>
    <col min="4361" max="4361" width="14" style="300" customWidth="1"/>
    <col min="4362" max="4362" width="18" style="300" customWidth="1"/>
    <col min="4363" max="4363" width="18.5703125" style="300" customWidth="1"/>
    <col min="4364" max="4364" width="20" style="300" customWidth="1"/>
    <col min="4365" max="4365" width="18.28515625" style="300" customWidth="1"/>
    <col min="4366" max="4367" width="18" style="300" customWidth="1"/>
    <col min="4368" max="4368" width="26.28515625" style="300" customWidth="1"/>
    <col min="4369" max="4369" width="24.85546875" style="300" customWidth="1"/>
    <col min="4370" max="4370" width="19.42578125" style="300" customWidth="1"/>
    <col min="4371" max="4371" width="28.140625" style="300" customWidth="1"/>
    <col min="4372" max="4372" width="97.7109375" style="300" customWidth="1"/>
    <col min="4373" max="4373" width="40.140625" style="300" customWidth="1"/>
    <col min="4374" max="4374" width="18.42578125" style="300" customWidth="1"/>
    <col min="4375" max="4375" width="19.42578125" style="300" customWidth="1"/>
    <col min="4376" max="4376" width="80.28515625" style="300" customWidth="1"/>
    <col min="4377" max="4377" width="31.140625" style="300" customWidth="1"/>
    <col min="4378" max="4378" width="14.42578125" style="300" customWidth="1"/>
    <col min="4379" max="4380" width="11" style="300" customWidth="1"/>
    <col min="4381" max="4608" width="14.42578125" style="300"/>
    <col min="4609" max="4609" width="6.5703125" style="300" customWidth="1"/>
    <col min="4610" max="4610" width="10.7109375" style="300" customWidth="1"/>
    <col min="4611" max="4611" width="17.5703125" style="300" customWidth="1"/>
    <col min="4612" max="4612" width="21.5703125" style="300" customWidth="1"/>
    <col min="4613" max="4613" width="52.28515625" style="300" customWidth="1"/>
    <col min="4614" max="4614" width="24.140625" style="300" customWidth="1"/>
    <col min="4615" max="4615" width="26.5703125" style="300" customWidth="1"/>
    <col min="4616" max="4616" width="25.85546875" style="300" customWidth="1"/>
    <col min="4617" max="4617" width="14" style="300" customWidth="1"/>
    <col min="4618" max="4618" width="18" style="300" customWidth="1"/>
    <col min="4619" max="4619" width="18.5703125" style="300" customWidth="1"/>
    <col min="4620" max="4620" width="20" style="300" customWidth="1"/>
    <col min="4621" max="4621" width="18.28515625" style="300" customWidth="1"/>
    <col min="4622" max="4623" width="18" style="300" customWidth="1"/>
    <col min="4624" max="4624" width="26.28515625" style="300" customWidth="1"/>
    <col min="4625" max="4625" width="24.85546875" style="300" customWidth="1"/>
    <col min="4626" max="4626" width="19.42578125" style="300" customWidth="1"/>
    <col min="4627" max="4627" width="28.140625" style="300" customWidth="1"/>
    <col min="4628" max="4628" width="97.7109375" style="300" customWidth="1"/>
    <col min="4629" max="4629" width="40.140625" style="300" customWidth="1"/>
    <col min="4630" max="4630" width="18.42578125" style="300" customWidth="1"/>
    <col min="4631" max="4631" width="19.42578125" style="300" customWidth="1"/>
    <col min="4632" max="4632" width="80.28515625" style="300" customWidth="1"/>
    <col min="4633" max="4633" width="31.140625" style="300" customWidth="1"/>
    <col min="4634" max="4634" width="14.42578125" style="300" customWidth="1"/>
    <col min="4635" max="4636" width="11" style="300" customWidth="1"/>
    <col min="4637" max="4864" width="14.42578125" style="300"/>
    <col min="4865" max="4865" width="6.5703125" style="300" customWidth="1"/>
    <col min="4866" max="4866" width="10.7109375" style="300" customWidth="1"/>
    <col min="4867" max="4867" width="17.5703125" style="300" customWidth="1"/>
    <col min="4868" max="4868" width="21.5703125" style="300" customWidth="1"/>
    <col min="4869" max="4869" width="52.28515625" style="300" customWidth="1"/>
    <col min="4870" max="4870" width="24.140625" style="300" customWidth="1"/>
    <col min="4871" max="4871" width="26.5703125" style="300" customWidth="1"/>
    <col min="4872" max="4872" width="25.85546875" style="300" customWidth="1"/>
    <col min="4873" max="4873" width="14" style="300" customWidth="1"/>
    <col min="4874" max="4874" width="18" style="300" customWidth="1"/>
    <col min="4875" max="4875" width="18.5703125" style="300" customWidth="1"/>
    <col min="4876" max="4876" width="20" style="300" customWidth="1"/>
    <col min="4877" max="4877" width="18.28515625" style="300" customWidth="1"/>
    <col min="4878" max="4879" width="18" style="300" customWidth="1"/>
    <col min="4880" max="4880" width="26.28515625" style="300" customWidth="1"/>
    <col min="4881" max="4881" width="24.85546875" style="300" customWidth="1"/>
    <col min="4882" max="4882" width="19.42578125" style="300" customWidth="1"/>
    <col min="4883" max="4883" width="28.140625" style="300" customWidth="1"/>
    <col min="4884" max="4884" width="97.7109375" style="300" customWidth="1"/>
    <col min="4885" max="4885" width="40.140625" style="300" customWidth="1"/>
    <col min="4886" max="4886" width="18.42578125" style="300" customWidth="1"/>
    <col min="4887" max="4887" width="19.42578125" style="300" customWidth="1"/>
    <col min="4888" max="4888" width="80.28515625" style="300" customWidth="1"/>
    <col min="4889" max="4889" width="31.140625" style="300" customWidth="1"/>
    <col min="4890" max="4890" width="14.42578125" style="300" customWidth="1"/>
    <col min="4891" max="4892" width="11" style="300" customWidth="1"/>
    <col min="4893" max="5120" width="14.42578125" style="300"/>
    <col min="5121" max="5121" width="6.5703125" style="300" customWidth="1"/>
    <col min="5122" max="5122" width="10.7109375" style="300" customWidth="1"/>
    <col min="5123" max="5123" width="17.5703125" style="300" customWidth="1"/>
    <col min="5124" max="5124" width="21.5703125" style="300" customWidth="1"/>
    <col min="5125" max="5125" width="52.28515625" style="300" customWidth="1"/>
    <col min="5126" max="5126" width="24.140625" style="300" customWidth="1"/>
    <col min="5127" max="5127" width="26.5703125" style="300" customWidth="1"/>
    <col min="5128" max="5128" width="25.85546875" style="300" customWidth="1"/>
    <col min="5129" max="5129" width="14" style="300" customWidth="1"/>
    <col min="5130" max="5130" width="18" style="300" customWidth="1"/>
    <col min="5131" max="5131" width="18.5703125" style="300" customWidth="1"/>
    <col min="5132" max="5132" width="20" style="300" customWidth="1"/>
    <col min="5133" max="5133" width="18.28515625" style="300" customWidth="1"/>
    <col min="5134" max="5135" width="18" style="300" customWidth="1"/>
    <col min="5136" max="5136" width="26.28515625" style="300" customWidth="1"/>
    <col min="5137" max="5137" width="24.85546875" style="300" customWidth="1"/>
    <col min="5138" max="5138" width="19.42578125" style="300" customWidth="1"/>
    <col min="5139" max="5139" width="28.140625" style="300" customWidth="1"/>
    <col min="5140" max="5140" width="97.7109375" style="300" customWidth="1"/>
    <col min="5141" max="5141" width="40.140625" style="300" customWidth="1"/>
    <col min="5142" max="5142" width="18.42578125" style="300" customWidth="1"/>
    <col min="5143" max="5143" width="19.42578125" style="300" customWidth="1"/>
    <col min="5144" max="5144" width="80.28515625" style="300" customWidth="1"/>
    <col min="5145" max="5145" width="31.140625" style="300" customWidth="1"/>
    <col min="5146" max="5146" width="14.42578125" style="300" customWidth="1"/>
    <col min="5147" max="5148" width="11" style="300" customWidth="1"/>
    <col min="5149" max="5376" width="14.42578125" style="300"/>
    <col min="5377" max="5377" width="6.5703125" style="300" customWidth="1"/>
    <col min="5378" max="5378" width="10.7109375" style="300" customWidth="1"/>
    <col min="5379" max="5379" width="17.5703125" style="300" customWidth="1"/>
    <col min="5380" max="5380" width="21.5703125" style="300" customWidth="1"/>
    <col min="5381" max="5381" width="52.28515625" style="300" customWidth="1"/>
    <col min="5382" max="5382" width="24.140625" style="300" customWidth="1"/>
    <col min="5383" max="5383" width="26.5703125" style="300" customWidth="1"/>
    <col min="5384" max="5384" width="25.85546875" style="300" customWidth="1"/>
    <col min="5385" max="5385" width="14" style="300" customWidth="1"/>
    <col min="5386" max="5386" width="18" style="300" customWidth="1"/>
    <col min="5387" max="5387" width="18.5703125" style="300" customWidth="1"/>
    <col min="5388" max="5388" width="20" style="300" customWidth="1"/>
    <col min="5389" max="5389" width="18.28515625" style="300" customWidth="1"/>
    <col min="5390" max="5391" width="18" style="300" customWidth="1"/>
    <col min="5392" max="5392" width="26.28515625" style="300" customWidth="1"/>
    <col min="5393" max="5393" width="24.85546875" style="300" customWidth="1"/>
    <col min="5394" max="5394" width="19.42578125" style="300" customWidth="1"/>
    <col min="5395" max="5395" width="28.140625" style="300" customWidth="1"/>
    <col min="5396" max="5396" width="97.7109375" style="300" customWidth="1"/>
    <col min="5397" max="5397" width="40.140625" style="300" customWidth="1"/>
    <col min="5398" max="5398" width="18.42578125" style="300" customWidth="1"/>
    <col min="5399" max="5399" width="19.42578125" style="300" customWidth="1"/>
    <col min="5400" max="5400" width="80.28515625" style="300" customWidth="1"/>
    <col min="5401" max="5401" width="31.140625" style="300" customWidth="1"/>
    <col min="5402" max="5402" width="14.42578125" style="300" customWidth="1"/>
    <col min="5403" max="5404" width="11" style="300" customWidth="1"/>
    <col min="5405" max="5632" width="14.42578125" style="300"/>
    <col min="5633" max="5633" width="6.5703125" style="300" customWidth="1"/>
    <col min="5634" max="5634" width="10.7109375" style="300" customWidth="1"/>
    <col min="5635" max="5635" width="17.5703125" style="300" customWidth="1"/>
    <col min="5636" max="5636" width="21.5703125" style="300" customWidth="1"/>
    <col min="5637" max="5637" width="52.28515625" style="300" customWidth="1"/>
    <col min="5638" max="5638" width="24.140625" style="300" customWidth="1"/>
    <col min="5639" max="5639" width="26.5703125" style="300" customWidth="1"/>
    <col min="5640" max="5640" width="25.85546875" style="300" customWidth="1"/>
    <col min="5641" max="5641" width="14" style="300" customWidth="1"/>
    <col min="5642" max="5642" width="18" style="300" customWidth="1"/>
    <col min="5643" max="5643" width="18.5703125" style="300" customWidth="1"/>
    <col min="5644" max="5644" width="20" style="300" customWidth="1"/>
    <col min="5645" max="5645" width="18.28515625" style="300" customWidth="1"/>
    <col min="5646" max="5647" width="18" style="300" customWidth="1"/>
    <col min="5648" max="5648" width="26.28515625" style="300" customWidth="1"/>
    <col min="5649" max="5649" width="24.85546875" style="300" customWidth="1"/>
    <col min="5650" max="5650" width="19.42578125" style="300" customWidth="1"/>
    <col min="5651" max="5651" width="28.140625" style="300" customWidth="1"/>
    <col min="5652" max="5652" width="97.7109375" style="300" customWidth="1"/>
    <col min="5653" max="5653" width="40.140625" style="300" customWidth="1"/>
    <col min="5654" max="5654" width="18.42578125" style="300" customWidth="1"/>
    <col min="5655" max="5655" width="19.42578125" style="300" customWidth="1"/>
    <col min="5656" max="5656" width="80.28515625" style="300" customWidth="1"/>
    <col min="5657" max="5657" width="31.140625" style="300" customWidth="1"/>
    <col min="5658" max="5658" width="14.42578125" style="300" customWidth="1"/>
    <col min="5659" max="5660" width="11" style="300" customWidth="1"/>
    <col min="5661" max="5888" width="14.42578125" style="300"/>
    <col min="5889" max="5889" width="6.5703125" style="300" customWidth="1"/>
    <col min="5890" max="5890" width="10.7109375" style="300" customWidth="1"/>
    <col min="5891" max="5891" width="17.5703125" style="300" customWidth="1"/>
    <col min="5892" max="5892" width="21.5703125" style="300" customWidth="1"/>
    <col min="5893" max="5893" width="52.28515625" style="300" customWidth="1"/>
    <col min="5894" max="5894" width="24.140625" style="300" customWidth="1"/>
    <col min="5895" max="5895" width="26.5703125" style="300" customWidth="1"/>
    <col min="5896" max="5896" width="25.85546875" style="300" customWidth="1"/>
    <col min="5897" max="5897" width="14" style="300" customWidth="1"/>
    <col min="5898" max="5898" width="18" style="300" customWidth="1"/>
    <col min="5899" max="5899" width="18.5703125" style="300" customWidth="1"/>
    <col min="5900" max="5900" width="20" style="300" customWidth="1"/>
    <col min="5901" max="5901" width="18.28515625" style="300" customWidth="1"/>
    <col min="5902" max="5903" width="18" style="300" customWidth="1"/>
    <col min="5904" max="5904" width="26.28515625" style="300" customWidth="1"/>
    <col min="5905" max="5905" width="24.85546875" style="300" customWidth="1"/>
    <col min="5906" max="5906" width="19.42578125" style="300" customWidth="1"/>
    <col min="5907" max="5907" width="28.140625" style="300" customWidth="1"/>
    <col min="5908" max="5908" width="97.7109375" style="300" customWidth="1"/>
    <col min="5909" max="5909" width="40.140625" style="300" customWidth="1"/>
    <col min="5910" max="5910" width="18.42578125" style="300" customWidth="1"/>
    <col min="5911" max="5911" width="19.42578125" style="300" customWidth="1"/>
    <col min="5912" max="5912" width="80.28515625" style="300" customWidth="1"/>
    <col min="5913" max="5913" width="31.140625" style="300" customWidth="1"/>
    <col min="5914" max="5914" width="14.42578125" style="300" customWidth="1"/>
    <col min="5915" max="5916" width="11" style="300" customWidth="1"/>
    <col min="5917" max="6144" width="14.42578125" style="300"/>
    <col min="6145" max="6145" width="6.5703125" style="300" customWidth="1"/>
    <col min="6146" max="6146" width="10.7109375" style="300" customWidth="1"/>
    <col min="6147" max="6147" width="17.5703125" style="300" customWidth="1"/>
    <col min="6148" max="6148" width="21.5703125" style="300" customWidth="1"/>
    <col min="6149" max="6149" width="52.28515625" style="300" customWidth="1"/>
    <col min="6150" max="6150" width="24.140625" style="300" customWidth="1"/>
    <col min="6151" max="6151" width="26.5703125" style="300" customWidth="1"/>
    <col min="6152" max="6152" width="25.85546875" style="300" customWidth="1"/>
    <col min="6153" max="6153" width="14" style="300" customWidth="1"/>
    <col min="6154" max="6154" width="18" style="300" customWidth="1"/>
    <col min="6155" max="6155" width="18.5703125" style="300" customWidth="1"/>
    <col min="6156" max="6156" width="20" style="300" customWidth="1"/>
    <col min="6157" max="6157" width="18.28515625" style="300" customWidth="1"/>
    <col min="6158" max="6159" width="18" style="300" customWidth="1"/>
    <col min="6160" max="6160" width="26.28515625" style="300" customWidth="1"/>
    <col min="6161" max="6161" width="24.85546875" style="300" customWidth="1"/>
    <col min="6162" max="6162" width="19.42578125" style="300" customWidth="1"/>
    <col min="6163" max="6163" width="28.140625" style="300" customWidth="1"/>
    <col min="6164" max="6164" width="97.7109375" style="300" customWidth="1"/>
    <col min="6165" max="6165" width="40.140625" style="300" customWidth="1"/>
    <col min="6166" max="6166" width="18.42578125" style="300" customWidth="1"/>
    <col min="6167" max="6167" width="19.42578125" style="300" customWidth="1"/>
    <col min="6168" max="6168" width="80.28515625" style="300" customWidth="1"/>
    <col min="6169" max="6169" width="31.140625" style="300" customWidth="1"/>
    <col min="6170" max="6170" width="14.42578125" style="300" customWidth="1"/>
    <col min="6171" max="6172" width="11" style="300" customWidth="1"/>
    <col min="6173" max="6400" width="14.42578125" style="300"/>
    <col min="6401" max="6401" width="6.5703125" style="300" customWidth="1"/>
    <col min="6402" max="6402" width="10.7109375" style="300" customWidth="1"/>
    <col min="6403" max="6403" width="17.5703125" style="300" customWidth="1"/>
    <col min="6404" max="6404" width="21.5703125" style="300" customWidth="1"/>
    <col min="6405" max="6405" width="52.28515625" style="300" customWidth="1"/>
    <col min="6406" max="6406" width="24.140625" style="300" customWidth="1"/>
    <col min="6407" max="6407" width="26.5703125" style="300" customWidth="1"/>
    <col min="6408" max="6408" width="25.85546875" style="300" customWidth="1"/>
    <col min="6409" max="6409" width="14" style="300" customWidth="1"/>
    <col min="6410" max="6410" width="18" style="300" customWidth="1"/>
    <col min="6411" max="6411" width="18.5703125" style="300" customWidth="1"/>
    <col min="6412" max="6412" width="20" style="300" customWidth="1"/>
    <col min="6413" max="6413" width="18.28515625" style="300" customWidth="1"/>
    <col min="6414" max="6415" width="18" style="300" customWidth="1"/>
    <col min="6416" max="6416" width="26.28515625" style="300" customWidth="1"/>
    <col min="6417" max="6417" width="24.85546875" style="300" customWidth="1"/>
    <col min="6418" max="6418" width="19.42578125" style="300" customWidth="1"/>
    <col min="6419" max="6419" width="28.140625" style="300" customWidth="1"/>
    <col min="6420" max="6420" width="97.7109375" style="300" customWidth="1"/>
    <col min="6421" max="6421" width="40.140625" style="300" customWidth="1"/>
    <col min="6422" max="6422" width="18.42578125" style="300" customWidth="1"/>
    <col min="6423" max="6423" width="19.42578125" style="300" customWidth="1"/>
    <col min="6424" max="6424" width="80.28515625" style="300" customWidth="1"/>
    <col min="6425" max="6425" width="31.140625" style="300" customWidth="1"/>
    <col min="6426" max="6426" width="14.42578125" style="300" customWidth="1"/>
    <col min="6427" max="6428" width="11" style="300" customWidth="1"/>
    <col min="6429" max="6656" width="14.42578125" style="300"/>
    <col min="6657" max="6657" width="6.5703125" style="300" customWidth="1"/>
    <col min="6658" max="6658" width="10.7109375" style="300" customWidth="1"/>
    <col min="6659" max="6659" width="17.5703125" style="300" customWidth="1"/>
    <col min="6660" max="6660" width="21.5703125" style="300" customWidth="1"/>
    <col min="6661" max="6661" width="52.28515625" style="300" customWidth="1"/>
    <col min="6662" max="6662" width="24.140625" style="300" customWidth="1"/>
    <col min="6663" max="6663" width="26.5703125" style="300" customWidth="1"/>
    <col min="6664" max="6664" width="25.85546875" style="300" customWidth="1"/>
    <col min="6665" max="6665" width="14" style="300" customWidth="1"/>
    <col min="6666" max="6666" width="18" style="300" customWidth="1"/>
    <col min="6667" max="6667" width="18.5703125" style="300" customWidth="1"/>
    <col min="6668" max="6668" width="20" style="300" customWidth="1"/>
    <col min="6669" max="6669" width="18.28515625" style="300" customWidth="1"/>
    <col min="6670" max="6671" width="18" style="300" customWidth="1"/>
    <col min="6672" max="6672" width="26.28515625" style="300" customWidth="1"/>
    <col min="6673" max="6673" width="24.85546875" style="300" customWidth="1"/>
    <col min="6674" max="6674" width="19.42578125" style="300" customWidth="1"/>
    <col min="6675" max="6675" width="28.140625" style="300" customWidth="1"/>
    <col min="6676" max="6676" width="97.7109375" style="300" customWidth="1"/>
    <col min="6677" max="6677" width="40.140625" style="300" customWidth="1"/>
    <col min="6678" max="6678" width="18.42578125" style="300" customWidth="1"/>
    <col min="6679" max="6679" width="19.42578125" style="300" customWidth="1"/>
    <col min="6680" max="6680" width="80.28515625" style="300" customWidth="1"/>
    <col min="6681" max="6681" width="31.140625" style="300" customWidth="1"/>
    <col min="6682" max="6682" width="14.42578125" style="300" customWidth="1"/>
    <col min="6683" max="6684" width="11" style="300" customWidth="1"/>
    <col min="6685" max="6912" width="14.42578125" style="300"/>
    <col min="6913" max="6913" width="6.5703125" style="300" customWidth="1"/>
    <col min="6914" max="6914" width="10.7109375" style="300" customWidth="1"/>
    <col min="6915" max="6915" width="17.5703125" style="300" customWidth="1"/>
    <col min="6916" max="6916" width="21.5703125" style="300" customWidth="1"/>
    <col min="6917" max="6917" width="52.28515625" style="300" customWidth="1"/>
    <col min="6918" max="6918" width="24.140625" style="300" customWidth="1"/>
    <col min="6919" max="6919" width="26.5703125" style="300" customWidth="1"/>
    <col min="6920" max="6920" width="25.85546875" style="300" customWidth="1"/>
    <col min="6921" max="6921" width="14" style="300" customWidth="1"/>
    <col min="6922" max="6922" width="18" style="300" customWidth="1"/>
    <col min="6923" max="6923" width="18.5703125" style="300" customWidth="1"/>
    <col min="6924" max="6924" width="20" style="300" customWidth="1"/>
    <col min="6925" max="6925" width="18.28515625" style="300" customWidth="1"/>
    <col min="6926" max="6927" width="18" style="300" customWidth="1"/>
    <col min="6928" max="6928" width="26.28515625" style="300" customWidth="1"/>
    <col min="6929" max="6929" width="24.85546875" style="300" customWidth="1"/>
    <col min="6930" max="6930" width="19.42578125" style="300" customWidth="1"/>
    <col min="6931" max="6931" width="28.140625" style="300" customWidth="1"/>
    <col min="6932" max="6932" width="97.7109375" style="300" customWidth="1"/>
    <col min="6933" max="6933" width="40.140625" style="300" customWidth="1"/>
    <col min="6934" max="6934" width="18.42578125" style="300" customWidth="1"/>
    <col min="6935" max="6935" width="19.42578125" style="300" customWidth="1"/>
    <col min="6936" max="6936" width="80.28515625" style="300" customWidth="1"/>
    <col min="6937" max="6937" width="31.140625" style="300" customWidth="1"/>
    <col min="6938" max="6938" width="14.42578125" style="300" customWidth="1"/>
    <col min="6939" max="6940" width="11" style="300" customWidth="1"/>
    <col min="6941" max="7168" width="14.42578125" style="300"/>
    <col min="7169" max="7169" width="6.5703125" style="300" customWidth="1"/>
    <col min="7170" max="7170" width="10.7109375" style="300" customWidth="1"/>
    <col min="7171" max="7171" width="17.5703125" style="300" customWidth="1"/>
    <col min="7172" max="7172" width="21.5703125" style="300" customWidth="1"/>
    <col min="7173" max="7173" width="52.28515625" style="300" customWidth="1"/>
    <col min="7174" max="7174" width="24.140625" style="300" customWidth="1"/>
    <col min="7175" max="7175" width="26.5703125" style="300" customWidth="1"/>
    <col min="7176" max="7176" width="25.85546875" style="300" customWidth="1"/>
    <col min="7177" max="7177" width="14" style="300" customWidth="1"/>
    <col min="7178" max="7178" width="18" style="300" customWidth="1"/>
    <col min="7179" max="7179" width="18.5703125" style="300" customWidth="1"/>
    <col min="7180" max="7180" width="20" style="300" customWidth="1"/>
    <col min="7181" max="7181" width="18.28515625" style="300" customWidth="1"/>
    <col min="7182" max="7183" width="18" style="300" customWidth="1"/>
    <col min="7184" max="7184" width="26.28515625" style="300" customWidth="1"/>
    <col min="7185" max="7185" width="24.85546875" style="300" customWidth="1"/>
    <col min="7186" max="7186" width="19.42578125" style="300" customWidth="1"/>
    <col min="7187" max="7187" width="28.140625" style="300" customWidth="1"/>
    <col min="7188" max="7188" width="97.7109375" style="300" customWidth="1"/>
    <col min="7189" max="7189" width="40.140625" style="300" customWidth="1"/>
    <col min="7190" max="7190" width="18.42578125" style="300" customWidth="1"/>
    <col min="7191" max="7191" width="19.42578125" style="300" customWidth="1"/>
    <col min="7192" max="7192" width="80.28515625" style="300" customWidth="1"/>
    <col min="7193" max="7193" width="31.140625" style="300" customWidth="1"/>
    <col min="7194" max="7194" width="14.42578125" style="300" customWidth="1"/>
    <col min="7195" max="7196" width="11" style="300" customWidth="1"/>
    <col min="7197" max="7424" width="14.42578125" style="300"/>
    <col min="7425" max="7425" width="6.5703125" style="300" customWidth="1"/>
    <col min="7426" max="7426" width="10.7109375" style="300" customWidth="1"/>
    <col min="7427" max="7427" width="17.5703125" style="300" customWidth="1"/>
    <col min="7428" max="7428" width="21.5703125" style="300" customWidth="1"/>
    <col min="7429" max="7429" width="52.28515625" style="300" customWidth="1"/>
    <col min="7430" max="7430" width="24.140625" style="300" customWidth="1"/>
    <col min="7431" max="7431" width="26.5703125" style="300" customWidth="1"/>
    <col min="7432" max="7432" width="25.85546875" style="300" customWidth="1"/>
    <col min="7433" max="7433" width="14" style="300" customWidth="1"/>
    <col min="7434" max="7434" width="18" style="300" customWidth="1"/>
    <col min="7435" max="7435" width="18.5703125" style="300" customWidth="1"/>
    <col min="7436" max="7436" width="20" style="300" customWidth="1"/>
    <col min="7437" max="7437" width="18.28515625" style="300" customWidth="1"/>
    <col min="7438" max="7439" width="18" style="300" customWidth="1"/>
    <col min="7440" max="7440" width="26.28515625" style="300" customWidth="1"/>
    <col min="7441" max="7441" width="24.85546875" style="300" customWidth="1"/>
    <col min="7442" max="7442" width="19.42578125" style="300" customWidth="1"/>
    <col min="7443" max="7443" width="28.140625" style="300" customWidth="1"/>
    <col min="7444" max="7444" width="97.7109375" style="300" customWidth="1"/>
    <col min="7445" max="7445" width="40.140625" style="300" customWidth="1"/>
    <col min="7446" max="7446" width="18.42578125" style="300" customWidth="1"/>
    <col min="7447" max="7447" width="19.42578125" style="300" customWidth="1"/>
    <col min="7448" max="7448" width="80.28515625" style="300" customWidth="1"/>
    <col min="7449" max="7449" width="31.140625" style="300" customWidth="1"/>
    <col min="7450" max="7450" width="14.42578125" style="300" customWidth="1"/>
    <col min="7451" max="7452" width="11" style="300" customWidth="1"/>
    <col min="7453" max="7680" width="14.42578125" style="300"/>
    <col min="7681" max="7681" width="6.5703125" style="300" customWidth="1"/>
    <col min="7682" max="7682" width="10.7109375" style="300" customWidth="1"/>
    <col min="7683" max="7683" width="17.5703125" style="300" customWidth="1"/>
    <col min="7684" max="7684" width="21.5703125" style="300" customWidth="1"/>
    <col min="7685" max="7685" width="52.28515625" style="300" customWidth="1"/>
    <col min="7686" max="7686" width="24.140625" style="300" customWidth="1"/>
    <col min="7687" max="7687" width="26.5703125" style="300" customWidth="1"/>
    <col min="7688" max="7688" width="25.85546875" style="300" customWidth="1"/>
    <col min="7689" max="7689" width="14" style="300" customWidth="1"/>
    <col min="7690" max="7690" width="18" style="300" customWidth="1"/>
    <col min="7691" max="7691" width="18.5703125" style="300" customWidth="1"/>
    <col min="7692" max="7692" width="20" style="300" customWidth="1"/>
    <col min="7693" max="7693" width="18.28515625" style="300" customWidth="1"/>
    <col min="7694" max="7695" width="18" style="300" customWidth="1"/>
    <col min="7696" max="7696" width="26.28515625" style="300" customWidth="1"/>
    <col min="7697" max="7697" width="24.85546875" style="300" customWidth="1"/>
    <col min="7698" max="7698" width="19.42578125" style="300" customWidth="1"/>
    <col min="7699" max="7699" width="28.140625" style="300" customWidth="1"/>
    <col min="7700" max="7700" width="97.7109375" style="300" customWidth="1"/>
    <col min="7701" max="7701" width="40.140625" style="300" customWidth="1"/>
    <col min="7702" max="7702" width="18.42578125" style="300" customWidth="1"/>
    <col min="7703" max="7703" width="19.42578125" style="300" customWidth="1"/>
    <col min="7704" max="7704" width="80.28515625" style="300" customWidth="1"/>
    <col min="7705" max="7705" width="31.140625" style="300" customWidth="1"/>
    <col min="7706" max="7706" width="14.42578125" style="300" customWidth="1"/>
    <col min="7707" max="7708" width="11" style="300" customWidth="1"/>
    <col min="7709" max="7936" width="14.42578125" style="300"/>
    <col min="7937" max="7937" width="6.5703125" style="300" customWidth="1"/>
    <col min="7938" max="7938" width="10.7109375" style="300" customWidth="1"/>
    <col min="7939" max="7939" width="17.5703125" style="300" customWidth="1"/>
    <col min="7940" max="7940" width="21.5703125" style="300" customWidth="1"/>
    <col min="7941" max="7941" width="52.28515625" style="300" customWidth="1"/>
    <col min="7942" max="7942" width="24.140625" style="300" customWidth="1"/>
    <col min="7943" max="7943" width="26.5703125" style="300" customWidth="1"/>
    <col min="7944" max="7944" width="25.85546875" style="300" customWidth="1"/>
    <col min="7945" max="7945" width="14" style="300" customWidth="1"/>
    <col min="7946" max="7946" width="18" style="300" customWidth="1"/>
    <col min="7947" max="7947" width="18.5703125" style="300" customWidth="1"/>
    <col min="7948" max="7948" width="20" style="300" customWidth="1"/>
    <col min="7949" max="7949" width="18.28515625" style="300" customWidth="1"/>
    <col min="7950" max="7951" width="18" style="300" customWidth="1"/>
    <col min="7952" max="7952" width="26.28515625" style="300" customWidth="1"/>
    <col min="7953" max="7953" width="24.85546875" style="300" customWidth="1"/>
    <col min="7954" max="7954" width="19.42578125" style="300" customWidth="1"/>
    <col min="7955" max="7955" width="28.140625" style="300" customWidth="1"/>
    <col min="7956" max="7956" width="97.7109375" style="300" customWidth="1"/>
    <col min="7957" max="7957" width="40.140625" style="300" customWidth="1"/>
    <col min="7958" max="7958" width="18.42578125" style="300" customWidth="1"/>
    <col min="7959" max="7959" width="19.42578125" style="300" customWidth="1"/>
    <col min="7960" max="7960" width="80.28515625" style="300" customWidth="1"/>
    <col min="7961" max="7961" width="31.140625" style="300" customWidth="1"/>
    <col min="7962" max="7962" width="14.42578125" style="300" customWidth="1"/>
    <col min="7963" max="7964" width="11" style="300" customWidth="1"/>
    <col min="7965" max="8192" width="14.42578125" style="300"/>
    <col min="8193" max="8193" width="6.5703125" style="300" customWidth="1"/>
    <col min="8194" max="8194" width="10.7109375" style="300" customWidth="1"/>
    <col min="8195" max="8195" width="17.5703125" style="300" customWidth="1"/>
    <col min="8196" max="8196" width="21.5703125" style="300" customWidth="1"/>
    <col min="8197" max="8197" width="52.28515625" style="300" customWidth="1"/>
    <col min="8198" max="8198" width="24.140625" style="300" customWidth="1"/>
    <col min="8199" max="8199" width="26.5703125" style="300" customWidth="1"/>
    <col min="8200" max="8200" width="25.85546875" style="300" customWidth="1"/>
    <col min="8201" max="8201" width="14" style="300" customWidth="1"/>
    <col min="8202" max="8202" width="18" style="300" customWidth="1"/>
    <col min="8203" max="8203" width="18.5703125" style="300" customWidth="1"/>
    <col min="8204" max="8204" width="20" style="300" customWidth="1"/>
    <col min="8205" max="8205" width="18.28515625" style="300" customWidth="1"/>
    <col min="8206" max="8207" width="18" style="300" customWidth="1"/>
    <col min="8208" max="8208" width="26.28515625" style="300" customWidth="1"/>
    <col min="8209" max="8209" width="24.85546875" style="300" customWidth="1"/>
    <col min="8210" max="8210" width="19.42578125" style="300" customWidth="1"/>
    <col min="8211" max="8211" width="28.140625" style="300" customWidth="1"/>
    <col min="8212" max="8212" width="97.7109375" style="300" customWidth="1"/>
    <col min="8213" max="8213" width="40.140625" style="300" customWidth="1"/>
    <col min="8214" max="8214" width="18.42578125" style="300" customWidth="1"/>
    <col min="8215" max="8215" width="19.42578125" style="300" customWidth="1"/>
    <col min="8216" max="8216" width="80.28515625" style="300" customWidth="1"/>
    <col min="8217" max="8217" width="31.140625" style="300" customWidth="1"/>
    <col min="8218" max="8218" width="14.42578125" style="300" customWidth="1"/>
    <col min="8219" max="8220" width="11" style="300" customWidth="1"/>
    <col min="8221" max="8448" width="14.42578125" style="300"/>
    <col min="8449" max="8449" width="6.5703125" style="300" customWidth="1"/>
    <col min="8450" max="8450" width="10.7109375" style="300" customWidth="1"/>
    <col min="8451" max="8451" width="17.5703125" style="300" customWidth="1"/>
    <col min="8452" max="8452" width="21.5703125" style="300" customWidth="1"/>
    <col min="8453" max="8453" width="52.28515625" style="300" customWidth="1"/>
    <col min="8454" max="8454" width="24.140625" style="300" customWidth="1"/>
    <col min="8455" max="8455" width="26.5703125" style="300" customWidth="1"/>
    <col min="8456" max="8456" width="25.85546875" style="300" customWidth="1"/>
    <col min="8457" max="8457" width="14" style="300" customWidth="1"/>
    <col min="8458" max="8458" width="18" style="300" customWidth="1"/>
    <col min="8459" max="8459" width="18.5703125" style="300" customWidth="1"/>
    <col min="8460" max="8460" width="20" style="300" customWidth="1"/>
    <col min="8461" max="8461" width="18.28515625" style="300" customWidth="1"/>
    <col min="8462" max="8463" width="18" style="300" customWidth="1"/>
    <col min="8464" max="8464" width="26.28515625" style="300" customWidth="1"/>
    <col min="8465" max="8465" width="24.85546875" style="300" customWidth="1"/>
    <col min="8466" max="8466" width="19.42578125" style="300" customWidth="1"/>
    <col min="8467" max="8467" width="28.140625" style="300" customWidth="1"/>
    <col min="8468" max="8468" width="97.7109375" style="300" customWidth="1"/>
    <col min="8469" max="8469" width="40.140625" style="300" customWidth="1"/>
    <col min="8470" max="8470" width="18.42578125" style="300" customWidth="1"/>
    <col min="8471" max="8471" width="19.42578125" style="300" customWidth="1"/>
    <col min="8472" max="8472" width="80.28515625" style="300" customWidth="1"/>
    <col min="8473" max="8473" width="31.140625" style="300" customWidth="1"/>
    <col min="8474" max="8474" width="14.42578125" style="300" customWidth="1"/>
    <col min="8475" max="8476" width="11" style="300" customWidth="1"/>
    <col min="8477" max="8704" width="14.42578125" style="300"/>
    <col min="8705" max="8705" width="6.5703125" style="300" customWidth="1"/>
    <col min="8706" max="8706" width="10.7109375" style="300" customWidth="1"/>
    <col min="8707" max="8707" width="17.5703125" style="300" customWidth="1"/>
    <col min="8708" max="8708" width="21.5703125" style="300" customWidth="1"/>
    <col min="8709" max="8709" width="52.28515625" style="300" customWidth="1"/>
    <col min="8710" max="8710" width="24.140625" style="300" customWidth="1"/>
    <col min="8711" max="8711" width="26.5703125" style="300" customWidth="1"/>
    <col min="8712" max="8712" width="25.85546875" style="300" customWidth="1"/>
    <col min="8713" max="8713" width="14" style="300" customWidth="1"/>
    <col min="8714" max="8714" width="18" style="300" customWidth="1"/>
    <col min="8715" max="8715" width="18.5703125" style="300" customWidth="1"/>
    <col min="8716" max="8716" width="20" style="300" customWidth="1"/>
    <col min="8717" max="8717" width="18.28515625" style="300" customWidth="1"/>
    <col min="8718" max="8719" width="18" style="300" customWidth="1"/>
    <col min="8720" max="8720" width="26.28515625" style="300" customWidth="1"/>
    <col min="8721" max="8721" width="24.85546875" style="300" customWidth="1"/>
    <col min="8722" max="8722" width="19.42578125" style="300" customWidth="1"/>
    <col min="8723" max="8723" width="28.140625" style="300" customWidth="1"/>
    <col min="8724" max="8724" width="97.7109375" style="300" customWidth="1"/>
    <col min="8725" max="8725" width="40.140625" style="300" customWidth="1"/>
    <col min="8726" max="8726" width="18.42578125" style="300" customWidth="1"/>
    <col min="8727" max="8727" width="19.42578125" style="300" customWidth="1"/>
    <col min="8728" max="8728" width="80.28515625" style="300" customWidth="1"/>
    <col min="8729" max="8729" width="31.140625" style="300" customWidth="1"/>
    <col min="8730" max="8730" width="14.42578125" style="300" customWidth="1"/>
    <col min="8731" max="8732" width="11" style="300" customWidth="1"/>
    <col min="8733" max="8960" width="14.42578125" style="300"/>
    <col min="8961" max="8961" width="6.5703125" style="300" customWidth="1"/>
    <col min="8962" max="8962" width="10.7109375" style="300" customWidth="1"/>
    <col min="8963" max="8963" width="17.5703125" style="300" customWidth="1"/>
    <col min="8964" max="8964" width="21.5703125" style="300" customWidth="1"/>
    <col min="8965" max="8965" width="52.28515625" style="300" customWidth="1"/>
    <col min="8966" max="8966" width="24.140625" style="300" customWidth="1"/>
    <col min="8967" max="8967" width="26.5703125" style="300" customWidth="1"/>
    <col min="8968" max="8968" width="25.85546875" style="300" customWidth="1"/>
    <col min="8969" max="8969" width="14" style="300" customWidth="1"/>
    <col min="8970" max="8970" width="18" style="300" customWidth="1"/>
    <col min="8971" max="8971" width="18.5703125" style="300" customWidth="1"/>
    <col min="8972" max="8972" width="20" style="300" customWidth="1"/>
    <col min="8973" max="8973" width="18.28515625" style="300" customWidth="1"/>
    <col min="8974" max="8975" width="18" style="300" customWidth="1"/>
    <col min="8976" max="8976" width="26.28515625" style="300" customWidth="1"/>
    <col min="8977" max="8977" width="24.85546875" style="300" customWidth="1"/>
    <col min="8978" max="8978" width="19.42578125" style="300" customWidth="1"/>
    <col min="8979" max="8979" width="28.140625" style="300" customWidth="1"/>
    <col min="8980" max="8980" width="97.7109375" style="300" customWidth="1"/>
    <col min="8981" max="8981" width="40.140625" style="300" customWidth="1"/>
    <col min="8982" max="8982" width="18.42578125" style="300" customWidth="1"/>
    <col min="8983" max="8983" width="19.42578125" style="300" customWidth="1"/>
    <col min="8984" max="8984" width="80.28515625" style="300" customWidth="1"/>
    <col min="8985" max="8985" width="31.140625" style="300" customWidth="1"/>
    <col min="8986" max="8986" width="14.42578125" style="300" customWidth="1"/>
    <col min="8987" max="8988" width="11" style="300" customWidth="1"/>
    <col min="8989" max="9216" width="14.42578125" style="300"/>
    <col min="9217" max="9217" width="6.5703125" style="300" customWidth="1"/>
    <col min="9218" max="9218" width="10.7109375" style="300" customWidth="1"/>
    <col min="9219" max="9219" width="17.5703125" style="300" customWidth="1"/>
    <col min="9220" max="9220" width="21.5703125" style="300" customWidth="1"/>
    <col min="9221" max="9221" width="52.28515625" style="300" customWidth="1"/>
    <col min="9222" max="9222" width="24.140625" style="300" customWidth="1"/>
    <col min="9223" max="9223" width="26.5703125" style="300" customWidth="1"/>
    <col min="9224" max="9224" width="25.85546875" style="300" customWidth="1"/>
    <col min="9225" max="9225" width="14" style="300" customWidth="1"/>
    <col min="9226" max="9226" width="18" style="300" customWidth="1"/>
    <col min="9227" max="9227" width="18.5703125" style="300" customWidth="1"/>
    <col min="9228" max="9228" width="20" style="300" customWidth="1"/>
    <col min="9229" max="9229" width="18.28515625" style="300" customWidth="1"/>
    <col min="9230" max="9231" width="18" style="300" customWidth="1"/>
    <col min="9232" max="9232" width="26.28515625" style="300" customWidth="1"/>
    <col min="9233" max="9233" width="24.85546875" style="300" customWidth="1"/>
    <col min="9234" max="9234" width="19.42578125" style="300" customWidth="1"/>
    <col min="9235" max="9235" width="28.140625" style="300" customWidth="1"/>
    <col min="9236" max="9236" width="97.7109375" style="300" customWidth="1"/>
    <col min="9237" max="9237" width="40.140625" style="300" customWidth="1"/>
    <col min="9238" max="9238" width="18.42578125" style="300" customWidth="1"/>
    <col min="9239" max="9239" width="19.42578125" style="300" customWidth="1"/>
    <col min="9240" max="9240" width="80.28515625" style="300" customWidth="1"/>
    <col min="9241" max="9241" width="31.140625" style="300" customWidth="1"/>
    <col min="9242" max="9242" width="14.42578125" style="300" customWidth="1"/>
    <col min="9243" max="9244" width="11" style="300" customWidth="1"/>
    <col min="9245" max="9472" width="14.42578125" style="300"/>
    <col min="9473" max="9473" width="6.5703125" style="300" customWidth="1"/>
    <col min="9474" max="9474" width="10.7109375" style="300" customWidth="1"/>
    <col min="9475" max="9475" width="17.5703125" style="300" customWidth="1"/>
    <col min="9476" max="9476" width="21.5703125" style="300" customWidth="1"/>
    <col min="9477" max="9477" width="52.28515625" style="300" customWidth="1"/>
    <col min="9478" max="9478" width="24.140625" style="300" customWidth="1"/>
    <col min="9479" max="9479" width="26.5703125" style="300" customWidth="1"/>
    <col min="9480" max="9480" width="25.85546875" style="300" customWidth="1"/>
    <col min="9481" max="9481" width="14" style="300" customWidth="1"/>
    <col min="9482" max="9482" width="18" style="300" customWidth="1"/>
    <col min="9483" max="9483" width="18.5703125" style="300" customWidth="1"/>
    <col min="9484" max="9484" width="20" style="300" customWidth="1"/>
    <col min="9485" max="9485" width="18.28515625" style="300" customWidth="1"/>
    <col min="9486" max="9487" width="18" style="300" customWidth="1"/>
    <col min="9488" max="9488" width="26.28515625" style="300" customWidth="1"/>
    <col min="9489" max="9489" width="24.85546875" style="300" customWidth="1"/>
    <col min="9490" max="9490" width="19.42578125" style="300" customWidth="1"/>
    <col min="9491" max="9491" width="28.140625" style="300" customWidth="1"/>
    <col min="9492" max="9492" width="97.7109375" style="300" customWidth="1"/>
    <col min="9493" max="9493" width="40.140625" style="300" customWidth="1"/>
    <col min="9494" max="9494" width="18.42578125" style="300" customWidth="1"/>
    <col min="9495" max="9495" width="19.42578125" style="300" customWidth="1"/>
    <col min="9496" max="9496" width="80.28515625" style="300" customWidth="1"/>
    <col min="9497" max="9497" width="31.140625" style="300" customWidth="1"/>
    <col min="9498" max="9498" width="14.42578125" style="300" customWidth="1"/>
    <col min="9499" max="9500" width="11" style="300" customWidth="1"/>
    <col min="9501" max="9728" width="14.42578125" style="300"/>
    <col min="9729" max="9729" width="6.5703125" style="300" customWidth="1"/>
    <col min="9730" max="9730" width="10.7109375" style="300" customWidth="1"/>
    <col min="9731" max="9731" width="17.5703125" style="300" customWidth="1"/>
    <col min="9732" max="9732" width="21.5703125" style="300" customWidth="1"/>
    <col min="9733" max="9733" width="52.28515625" style="300" customWidth="1"/>
    <col min="9734" max="9734" width="24.140625" style="300" customWidth="1"/>
    <col min="9735" max="9735" width="26.5703125" style="300" customWidth="1"/>
    <col min="9736" max="9736" width="25.85546875" style="300" customWidth="1"/>
    <col min="9737" max="9737" width="14" style="300" customWidth="1"/>
    <col min="9738" max="9738" width="18" style="300" customWidth="1"/>
    <col min="9739" max="9739" width="18.5703125" style="300" customWidth="1"/>
    <col min="9740" max="9740" width="20" style="300" customWidth="1"/>
    <col min="9741" max="9741" width="18.28515625" style="300" customWidth="1"/>
    <col min="9742" max="9743" width="18" style="300" customWidth="1"/>
    <col min="9744" max="9744" width="26.28515625" style="300" customWidth="1"/>
    <col min="9745" max="9745" width="24.85546875" style="300" customWidth="1"/>
    <col min="9746" max="9746" width="19.42578125" style="300" customWidth="1"/>
    <col min="9747" max="9747" width="28.140625" style="300" customWidth="1"/>
    <col min="9748" max="9748" width="97.7109375" style="300" customWidth="1"/>
    <col min="9749" max="9749" width="40.140625" style="300" customWidth="1"/>
    <col min="9750" max="9750" width="18.42578125" style="300" customWidth="1"/>
    <col min="9751" max="9751" width="19.42578125" style="300" customWidth="1"/>
    <col min="9752" max="9752" width="80.28515625" style="300" customWidth="1"/>
    <col min="9753" max="9753" width="31.140625" style="300" customWidth="1"/>
    <col min="9754" max="9754" width="14.42578125" style="300" customWidth="1"/>
    <col min="9755" max="9756" width="11" style="300" customWidth="1"/>
    <col min="9757" max="9984" width="14.42578125" style="300"/>
    <col min="9985" max="9985" width="6.5703125" style="300" customWidth="1"/>
    <col min="9986" max="9986" width="10.7109375" style="300" customWidth="1"/>
    <col min="9987" max="9987" width="17.5703125" style="300" customWidth="1"/>
    <col min="9988" max="9988" width="21.5703125" style="300" customWidth="1"/>
    <col min="9989" max="9989" width="52.28515625" style="300" customWidth="1"/>
    <col min="9990" max="9990" width="24.140625" style="300" customWidth="1"/>
    <col min="9991" max="9991" width="26.5703125" style="300" customWidth="1"/>
    <col min="9992" max="9992" width="25.85546875" style="300" customWidth="1"/>
    <col min="9993" max="9993" width="14" style="300" customWidth="1"/>
    <col min="9994" max="9994" width="18" style="300" customWidth="1"/>
    <col min="9995" max="9995" width="18.5703125" style="300" customWidth="1"/>
    <col min="9996" max="9996" width="20" style="300" customWidth="1"/>
    <col min="9997" max="9997" width="18.28515625" style="300" customWidth="1"/>
    <col min="9998" max="9999" width="18" style="300" customWidth="1"/>
    <col min="10000" max="10000" width="26.28515625" style="300" customWidth="1"/>
    <col min="10001" max="10001" width="24.85546875" style="300" customWidth="1"/>
    <col min="10002" max="10002" width="19.42578125" style="300" customWidth="1"/>
    <col min="10003" max="10003" width="28.140625" style="300" customWidth="1"/>
    <col min="10004" max="10004" width="97.7109375" style="300" customWidth="1"/>
    <col min="10005" max="10005" width="40.140625" style="300" customWidth="1"/>
    <col min="10006" max="10006" width="18.42578125" style="300" customWidth="1"/>
    <col min="10007" max="10007" width="19.42578125" style="300" customWidth="1"/>
    <col min="10008" max="10008" width="80.28515625" style="300" customWidth="1"/>
    <col min="10009" max="10009" width="31.140625" style="300" customWidth="1"/>
    <col min="10010" max="10010" width="14.42578125" style="300" customWidth="1"/>
    <col min="10011" max="10012" width="11" style="300" customWidth="1"/>
    <col min="10013" max="10240" width="14.42578125" style="300"/>
    <col min="10241" max="10241" width="6.5703125" style="300" customWidth="1"/>
    <col min="10242" max="10242" width="10.7109375" style="300" customWidth="1"/>
    <col min="10243" max="10243" width="17.5703125" style="300" customWidth="1"/>
    <col min="10244" max="10244" width="21.5703125" style="300" customWidth="1"/>
    <col min="10245" max="10245" width="52.28515625" style="300" customWidth="1"/>
    <col min="10246" max="10246" width="24.140625" style="300" customWidth="1"/>
    <col min="10247" max="10247" width="26.5703125" style="300" customWidth="1"/>
    <col min="10248" max="10248" width="25.85546875" style="300" customWidth="1"/>
    <col min="10249" max="10249" width="14" style="300" customWidth="1"/>
    <col min="10250" max="10250" width="18" style="300" customWidth="1"/>
    <col min="10251" max="10251" width="18.5703125" style="300" customWidth="1"/>
    <col min="10252" max="10252" width="20" style="300" customWidth="1"/>
    <col min="10253" max="10253" width="18.28515625" style="300" customWidth="1"/>
    <col min="10254" max="10255" width="18" style="300" customWidth="1"/>
    <col min="10256" max="10256" width="26.28515625" style="300" customWidth="1"/>
    <col min="10257" max="10257" width="24.85546875" style="300" customWidth="1"/>
    <col min="10258" max="10258" width="19.42578125" style="300" customWidth="1"/>
    <col min="10259" max="10259" width="28.140625" style="300" customWidth="1"/>
    <col min="10260" max="10260" width="97.7109375" style="300" customWidth="1"/>
    <col min="10261" max="10261" width="40.140625" style="300" customWidth="1"/>
    <col min="10262" max="10262" width="18.42578125" style="300" customWidth="1"/>
    <col min="10263" max="10263" width="19.42578125" style="300" customWidth="1"/>
    <col min="10264" max="10264" width="80.28515625" style="300" customWidth="1"/>
    <col min="10265" max="10265" width="31.140625" style="300" customWidth="1"/>
    <col min="10266" max="10266" width="14.42578125" style="300" customWidth="1"/>
    <col min="10267" max="10268" width="11" style="300" customWidth="1"/>
    <col min="10269" max="10496" width="14.42578125" style="300"/>
    <col min="10497" max="10497" width="6.5703125" style="300" customWidth="1"/>
    <col min="10498" max="10498" width="10.7109375" style="300" customWidth="1"/>
    <col min="10499" max="10499" width="17.5703125" style="300" customWidth="1"/>
    <col min="10500" max="10500" width="21.5703125" style="300" customWidth="1"/>
    <col min="10501" max="10501" width="52.28515625" style="300" customWidth="1"/>
    <col min="10502" max="10502" width="24.140625" style="300" customWidth="1"/>
    <col min="10503" max="10503" width="26.5703125" style="300" customWidth="1"/>
    <col min="10504" max="10504" width="25.85546875" style="300" customWidth="1"/>
    <col min="10505" max="10505" width="14" style="300" customWidth="1"/>
    <col min="10506" max="10506" width="18" style="300" customWidth="1"/>
    <col min="10507" max="10507" width="18.5703125" style="300" customWidth="1"/>
    <col min="10508" max="10508" width="20" style="300" customWidth="1"/>
    <col min="10509" max="10509" width="18.28515625" style="300" customWidth="1"/>
    <col min="10510" max="10511" width="18" style="300" customWidth="1"/>
    <col min="10512" max="10512" width="26.28515625" style="300" customWidth="1"/>
    <col min="10513" max="10513" width="24.85546875" style="300" customWidth="1"/>
    <col min="10514" max="10514" width="19.42578125" style="300" customWidth="1"/>
    <col min="10515" max="10515" width="28.140625" style="300" customWidth="1"/>
    <col min="10516" max="10516" width="97.7109375" style="300" customWidth="1"/>
    <col min="10517" max="10517" width="40.140625" style="300" customWidth="1"/>
    <col min="10518" max="10518" width="18.42578125" style="300" customWidth="1"/>
    <col min="10519" max="10519" width="19.42578125" style="300" customWidth="1"/>
    <col min="10520" max="10520" width="80.28515625" style="300" customWidth="1"/>
    <col min="10521" max="10521" width="31.140625" style="300" customWidth="1"/>
    <col min="10522" max="10522" width="14.42578125" style="300" customWidth="1"/>
    <col min="10523" max="10524" width="11" style="300" customWidth="1"/>
    <col min="10525" max="10752" width="14.42578125" style="300"/>
    <col min="10753" max="10753" width="6.5703125" style="300" customWidth="1"/>
    <col min="10754" max="10754" width="10.7109375" style="300" customWidth="1"/>
    <col min="10755" max="10755" width="17.5703125" style="300" customWidth="1"/>
    <col min="10756" max="10756" width="21.5703125" style="300" customWidth="1"/>
    <col min="10757" max="10757" width="52.28515625" style="300" customWidth="1"/>
    <col min="10758" max="10758" width="24.140625" style="300" customWidth="1"/>
    <col min="10759" max="10759" width="26.5703125" style="300" customWidth="1"/>
    <col min="10760" max="10760" width="25.85546875" style="300" customWidth="1"/>
    <col min="10761" max="10761" width="14" style="300" customWidth="1"/>
    <col min="10762" max="10762" width="18" style="300" customWidth="1"/>
    <col min="10763" max="10763" width="18.5703125" style="300" customWidth="1"/>
    <col min="10764" max="10764" width="20" style="300" customWidth="1"/>
    <col min="10765" max="10765" width="18.28515625" style="300" customWidth="1"/>
    <col min="10766" max="10767" width="18" style="300" customWidth="1"/>
    <col min="10768" max="10768" width="26.28515625" style="300" customWidth="1"/>
    <col min="10769" max="10769" width="24.85546875" style="300" customWidth="1"/>
    <col min="10770" max="10770" width="19.42578125" style="300" customWidth="1"/>
    <col min="10771" max="10771" width="28.140625" style="300" customWidth="1"/>
    <col min="10772" max="10772" width="97.7109375" style="300" customWidth="1"/>
    <col min="10773" max="10773" width="40.140625" style="300" customWidth="1"/>
    <col min="10774" max="10774" width="18.42578125" style="300" customWidth="1"/>
    <col min="10775" max="10775" width="19.42578125" style="300" customWidth="1"/>
    <col min="10776" max="10776" width="80.28515625" style="300" customWidth="1"/>
    <col min="10777" max="10777" width="31.140625" style="300" customWidth="1"/>
    <col min="10778" max="10778" width="14.42578125" style="300" customWidth="1"/>
    <col min="10779" max="10780" width="11" style="300" customWidth="1"/>
    <col min="10781" max="11008" width="14.42578125" style="300"/>
    <col min="11009" max="11009" width="6.5703125" style="300" customWidth="1"/>
    <col min="11010" max="11010" width="10.7109375" style="300" customWidth="1"/>
    <col min="11011" max="11011" width="17.5703125" style="300" customWidth="1"/>
    <col min="11012" max="11012" width="21.5703125" style="300" customWidth="1"/>
    <col min="11013" max="11013" width="52.28515625" style="300" customWidth="1"/>
    <col min="11014" max="11014" width="24.140625" style="300" customWidth="1"/>
    <col min="11015" max="11015" width="26.5703125" style="300" customWidth="1"/>
    <col min="11016" max="11016" width="25.85546875" style="300" customWidth="1"/>
    <col min="11017" max="11017" width="14" style="300" customWidth="1"/>
    <col min="11018" max="11018" width="18" style="300" customWidth="1"/>
    <col min="11019" max="11019" width="18.5703125" style="300" customWidth="1"/>
    <col min="11020" max="11020" width="20" style="300" customWidth="1"/>
    <col min="11021" max="11021" width="18.28515625" style="300" customWidth="1"/>
    <col min="11022" max="11023" width="18" style="300" customWidth="1"/>
    <col min="11024" max="11024" width="26.28515625" style="300" customWidth="1"/>
    <col min="11025" max="11025" width="24.85546875" style="300" customWidth="1"/>
    <col min="11026" max="11026" width="19.42578125" style="300" customWidth="1"/>
    <col min="11027" max="11027" width="28.140625" style="300" customWidth="1"/>
    <col min="11028" max="11028" width="97.7109375" style="300" customWidth="1"/>
    <col min="11029" max="11029" width="40.140625" style="300" customWidth="1"/>
    <col min="11030" max="11030" width="18.42578125" style="300" customWidth="1"/>
    <col min="11031" max="11031" width="19.42578125" style="300" customWidth="1"/>
    <col min="11032" max="11032" width="80.28515625" style="300" customWidth="1"/>
    <col min="11033" max="11033" width="31.140625" style="300" customWidth="1"/>
    <col min="11034" max="11034" width="14.42578125" style="300" customWidth="1"/>
    <col min="11035" max="11036" width="11" style="300" customWidth="1"/>
    <col min="11037" max="11264" width="14.42578125" style="300"/>
    <col min="11265" max="11265" width="6.5703125" style="300" customWidth="1"/>
    <col min="11266" max="11266" width="10.7109375" style="300" customWidth="1"/>
    <col min="11267" max="11267" width="17.5703125" style="300" customWidth="1"/>
    <col min="11268" max="11268" width="21.5703125" style="300" customWidth="1"/>
    <col min="11269" max="11269" width="52.28515625" style="300" customWidth="1"/>
    <col min="11270" max="11270" width="24.140625" style="300" customWidth="1"/>
    <col min="11271" max="11271" width="26.5703125" style="300" customWidth="1"/>
    <col min="11272" max="11272" width="25.85546875" style="300" customWidth="1"/>
    <col min="11273" max="11273" width="14" style="300" customWidth="1"/>
    <col min="11274" max="11274" width="18" style="300" customWidth="1"/>
    <col min="11275" max="11275" width="18.5703125" style="300" customWidth="1"/>
    <col min="11276" max="11276" width="20" style="300" customWidth="1"/>
    <col min="11277" max="11277" width="18.28515625" style="300" customWidth="1"/>
    <col min="11278" max="11279" width="18" style="300" customWidth="1"/>
    <col min="11280" max="11280" width="26.28515625" style="300" customWidth="1"/>
    <col min="11281" max="11281" width="24.85546875" style="300" customWidth="1"/>
    <col min="11282" max="11282" width="19.42578125" style="300" customWidth="1"/>
    <col min="11283" max="11283" width="28.140625" style="300" customWidth="1"/>
    <col min="11284" max="11284" width="97.7109375" style="300" customWidth="1"/>
    <col min="11285" max="11285" width="40.140625" style="300" customWidth="1"/>
    <col min="11286" max="11286" width="18.42578125" style="300" customWidth="1"/>
    <col min="11287" max="11287" width="19.42578125" style="300" customWidth="1"/>
    <col min="11288" max="11288" width="80.28515625" style="300" customWidth="1"/>
    <col min="11289" max="11289" width="31.140625" style="300" customWidth="1"/>
    <col min="11290" max="11290" width="14.42578125" style="300" customWidth="1"/>
    <col min="11291" max="11292" width="11" style="300" customWidth="1"/>
    <col min="11293" max="11520" width="14.42578125" style="300"/>
    <col min="11521" max="11521" width="6.5703125" style="300" customWidth="1"/>
    <col min="11522" max="11522" width="10.7109375" style="300" customWidth="1"/>
    <col min="11523" max="11523" width="17.5703125" style="300" customWidth="1"/>
    <col min="11524" max="11524" width="21.5703125" style="300" customWidth="1"/>
    <col min="11525" max="11525" width="52.28515625" style="300" customWidth="1"/>
    <col min="11526" max="11526" width="24.140625" style="300" customWidth="1"/>
    <col min="11527" max="11527" width="26.5703125" style="300" customWidth="1"/>
    <col min="11528" max="11528" width="25.85546875" style="300" customWidth="1"/>
    <col min="11529" max="11529" width="14" style="300" customWidth="1"/>
    <col min="11530" max="11530" width="18" style="300" customWidth="1"/>
    <col min="11531" max="11531" width="18.5703125" style="300" customWidth="1"/>
    <col min="11532" max="11532" width="20" style="300" customWidth="1"/>
    <col min="11533" max="11533" width="18.28515625" style="300" customWidth="1"/>
    <col min="11534" max="11535" width="18" style="300" customWidth="1"/>
    <col min="11536" max="11536" width="26.28515625" style="300" customWidth="1"/>
    <col min="11537" max="11537" width="24.85546875" style="300" customWidth="1"/>
    <col min="11538" max="11538" width="19.42578125" style="300" customWidth="1"/>
    <col min="11539" max="11539" width="28.140625" style="300" customWidth="1"/>
    <col min="11540" max="11540" width="97.7109375" style="300" customWidth="1"/>
    <col min="11541" max="11541" width="40.140625" style="300" customWidth="1"/>
    <col min="11542" max="11542" width="18.42578125" style="300" customWidth="1"/>
    <col min="11543" max="11543" width="19.42578125" style="300" customWidth="1"/>
    <col min="11544" max="11544" width="80.28515625" style="300" customWidth="1"/>
    <col min="11545" max="11545" width="31.140625" style="300" customWidth="1"/>
    <col min="11546" max="11546" width="14.42578125" style="300" customWidth="1"/>
    <col min="11547" max="11548" width="11" style="300" customWidth="1"/>
    <col min="11549" max="11776" width="14.42578125" style="300"/>
    <col min="11777" max="11777" width="6.5703125" style="300" customWidth="1"/>
    <col min="11778" max="11778" width="10.7109375" style="300" customWidth="1"/>
    <col min="11779" max="11779" width="17.5703125" style="300" customWidth="1"/>
    <col min="11780" max="11780" width="21.5703125" style="300" customWidth="1"/>
    <col min="11781" max="11781" width="52.28515625" style="300" customWidth="1"/>
    <col min="11782" max="11782" width="24.140625" style="300" customWidth="1"/>
    <col min="11783" max="11783" width="26.5703125" style="300" customWidth="1"/>
    <col min="11784" max="11784" width="25.85546875" style="300" customWidth="1"/>
    <col min="11785" max="11785" width="14" style="300" customWidth="1"/>
    <col min="11786" max="11786" width="18" style="300" customWidth="1"/>
    <col min="11787" max="11787" width="18.5703125" style="300" customWidth="1"/>
    <col min="11788" max="11788" width="20" style="300" customWidth="1"/>
    <col min="11789" max="11789" width="18.28515625" style="300" customWidth="1"/>
    <col min="11790" max="11791" width="18" style="300" customWidth="1"/>
    <col min="11792" max="11792" width="26.28515625" style="300" customWidth="1"/>
    <col min="11793" max="11793" width="24.85546875" style="300" customWidth="1"/>
    <col min="11794" max="11794" width="19.42578125" style="300" customWidth="1"/>
    <col min="11795" max="11795" width="28.140625" style="300" customWidth="1"/>
    <col min="11796" max="11796" width="97.7109375" style="300" customWidth="1"/>
    <col min="11797" max="11797" width="40.140625" style="300" customWidth="1"/>
    <col min="11798" max="11798" width="18.42578125" style="300" customWidth="1"/>
    <col min="11799" max="11799" width="19.42578125" style="300" customWidth="1"/>
    <col min="11800" max="11800" width="80.28515625" style="300" customWidth="1"/>
    <col min="11801" max="11801" width="31.140625" style="300" customWidth="1"/>
    <col min="11802" max="11802" width="14.42578125" style="300" customWidth="1"/>
    <col min="11803" max="11804" width="11" style="300" customWidth="1"/>
    <col min="11805" max="12032" width="14.42578125" style="300"/>
    <col min="12033" max="12033" width="6.5703125" style="300" customWidth="1"/>
    <col min="12034" max="12034" width="10.7109375" style="300" customWidth="1"/>
    <col min="12035" max="12035" width="17.5703125" style="300" customWidth="1"/>
    <col min="12036" max="12036" width="21.5703125" style="300" customWidth="1"/>
    <col min="12037" max="12037" width="52.28515625" style="300" customWidth="1"/>
    <col min="12038" max="12038" width="24.140625" style="300" customWidth="1"/>
    <col min="12039" max="12039" width="26.5703125" style="300" customWidth="1"/>
    <col min="12040" max="12040" width="25.85546875" style="300" customWidth="1"/>
    <col min="12041" max="12041" width="14" style="300" customWidth="1"/>
    <col min="12042" max="12042" width="18" style="300" customWidth="1"/>
    <col min="12043" max="12043" width="18.5703125" style="300" customWidth="1"/>
    <col min="12044" max="12044" width="20" style="300" customWidth="1"/>
    <col min="12045" max="12045" width="18.28515625" style="300" customWidth="1"/>
    <col min="12046" max="12047" width="18" style="300" customWidth="1"/>
    <col min="12048" max="12048" width="26.28515625" style="300" customWidth="1"/>
    <col min="12049" max="12049" width="24.85546875" style="300" customWidth="1"/>
    <col min="12050" max="12050" width="19.42578125" style="300" customWidth="1"/>
    <col min="12051" max="12051" width="28.140625" style="300" customWidth="1"/>
    <col min="12052" max="12052" width="97.7109375" style="300" customWidth="1"/>
    <col min="12053" max="12053" width="40.140625" style="300" customWidth="1"/>
    <col min="12054" max="12054" width="18.42578125" style="300" customWidth="1"/>
    <col min="12055" max="12055" width="19.42578125" style="300" customWidth="1"/>
    <col min="12056" max="12056" width="80.28515625" style="300" customWidth="1"/>
    <col min="12057" max="12057" width="31.140625" style="300" customWidth="1"/>
    <col min="12058" max="12058" width="14.42578125" style="300" customWidth="1"/>
    <col min="12059" max="12060" width="11" style="300" customWidth="1"/>
    <col min="12061" max="12288" width="14.42578125" style="300"/>
    <col min="12289" max="12289" width="6.5703125" style="300" customWidth="1"/>
    <col min="12290" max="12290" width="10.7109375" style="300" customWidth="1"/>
    <col min="12291" max="12291" width="17.5703125" style="300" customWidth="1"/>
    <col min="12292" max="12292" width="21.5703125" style="300" customWidth="1"/>
    <col min="12293" max="12293" width="52.28515625" style="300" customWidth="1"/>
    <col min="12294" max="12294" width="24.140625" style="300" customWidth="1"/>
    <col min="12295" max="12295" width="26.5703125" style="300" customWidth="1"/>
    <col min="12296" max="12296" width="25.85546875" style="300" customWidth="1"/>
    <col min="12297" max="12297" width="14" style="300" customWidth="1"/>
    <col min="12298" max="12298" width="18" style="300" customWidth="1"/>
    <col min="12299" max="12299" width="18.5703125" style="300" customWidth="1"/>
    <col min="12300" max="12300" width="20" style="300" customWidth="1"/>
    <col min="12301" max="12301" width="18.28515625" style="300" customWidth="1"/>
    <col min="12302" max="12303" width="18" style="300" customWidth="1"/>
    <col min="12304" max="12304" width="26.28515625" style="300" customWidth="1"/>
    <col min="12305" max="12305" width="24.85546875" style="300" customWidth="1"/>
    <col min="12306" max="12306" width="19.42578125" style="300" customWidth="1"/>
    <col min="12307" max="12307" width="28.140625" style="300" customWidth="1"/>
    <col min="12308" max="12308" width="97.7109375" style="300" customWidth="1"/>
    <col min="12309" max="12309" width="40.140625" style="300" customWidth="1"/>
    <col min="12310" max="12310" width="18.42578125" style="300" customWidth="1"/>
    <col min="12311" max="12311" width="19.42578125" style="300" customWidth="1"/>
    <col min="12312" max="12312" width="80.28515625" style="300" customWidth="1"/>
    <col min="12313" max="12313" width="31.140625" style="300" customWidth="1"/>
    <col min="12314" max="12314" width="14.42578125" style="300" customWidth="1"/>
    <col min="12315" max="12316" width="11" style="300" customWidth="1"/>
    <col min="12317" max="12544" width="14.42578125" style="300"/>
    <col min="12545" max="12545" width="6.5703125" style="300" customWidth="1"/>
    <col min="12546" max="12546" width="10.7109375" style="300" customWidth="1"/>
    <col min="12547" max="12547" width="17.5703125" style="300" customWidth="1"/>
    <col min="12548" max="12548" width="21.5703125" style="300" customWidth="1"/>
    <col min="12549" max="12549" width="52.28515625" style="300" customWidth="1"/>
    <col min="12550" max="12550" width="24.140625" style="300" customWidth="1"/>
    <col min="12551" max="12551" width="26.5703125" style="300" customWidth="1"/>
    <col min="12552" max="12552" width="25.85546875" style="300" customWidth="1"/>
    <col min="12553" max="12553" width="14" style="300" customWidth="1"/>
    <col min="12554" max="12554" width="18" style="300" customWidth="1"/>
    <col min="12555" max="12555" width="18.5703125" style="300" customWidth="1"/>
    <col min="12556" max="12556" width="20" style="300" customWidth="1"/>
    <col min="12557" max="12557" width="18.28515625" style="300" customWidth="1"/>
    <col min="12558" max="12559" width="18" style="300" customWidth="1"/>
    <col min="12560" max="12560" width="26.28515625" style="300" customWidth="1"/>
    <col min="12561" max="12561" width="24.85546875" style="300" customWidth="1"/>
    <col min="12562" max="12562" width="19.42578125" style="300" customWidth="1"/>
    <col min="12563" max="12563" width="28.140625" style="300" customWidth="1"/>
    <col min="12564" max="12564" width="97.7109375" style="300" customWidth="1"/>
    <col min="12565" max="12565" width="40.140625" style="300" customWidth="1"/>
    <col min="12566" max="12566" width="18.42578125" style="300" customWidth="1"/>
    <col min="12567" max="12567" width="19.42578125" style="300" customWidth="1"/>
    <col min="12568" max="12568" width="80.28515625" style="300" customWidth="1"/>
    <col min="12569" max="12569" width="31.140625" style="300" customWidth="1"/>
    <col min="12570" max="12570" width="14.42578125" style="300" customWidth="1"/>
    <col min="12571" max="12572" width="11" style="300" customWidth="1"/>
    <col min="12573" max="12800" width="14.42578125" style="300"/>
    <col min="12801" max="12801" width="6.5703125" style="300" customWidth="1"/>
    <col min="12802" max="12802" width="10.7109375" style="300" customWidth="1"/>
    <col min="12803" max="12803" width="17.5703125" style="300" customWidth="1"/>
    <col min="12804" max="12804" width="21.5703125" style="300" customWidth="1"/>
    <col min="12805" max="12805" width="52.28515625" style="300" customWidth="1"/>
    <col min="12806" max="12806" width="24.140625" style="300" customWidth="1"/>
    <col min="12807" max="12807" width="26.5703125" style="300" customWidth="1"/>
    <col min="12808" max="12808" width="25.85546875" style="300" customWidth="1"/>
    <col min="12809" max="12809" width="14" style="300" customWidth="1"/>
    <col min="12810" max="12810" width="18" style="300" customWidth="1"/>
    <col min="12811" max="12811" width="18.5703125" style="300" customWidth="1"/>
    <col min="12812" max="12812" width="20" style="300" customWidth="1"/>
    <col min="12813" max="12813" width="18.28515625" style="300" customWidth="1"/>
    <col min="12814" max="12815" width="18" style="300" customWidth="1"/>
    <col min="12816" max="12816" width="26.28515625" style="300" customWidth="1"/>
    <col min="12817" max="12817" width="24.85546875" style="300" customWidth="1"/>
    <col min="12818" max="12818" width="19.42578125" style="300" customWidth="1"/>
    <col min="12819" max="12819" width="28.140625" style="300" customWidth="1"/>
    <col min="12820" max="12820" width="97.7109375" style="300" customWidth="1"/>
    <col min="12821" max="12821" width="40.140625" style="300" customWidth="1"/>
    <col min="12822" max="12822" width="18.42578125" style="300" customWidth="1"/>
    <col min="12823" max="12823" width="19.42578125" style="300" customWidth="1"/>
    <col min="12824" max="12824" width="80.28515625" style="300" customWidth="1"/>
    <col min="12825" max="12825" width="31.140625" style="300" customWidth="1"/>
    <col min="12826" max="12826" width="14.42578125" style="300" customWidth="1"/>
    <col min="12827" max="12828" width="11" style="300" customWidth="1"/>
    <col min="12829" max="13056" width="14.42578125" style="300"/>
    <col min="13057" max="13057" width="6.5703125" style="300" customWidth="1"/>
    <col min="13058" max="13058" width="10.7109375" style="300" customWidth="1"/>
    <col min="13059" max="13059" width="17.5703125" style="300" customWidth="1"/>
    <col min="13060" max="13060" width="21.5703125" style="300" customWidth="1"/>
    <col min="13061" max="13061" width="52.28515625" style="300" customWidth="1"/>
    <col min="13062" max="13062" width="24.140625" style="300" customWidth="1"/>
    <col min="13063" max="13063" width="26.5703125" style="300" customWidth="1"/>
    <col min="13064" max="13064" width="25.85546875" style="300" customWidth="1"/>
    <col min="13065" max="13065" width="14" style="300" customWidth="1"/>
    <col min="13066" max="13066" width="18" style="300" customWidth="1"/>
    <col min="13067" max="13067" width="18.5703125" style="300" customWidth="1"/>
    <col min="13068" max="13068" width="20" style="300" customWidth="1"/>
    <col min="13069" max="13069" width="18.28515625" style="300" customWidth="1"/>
    <col min="13070" max="13071" width="18" style="300" customWidth="1"/>
    <col min="13072" max="13072" width="26.28515625" style="300" customWidth="1"/>
    <col min="13073" max="13073" width="24.85546875" style="300" customWidth="1"/>
    <col min="13074" max="13074" width="19.42578125" style="300" customWidth="1"/>
    <col min="13075" max="13075" width="28.140625" style="300" customWidth="1"/>
    <col min="13076" max="13076" width="97.7109375" style="300" customWidth="1"/>
    <col min="13077" max="13077" width="40.140625" style="300" customWidth="1"/>
    <col min="13078" max="13078" width="18.42578125" style="300" customWidth="1"/>
    <col min="13079" max="13079" width="19.42578125" style="300" customWidth="1"/>
    <col min="13080" max="13080" width="80.28515625" style="300" customWidth="1"/>
    <col min="13081" max="13081" width="31.140625" style="300" customWidth="1"/>
    <col min="13082" max="13082" width="14.42578125" style="300" customWidth="1"/>
    <col min="13083" max="13084" width="11" style="300" customWidth="1"/>
    <col min="13085" max="13312" width="14.42578125" style="300"/>
    <col min="13313" max="13313" width="6.5703125" style="300" customWidth="1"/>
    <col min="13314" max="13314" width="10.7109375" style="300" customWidth="1"/>
    <col min="13315" max="13315" width="17.5703125" style="300" customWidth="1"/>
    <col min="13316" max="13316" width="21.5703125" style="300" customWidth="1"/>
    <col min="13317" max="13317" width="52.28515625" style="300" customWidth="1"/>
    <col min="13318" max="13318" width="24.140625" style="300" customWidth="1"/>
    <col min="13319" max="13319" width="26.5703125" style="300" customWidth="1"/>
    <col min="13320" max="13320" width="25.85546875" style="300" customWidth="1"/>
    <col min="13321" max="13321" width="14" style="300" customWidth="1"/>
    <col min="13322" max="13322" width="18" style="300" customWidth="1"/>
    <col min="13323" max="13323" width="18.5703125" style="300" customWidth="1"/>
    <col min="13324" max="13324" width="20" style="300" customWidth="1"/>
    <col min="13325" max="13325" width="18.28515625" style="300" customWidth="1"/>
    <col min="13326" max="13327" width="18" style="300" customWidth="1"/>
    <col min="13328" max="13328" width="26.28515625" style="300" customWidth="1"/>
    <col min="13329" max="13329" width="24.85546875" style="300" customWidth="1"/>
    <col min="13330" max="13330" width="19.42578125" style="300" customWidth="1"/>
    <col min="13331" max="13331" width="28.140625" style="300" customWidth="1"/>
    <col min="13332" max="13332" width="97.7109375" style="300" customWidth="1"/>
    <col min="13333" max="13333" width="40.140625" style="300" customWidth="1"/>
    <col min="13334" max="13334" width="18.42578125" style="300" customWidth="1"/>
    <col min="13335" max="13335" width="19.42578125" style="300" customWidth="1"/>
    <col min="13336" max="13336" width="80.28515625" style="300" customWidth="1"/>
    <col min="13337" max="13337" width="31.140625" style="300" customWidth="1"/>
    <col min="13338" max="13338" width="14.42578125" style="300" customWidth="1"/>
    <col min="13339" max="13340" width="11" style="300" customWidth="1"/>
    <col min="13341" max="13568" width="14.42578125" style="300"/>
    <col min="13569" max="13569" width="6.5703125" style="300" customWidth="1"/>
    <col min="13570" max="13570" width="10.7109375" style="300" customWidth="1"/>
    <col min="13571" max="13571" width="17.5703125" style="300" customWidth="1"/>
    <col min="13572" max="13572" width="21.5703125" style="300" customWidth="1"/>
    <col min="13573" max="13573" width="52.28515625" style="300" customWidth="1"/>
    <col min="13574" max="13574" width="24.140625" style="300" customWidth="1"/>
    <col min="13575" max="13575" width="26.5703125" style="300" customWidth="1"/>
    <col min="13576" max="13576" width="25.85546875" style="300" customWidth="1"/>
    <col min="13577" max="13577" width="14" style="300" customWidth="1"/>
    <col min="13578" max="13578" width="18" style="300" customWidth="1"/>
    <col min="13579" max="13579" width="18.5703125" style="300" customWidth="1"/>
    <col min="13580" max="13580" width="20" style="300" customWidth="1"/>
    <col min="13581" max="13581" width="18.28515625" style="300" customWidth="1"/>
    <col min="13582" max="13583" width="18" style="300" customWidth="1"/>
    <col min="13584" max="13584" width="26.28515625" style="300" customWidth="1"/>
    <col min="13585" max="13585" width="24.85546875" style="300" customWidth="1"/>
    <col min="13586" max="13586" width="19.42578125" style="300" customWidth="1"/>
    <col min="13587" max="13587" width="28.140625" style="300" customWidth="1"/>
    <col min="13588" max="13588" width="97.7109375" style="300" customWidth="1"/>
    <col min="13589" max="13589" width="40.140625" style="300" customWidth="1"/>
    <col min="13590" max="13590" width="18.42578125" style="300" customWidth="1"/>
    <col min="13591" max="13591" width="19.42578125" style="300" customWidth="1"/>
    <col min="13592" max="13592" width="80.28515625" style="300" customWidth="1"/>
    <col min="13593" max="13593" width="31.140625" style="300" customWidth="1"/>
    <col min="13594" max="13594" width="14.42578125" style="300" customWidth="1"/>
    <col min="13595" max="13596" width="11" style="300" customWidth="1"/>
    <col min="13597" max="13824" width="14.42578125" style="300"/>
    <col min="13825" max="13825" width="6.5703125" style="300" customWidth="1"/>
    <col min="13826" max="13826" width="10.7109375" style="300" customWidth="1"/>
    <col min="13827" max="13827" width="17.5703125" style="300" customWidth="1"/>
    <col min="13828" max="13828" width="21.5703125" style="300" customWidth="1"/>
    <col min="13829" max="13829" width="52.28515625" style="300" customWidth="1"/>
    <col min="13830" max="13830" width="24.140625" style="300" customWidth="1"/>
    <col min="13831" max="13831" width="26.5703125" style="300" customWidth="1"/>
    <col min="13832" max="13832" width="25.85546875" style="300" customWidth="1"/>
    <col min="13833" max="13833" width="14" style="300" customWidth="1"/>
    <col min="13834" max="13834" width="18" style="300" customWidth="1"/>
    <col min="13835" max="13835" width="18.5703125" style="300" customWidth="1"/>
    <col min="13836" max="13836" width="20" style="300" customWidth="1"/>
    <col min="13837" max="13837" width="18.28515625" style="300" customWidth="1"/>
    <col min="13838" max="13839" width="18" style="300" customWidth="1"/>
    <col min="13840" max="13840" width="26.28515625" style="300" customWidth="1"/>
    <col min="13841" max="13841" width="24.85546875" style="300" customWidth="1"/>
    <col min="13842" max="13842" width="19.42578125" style="300" customWidth="1"/>
    <col min="13843" max="13843" width="28.140625" style="300" customWidth="1"/>
    <col min="13844" max="13844" width="97.7109375" style="300" customWidth="1"/>
    <col min="13845" max="13845" width="40.140625" style="300" customWidth="1"/>
    <col min="13846" max="13846" width="18.42578125" style="300" customWidth="1"/>
    <col min="13847" max="13847" width="19.42578125" style="300" customWidth="1"/>
    <col min="13848" max="13848" width="80.28515625" style="300" customWidth="1"/>
    <col min="13849" max="13849" width="31.140625" style="300" customWidth="1"/>
    <col min="13850" max="13850" width="14.42578125" style="300" customWidth="1"/>
    <col min="13851" max="13852" width="11" style="300" customWidth="1"/>
    <col min="13853" max="14080" width="14.42578125" style="300"/>
    <col min="14081" max="14081" width="6.5703125" style="300" customWidth="1"/>
    <col min="14082" max="14082" width="10.7109375" style="300" customWidth="1"/>
    <col min="14083" max="14083" width="17.5703125" style="300" customWidth="1"/>
    <col min="14084" max="14084" width="21.5703125" style="300" customWidth="1"/>
    <col min="14085" max="14085" width="52.28515625" style="300" customWidth="1"/>
    <col min="14086" max="14086" width="24.140625" style="300" customWidth="1"/>
    <col min="14087" max="14087" width="26.5703125" style="300" customWidth="1"/>
    <col min="14088" max="14088" width="25.85546875" style="300" customWidth="1"/>
    <col min="14089" max="14089" width="14" style="300" customWidth="1"/>
    <col min="14090" max="14090" width="18" style="300" customWidth="1"/>
    <col min="14091" max="14091" width="18.5703125" style="300" customWidth="1"/>
    <col min="14092" max="14092" width="20" style="300" customWidth="1"/>
    <col min="14093" max="14093" width="18.28515625" style="300" customWidth="1"/>
    <col min="14094" max="14095" width="18" style="300" customWidth="1"/>
    <col min="14096" max="14096" width="26.28515625" style="300" customWidth="1"/>
    <col min="14097" max="14097" width="24.85546875" style="300" customWidth="1"/>
    <col min="14098" max="14098" width="19.42578125" style="300" customWidth="1"/>
    <col min="14099" max="14099" width="28.140625" style="300" customWidth="1"/>
    <col min="14100" max="14100" width="97.7109375" style="300" customWidth="1"/>
    <col min="14101" max="14101" width="40.140625" style="300" customWidth="1"/>
    <col min="14102" max="14102" width="18.42578125" style="300" customWidth="1"/>
    <col min="14103" max="14103" width="19.42578125" style="300" customWidth="1"/>
    <col min="14104" max="14104" width="80.28515625" style="300" customWidth="1"/>
    <col min="14105" max="14105" width="31.140625" style="300" customWidth="1"/>
    <col min="14106" max="14106" width="14.42578125" style="300" customWidth="1"/>
    <col min="14107" max="14108" width="11" style="300" customWidth="1"/>
    <col min="14109" max="14336" width="14.42578125" style="300"/>
    <col min="14337" max="14337" width="6.5703125" style="300" customWidth="1"/>
    <col min="14338" max="14338" width="10.7109375" style="300" customWidth="1"/>
    <col min="14339" max="14339" width="17.5703125" style="300" customWidth="1"/>
    <col min="14340" max="14340" width="21.5703125" style="300" customWidth="1"/>
    <col min="14341" max="14341" width="52.28515625" style="300" customWidth="1"/>
    <col min="14342" max="14342" width="24.140625" style="300" customWidth="1"/>
    <col min="14343" max="14343" width="26.5703125" style="300" customWidth="1"/>
    <col min="14344" max="14344" width="25.85546875" style="300" customWidth="1"/>
    <col min="14345" max="14345" width="14" style="300" customWidth="1"/>
    <col min="14346" max="14346" width="18" style="300" customWidth="1"/>
    <col min="14347" max="14347" width="18.5703125" style="300" customWidth="1"/>
    <col min="14348" max="14348" width="20" style="300" customWidth="1"/>
    <col min="14349" max="14349" width="18.28515625" style="300" customWidth="1"/>
    <col min="14350" max="14351" width="18" style="300" customWidth="1"/>
    <col min="14352" max="14352" width="26.28515625" style="300" customWidth="1"/>
    <col min="14353" max="14353" width="24.85546875" style="300" customWidth="1"/>
    <col min="14354" max="14354" width="19.42578125" style="300" customWidth="1"/>
    <col min="14355" max="14355" width="28.140625" style="300" customWidth="1"/>
    <col min="14356" max="14356" width="97.7109375" style="300" customWidth="1"/>
    <col min="14357" max="14357" width="40.140625" style="300" customWidth="1"/>
    <col min="14358" max="14358" width="18.42578125" style="300" customWidth="1"/>
    <col min="14359" max="14359" width="19.42578125" style="300" customWidth="1"/>
    <col min="14360" max="14360" width="80.28515625" style="300" customWidth="1"/>
    <col min="14361" max="14361" width="31.140625" style="300" customWidth="1"/>
    <col min="14362" max="14362" width="14.42578125" style="300" customWidth="1"/>
    <col min="14363" max="14364" width="11" style="300" customWidth="1"/>
    <col min="14365" max="14592" width="14.42578125" style="300"/>
    <col min="14593" max="14593" width="6.5703125" style="300" customWidth="1"/>
    <col min="14594" max="14594" width="10.7109375" style="300" customWidth="1"/>
    <col min="14595" max="14595" width="17.5703125" style="300" customWidth="1"/>
    <col min="14596" max="14596" width="21.5703125" style="300" customWidth="1"/>
    <col min="14597" max="14597" width="52.28515625" style="300" customWidth="1"/>
    <col min="14598" max="14598" width="24.140625" style="300" customWidth="1"/>
    <col min="14599" max="14599" width="26.5703125" style="300" customWidth="1"/>
    <col min="14600" max="14600" width="25.85546875" style="300" customWidth="1"/>
    <col min="14601" max="14601" width="14" style="300" customWidth="1"/>
    <col min="14602" max="14602" width="18" style="300" customWidth="1"/>
    <col min="14603" max="14603" width="18.5703125" style="300" customWidth="1"/>
    <col min="14604" max="14604" width="20" style="300" customWidth="1"/>
    <col min="14605" max="14605" width="18.28515625" style="300" customWidth="1"/>
    <col min="14606" max="14607" width="18" style="300" customWidth="1"/>
    <col min="14608" max="14608" width="26.28515625" style="300" customWidth="1"/>
    <col min="14609" max="14609" width="24.85546875" style="300" customWidth="1"/>
    <col min="14610" max="14610" width="19.42578125" style="300" customWidth="1"/>
    <col min="14611" max="14611" width="28.140625" style="300" customWidth="1"/>
    <col min="14612" max="14612" width="97.7109375" style="300" customWidth="1"/>
    <col min="14613" max="14613" width="40.140625" style="300" customWidth="1"/>
    <col min="14614" max="14614" width="18.42578125" style="300" customWidth="1"/>
    <col min="14615" max="14615" width="19.42578125" style="300" customWidth="1"/>
    <col min="14616" max="14616" width="80.28515625" style="300" customWidth="1"/>
    <col min="14617" max="14617" width="31.140625" style="300" customWidth="1"/>
    <col min="14618" max="14618" width="14.42578125" style="300" customWidth="1"/>
    <col min="14619" max="14620" width="11" style="300" customWidth="1"/>
    <col min="14621" max="14848" width="14.42578125" style="300"/>
    <col min="14849" max="14849" width="6.5703125" style="300" customWidth="1"/>
    <col min="14850" max="14850" width="10.7109375" style="300" customWidth="1"/>
    <col min="14851" max="14851" width="17.5703125" style="300" customWidth="1"/>
    <col min="14852" max="14852" width="21.5703125" style="300" customWidth="1"/>
    <col min="14853" max="14853" width="52.28515625" style="300" customWidth="1"/>
    <col min="14854" max="14854" width="24.140625" style="300" customWidth="1"/>
    <col min="14855" max="14855" width="26.5703125" style="300" customWidth="1"/>
    <col min="14856" max="14856" width="25.85546875" style="300" customWidth="1"/>
    <col min="14857" max="14857" width="14" style="300" customWidth="1"/>
    <col min="14858" max="14858" width="18" style="300" customWidth="1"/>
    <col min="14859" max="14859" width="18.5703125" style="300" customWidth="1"/>
    <col min="14860" max="14860" width="20" style="300" customWidth="1"/>
    <col min="14861" max="14861" width="18.28515625" style="300" customWidth="1"/>
    <col min="14862" max="14863" width="18" style="300" customWidth="1"/>
    <col min="14864" max="14864" width="26.28515625" style="300" customWidth="1"/>
    <col min="14865" max="14865" width="24.85546875" style="300" customWidth="1"/>
    <col min="14866" max="14866" width="19.42578125" style="300" customWidth="1"/>
    <col min="14867" max="14867" width="28.140625" style="300" customWidth="1"/>
    <col min="14868" max="14868" width="97.7109375" style="300" customWidth="1"/>
    <col min="14869" max="14869" width="40.140625" style="300" customWidth="1"/>
    <col min="14870" max="14870" width="18.42578125" style="300" customWidth="1"/>
    <col min="14871" max="14871" width="19.42578125" style="300" customWidth="1"/>
    <col min="14872" max="14872" width="80.28515625" style="300" customWidth="1"/>
    <col min="14873" max="14873" width="31.140625" style="300" customWidth="1"/>
    <col min="14874" max="14874" width="14.42578125" style="300" customWidth="1"/>
    <col min="14875" max="14876" width="11" style="300" customWidth="1"/>
    <col min="14877" max="15104" width="14.42578125" style="300"/>
    <col min="15105" max="15105" width="6.5703125" style="300" customWidth="1"/>
    <col min="15106" max="15106" width="10.7109375" style="300" customWidth="1"/>
    <col min="15107" max="15107" width="17.5703125" style="300" customWidth="1"/>
    <col min="15108" max="15108" width="21.5703125" style="300" customWidth="1"/>
    <col min="15109" max="15109" width="52.28515625" style="300" customWidth="1"/>
    <col min="15110" max="15110" width="24.140625" style="300" customWidth="1"/>
    <col min="15111" max="15111" width="26.5703125" style="300" customWidth="1"/>
    <col min="15112" max="15112" width="25.85546875" style="300" customWidth="1"/>
    <col min="15113" max="15113" width="14" style="300" customWidth="1"/>
    <col min="15114" max="15114" width="18" style="300" customWidth="1"/>
    <col min="15115" max="15115" width="18.5703125" style="300" customWidth="1"/>
    <col min="15116" max="15116" width="20" style="300" customWidth="1"/>
    <col min="15117" max="15117" width="18.28515625" style="300" customWidth="1"/>
    <col min="15118" max="15119" width="18" style="300" customWidth="1"/>
    <col min="15120" max="15120" width="26.28515625" style="300" customWidth="1"/>
    <col min="15121" max="15121" width="24.85546875" style="300" customWidth="1"/>
    <col min="15122" max="15122" width="19.42578125" style="300" customWidth="1"/>
    <col min="15123" max="15123" width="28.140625" style="300" customWidth="1"/>
    <col min="15124" max="15124" width="97.7109375" style="300" customWidth="1"/>
    <col min="15125" max="15125" width="40.140625" style="300" customWidth="1"/>
    <col min="15126" max="15126" width="18.42578125" style="300" customWidth="1"/>
    <col min="15127" max="15127" width="19.42578125" style="300" customWidth="1"/>
    <col min="15128" max="15128" width="80.28515625" style="300" customWidth="1"/>
    <col min="15129" max="15129" width="31.140625" style="300" customWidth="1"/>
    <col min="15130" max="15130" width="14.42578125" style="300" customWidth="1"/>
    <col min="15131" max="15132" width="11" style="300" customWidth="1"/>
    <col min="15133" max="15360" width="14.42578125" style="300"/>
    <col min="15361" max="15361" width="6.5703125" style="300" customWidth="1"/>
    <col min="15362" max="15362" width="10.7109375" style="300" customWidth="1"/>
    <col min="15363" max="15363" width="17.5703125" style="300" customWidth="1"/>
    <col min="15364" max="15364" width="21.5703125" style="300" customWidth="1"/>
    <col min="15365" max="15365" width="52.28515625" style="300" customWidth="1"/>
    <col min="15366" max="15366" width="24.140625" style="300" customWidth="1"/>
    <col min="15367" max="15367" width="26.5703125" style="300" customWidth="1"/>
    <col min="15368" max="15368" width="25.85546875" style="300" customWidth="1"/>
    <col min="15369" max="15369" width="14" style="300" customWidth="1"/>
    <col min="15370" max="15370" width="18" style="300" customWidth="1"/>
    <col min="15371" max="15371" width="18.5703125" style="300" customWidth="1"/>
    <col min="15372" max="15372" width="20" style="300" customWidth="1"/>
    <col min="15373" max="15373" width="18.28515625" style="300" customWidth="1"/>
    <col min="15374" max="15375" width="18" style="300" customWidth="1"/>
    <col min="15376" max="15376" width="26.28515625" style="300" customWidth="1"/>
    <col min="15377" max="15377" width="24.85546875" style="300" customWidth="1"/>
    <col min="15378" max="15378" width="19.42578125" style="300" customWidth="1"/>
    <col min="15379" max="15379" width="28.140625" style="300" customWidth="1"/>
    <col min="15380" max="15380" width="97.7109375" style="300" customWidth="1"/>
    <col min="15381" max="15381" width="40.140625" style="300" customWidth="1"/>
    <col min="15382" max="15382" width="18.42578125" style="300" customWidth="1"/>
    <col min="15383" max="15383" width="19.42578125" style="300" customWidth="1"/>
    <col min="15384" max="15384" width="80.28515625" style="300" customWidth="1"/>
    <col min="15385" max="15385" width="31.140625" style="300" customWidth="1"/>
    <col min="15386" max="15386" width="14.42578125" style="300" customWidth="1"/>
    <col min="15387" max="15388" width="11" style="300" customWidth="1"/>
    <col min="15389" max="15616" width="14.42578125" style="300"/>
    <col min="15617" max="15617" width="6.5703125" style="300" customWidth="1"/>
    <col min="15618" max="15618" width="10.7109375" style="300" customWidth="1"/>
    <col min="15619" max="15619" width="17.5703125" style="300" customWidth="1"/>
    <col min="15620" max="15620" width="21.5703125" style="300" customWidth="1"/>
    <col min="15621" max="15621" width="52.28515625" style="300" customWidth="1"/>
    <col min="15622" max="15622" width="24.140625" style="300" customWidth="1"/>
    <col min="15623" max="15623" width="26.5703125" style="300" customWidth="1"/>
    <col min="15624" max="15624" width="25.85546875" style="300" customWidth="1"/>
    <col min="15625" max="15625" width="14" style="300" customWidth="1"/>
    <col min="15626" max="15626" width="18" style="300" customWidth="1"/>
    <col min="15627" max="15627" width="18.5703125" style="300" customWidth="1"/>
    <col min="15628" max="15628" width="20" style="300" customWidth="1"/>
    <col min="15629" max="15629" width="18.28515625" style="300" customWidth="1"/>
    <col min="15630" max="15631" width="18" style="300" customWidth="1"/>
    <col min="15632" max="15632" width="26.28515625" style="300" customWidth="1"/>
    <col min="15633" max="15633" width="24.85546875" style="300" customWidth="1"/>
    <col min="15634" max="15634" width="19.42578125" style="300" customWidth="1"/>
    <col min="15635" max="15635" width="28.140625" style="300" customWidth="1"/>
    <col min="15636" max="15636" width="97.7109375" style="300" customWidth="1"/>
    <col min="15637" max="15637" width="40.140625" style="300" customWidth="1"/>
    <col min="15638" max="15638" width="18.42578125" style="300" customWidth="1"/>
    <col min="15639" max="15639" width="19.42578125" style="300" customWidth="1"/>
    <col min="15640" max="15640" width="80.28515625" style="300" customWidth="1"/>
    <col min="15641" max="15641" width="31.140625" style="300" customWidth="1"/>
    <col min="15642" max="15642" width="14.42578125" style="300" customWidth="1"/>
    <col min="15643" max="15644" width="11" style="300" customWidth="1"/>
    <col min="15645" max="15872" width="14.42578125" style="300"/>
    <col min="15873" max="15873" width="6.5703125" style="300" customWidth="1"/>
    <col min="15874" max="15874" width="10.7109375" style="300" customWidth="1"/>
    <col min="15875" max="15875" width="17.5703125" style="300" customWidth="1"/>
    <col min="15876" max="15876" width="21.5703125" style="300" customWidth="1"/>
    <col min="15877" max="15877" width="52.28515625" style="300" customWidth="1"/>
    <col min="15878" max="15878" width="24.140625" style="300" customWidth="1"/>
    <col min="15879" max="15879" width="26.5703125" style="300" customWidth="1"/>
    <col min="15880" max="15880" width="25.85546875" style="300" customWidth="1"/>
    <col min="15881" max="15881" width="14" style="300" customWidth="1"/>
    <col min="15882" max="15882" width="18" style="300" customWidth="1"/>
    <col min="15883" max="15883" width="18.5703125" style="300" customWidth="1"/>
    <col min="15884" max="15884" width="20" style="300" customWidth="1"/>
    <col min="15885" max="15885" width="18.28515625" style="300" customWidth="1"/>
    <col min="15886" max="15887" width="18" style="300" customWidth="1"/>
    <col min="15888" max="15888" width="26.28515625" style="300" customWidth="1"/>
    <col min="15889" max="15889" width="24.85546875" style="300" customWidth="1"/>
    <col min="15890" max="15890" width="19.42578125" style="300" customWidth="1"/>
    <col min="15891" max="15891" width="28.140625" style="300" customWidth="1"/>
    <col min="15892" max="15892" width="97.7109375" style="300" customWidth="1"/>
    <col min="15893" max="15893" width="40.140625" style="300" customWidth="1"/>
    <col min="15894" max="15894" width="18.42578125" style="300" customWidth="1"/>
    <col min="15895" max="15895" width="19.42578125" style="300" customWidth="1"/>
    <col min="15896" max="15896" width="80.28515625" style="300" customWidth="1"/>
    <col min="15897" max="15897" width="31.140625" style="300" customWidth="1"/>
    <col min="15898" max="15898" width="14.42578125" style="300" customWidth="1"/>
    <col min="15899" max="15900" width="11" style="300" customWidth="1"/>
    <col min="15901" max="16128" width="14.42578125" style="300"/>
    <col min="16129" max="16129" width="6.5703125" style="300" customWidth="1"/>
    <col min="16130" max="16130" width="10.7109375" style="300" customWidth="1"/>
    <col min="16131" max="16131" width="17.5703125" style="300" customWidth="1"/>
    <col min="16132" max="16132" width="21.5703125" style="300" customWidth="1"/>
    <col min="16133" max="16133" width="52.28515625" style="300" customWidth="1"/>
    <col min="16134" max="16134" width="24.140625" style="300" customWidth="1"/>
    <col min="16135" max="16135" width="26.5703125" style="300" customWidth="1"/>
    <col min="16136" max="16136" width="25.85546875" style="300" customWidth="1"/>
    <col min="16137" max="16137" width="14" style="300" customWidth="1"/>
    <col min="16138" max="16138" width="18" style="300" customWidth="1"/>
    <col min="16139" max="16139" width="18.5703125" style="300" customWidth="1"/>
    <col min="16140" max="16140" width="20" style="300" customWidth="1"/>
    <col min="16141" max="16141" width="18.28515625" style="300" customWidth="1"/>
    <col min="16142" max="16143" width="18" style="300" customWidth="1"/>
    <col min="16144" max="16144" width="26.28515625" style="300" customWidth="1"/>
    <col min="16145" max="16145" width="24.85546875" style="300" customWidth="1"/>
    <col min="16146" max="16146" width="19.42578125" style="300" customWidth="1"/>
    <col min="16147" max="16147" width="28.140625" style="300" customWidth="1"/>
    <col min="16148" max="16148" width="97.7109375" style="300" customWidth="1"/>
    <col min="16149" max="16149" width="40.140625" style="300" customWidth="1"/>
    <col min="16150" max="16150" width="18.42578125" style="300" customWidth="1"/>
    <col min="16151" max="16151" width="19.42578125" style="300" customWidth="1"/>
    <col min="16152" max="16152" width="80.28515625" style="300" customWidth="1"/>
    <col min="16153" max="16153" width="31.140625" style="300" customWidth="1"/>
    <col min="16154" max="16154" width="14.42578125" style="300" customWidth="1"/>
    <col min="16155" max="16156" width="11" style="300" customWidth="1"/>
    <col min="16157" max="16384" width="14.42578125" style="300"/>
  </cols>
  <sheetData>
    <row r="1" spans="1:26" ht="26.25" hidden="1" thickBot="1" x14ac:dyDescent="0.4">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39"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0.25"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0.25"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0.25"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24" thickBot="1" x14ac:dyDescent="0.3">
      <c r="A21" s="17"/>
      <c r="B21" s="18"/>
      <c r="C21" s="18"/>
      <c r="D21" s="18"/>
      <c r="E21" s="19"/>
      <c r="F21" s="20"/>
      <c r="G21" s="21"/>
      <c r="H21" s="21"/>
      <c r="I21" s="20"/>
      <c r="J21" s="20"/>
      <c r="K21" s="20"/>
      <c r="L21" s="20"/>
      <c r="M21" s="20"/>
      <c r="N21" s="20"/>
      <c r="O21" s="20"/>
      <c r="P21" s="20"/>
      <c r="Q21" s="20"/>
      <c r="R21" s="20"/>
      <c r="S21" s="266"/>
      <c r="T21" s="22"/>
      <c r="U21" s="22"/>
      <c r="V21" s="20"/>
      <c r="W21" s="20"/>
      <c r="X21" s="21"/>
    </row>
    <row r="22" spans="1:27" ht="21" thickBot="1" x14ac:dyDescent="0.3">
      <c r="A22" s="560" t="s">
        <v>59</v>
      </c>
      <c r="B22" s="561"/>
      <c r="C22" s="562"/>
      <c r="D22" s="23"/>
      <c r="E22" s="546" t="str">
        <f>CONCATENATE("INFORME DE SEGUIMIENTO DEL PROCESO ",A23)</f>
        <v>INFORME DE SEGUIMIENTO DEL PROCESO GESTIÓN FINANCIERA</v>
      </c>
      <c r="F22" s="547"/>
      <c r="G22" s="21"/>
      <c r="H22" s="579" t="s">
        <v>60</v>
      </c>
      <c r="I22" s="580"/>
      <c r="J22" s="581"/>
      <c r="K22" s="107"/>
      <c r="L22" s="107"/>
      <c r="M22" s="587" t="s">
        <v>61</v>
      </c>
      <c r="N22" s="588"/>
      <c r="O22" s="589"/>
      <c r="P22" s="111"/>
      <c r="Q22" s="111"/>
      <c r="R22" s="111"/>
      <c r="S22" s="111"/>
      <c r="T22" s="111"/>
      <c r="U22" s="111"/>
      <c r="V22" s="214"/>
      <c r="W22" s="111"/>
      <c r="X22" s="110"/>
    </row>
    <row r="23" spans="1:27" ht="36.75" thickBot="1" x14ac:dyDescent="0.3">
      <c r="A23" s="600" t="s">
        <v>54</v>
      </c>
      <c r="B23" s="601"/>
      <c r="C23" s="602"/>
      <c r="D23" s="23"/>
      <c r="E23" s="125" t="s">
        <v>151</v>
      </c>
      <c r="F23" s="126">
        <f>COUNTA(A31:A53)</f>
        <v>5</v>
      </c>
      <c r="G23" s="21"/>
      <c r="H23" s="582" t="s">
        <v>69</v>
      </c>
      <c r="I23" s="583"/>
      <c r="J23" s="126">
        <f>COUNTIF(I31:I53,"Acción correctiva")</f>
        <v>20</v>
      </c>
      <c r="K23" s="112"/>
      <c r="L23" s="108"/>
      <c r="M23" s="113" t="s">
        <v>65</v>
      </c>
      <c r="N23" s="124" t="s">
        <v>66</v>
      </c>
      <c r="O23" s="156" t="s">
        <v>67</v>
      </c>
      <c r="P23" s="111"/>
      <c r="Q23" s="111"/>
      <c r="R23" s="111"/>
      <c r="S23" s="111"/>
      <c r="T23" s="111"/>
      <c r="U23" s="110"/>
      <c r="V23" s="215"/>
      <c r="W23" s="23"/>
      <c r="X23" s="110"/>
    </row>
    <row r="24" spans="1:27" ht="39.75" customHeight="1" thickBot="1" x14ac:dyDescent="0.4">
      <c r="A24" s="27"/>
      <c r="B24" s="23"/>
      <c r="C24" s="23"/>
      <c r="D24" s="28"/>
      <c r="E24" s="127" t="s">
        <v>62</v>
      </c>
      <c r="F24" s="128">
        <f>COUNTA(H31:H53)</f>
        <v>23</v>
      </c>
      <c r="G24" s="24"/>
      <c r="H24" s="584" t="s">
        <v>156</v>
      </c>
      <c r="I24" s="585"/>
      <c r="J24" s="131">
        <f>COUNTIF(I31:I53,"Acción Preventiva y/o de mejora")</f>
        <v>3</v>
      </c>
      <c r="K24" s="112"/>
      <c r="L24" s="108"/>
      <c r="M24" s="114">
        <v>2016</v>
      </c>
      <c r="N24" s="37">
        <v>3</v>
      </c>
      <c r="O24" s="115">
        <v>17</v>
      </c>
      <c r="P24" s="111"/>
      <c r="Q24" s="111"/>
      <c r="R24" s="112"/>
      <c r="S24" s="112"/>
      <c r="T24" s="112"/>
      <c r="U24" s="110"/>
      <c r="V24" s="215"/>
      <c r="W24" s="23"/>
      <c r="X24" s="110"/>
    </row>
    <row r="25" spans="1:27" ht="39.75" customHeight="1" x14ac:dyDescent="0.35">
      <c r="A25" s="27"/>
      <c r="B25" s="23"/>
      <c r="C25" s="23"/>
      <c r="D25" s="33"/>
      <c r="E25" s="129" t="s">
        <v>152</v>
      </c>
      <c r="F25" s="128">
        <f>COUNTIF(W31:W53, "Vencida")</f>
        <v>0</v>
      </c>
      <c r="G25" s="24"/>
      <c r="H25" s="586"/>
      <c r="I25" s="586"/>
      <c r="J25" s="118"/>
      <c r="K25" s="112"/>
      <c r="L25" s="108"/>
      <c r="M25" s="116">
        <v>2017</v>
      </c>
      <c r="N25" s="46">
        <v>7</v>
      </c>
      <c r="O25" s="117">
        <v>5</v>
      </c>
      <c r="P25" s="111"/>
      <c r="Q25" s="111"/>
      <c r="R25" s="112"/>
      <c r="S25" s="112"/>
      <c r="T25" s="112"/>
      <c r="U25" s="110"/>
      <c r="V25" s="215"/>
      <c r="W25" s="23"/>
      <c r="X25" s="62"/>
    </row>
    <row r="26" spans="1:27" ht="39.75" customHeight="1" x14ac:dyDescent="0.35">
      <c r="A26" s="27"/>
      <c r="B26" s="23"/>
      <c r="C26" s="23"/>
      <c r="D26" s="28"/>
      <c r="E26" s="129" t="s">
        <v>153</v>
      </c>
      <c r="F26" s="326">
        <f>COUNTIF(W31:W53, "En ejecución")</f>
        <v>0</v>
      </c>
      <c r="G26" s="24"/>
      <c r="H26" s="586"/>
      <c r="I26" s="586"/>
      <c r="J26" s="301"/>
      <c r="K26" s="118"/>
      <c r="L26" s="108"/>
      <c r="M26" s="116">
        <v>2018</v>
      </c>
      <c r="N26" s="46"/>
      <c r="O26" s="117"/>
      <c r="P26" s="111"/>
      <c r="Q26" s="111"/>
      <c r="R26" s="112"/>
      <c r="S26" s="112"/>
      <c r="T26" s="112"/>
      <c r="U26" s="110"/>
      <c r="V26" s="215"/>
      <c r="W26" s="23"/>
      <c r="X26" s="62"/>
    </row>
    <row r="27" spans="1:27" ht="30.75" customHeight="1" thickBot="1" x14ac:dyDescent="0.4">
      <c r="A27" s="27"/>
      <c r="B27" s="23"/>
      <c r="C27" s="23"/>
      <c r="D27" s="33"/>
      <c r="E27" s="130" t="s">
        <v>155</v>
      </c>
      <c r="F27" s="131">
        <f>COUNTIF(W31:W53, "Cerrada")</f>
        <v>23</v>
      </c>
      <c r="G27" s="24"/>
      <c r="H27" s="25"/>
      <c r="I27" s="109"/>
      <c r="J27" s="108"/>
      <c r="K27" s="108"/>
      <c r="L27" s="108"/>
      <c r="M27" s="119" t="s">
        <v>75</v>
      </c>
      <c r="N27" s="120">
        <f>SUM(N24:N26)</f>
        <v>10</v>
      </c>
      <c r="O27" s="157">
        <f>SUM(O24:O26)</f>
        <v>22</v>
      </c>
      <c r="P27" s="111"/>
      <c r="Q27" s="111"/>
      <c r="R27" s="112"/>
      <c r="S27" s="112"/>
      <c r="T27" s="112"/>
      <c r="U27" s="110"/>
      <c r="V27" s="215"/>
      <c r="W27" s="23"/>
      <c r="X27" s="62"/>
    </row>
    <row r="28" spans="1:27" ht="24.75" thickBot="1" x14ac:dyDescent="0.4">
      <c r="A28" s="27"/>
      <c r="B28" s="23"/>
      <c r="C28" s="23"/>
      <c r="D28" s="23"/>
      <c r="E28" s="103"/>
      <c r="F28" s="104"/>
      <c r="G28" s="24"/>
      <c r="H28" s="25"/>
      <c r="I28" s="105"/>
      <c r="J28" s="106"/>
      <c r="K28" s="105"/>
      <c r="L28" s="106"/>
      <c r="M28" s="123"/>
      <c r="N28" s="26"/>
      <c r="O28" s="26"/>
      <c r="P28" s="26"/>
      <c r="Q28" s="26"/>
      <c r="R28" s="20"/>
      <c r="S28" s="266"/>
      <c r="T28" s="20"/>
      <c r="U28" s="20"/>
      <c r="V28" s="20"/>
      <c r="W28" s="20"/>
      <c r="X28" s="20"/>
    </row>
    <row r="29" spans="1:27" s="97" customFormat="1" ht="24"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4.5"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267" t="s">
        <v>92</v>
      </c>
      <c r="T30" s="199" t="s">
        <v>91</v>
      </c>
      <c r="U30" s="197" t="s">
        <v>92</v>
      </c>
      <c r="V30" s="197" t="s">
        <v>166</v>
      </c>
      <c r="W30" s="197" t="s">
        <v>93</v>
      </c>
      <c r="X30" s="198" t="s">
        <v>163</v>
      </c>
      <c r="Y30" s="98"/>
      <c r="Z30" s="102"/>
      <c r="AA30" s="102"/>
    </row>
    <row r="31" spans="1:27" s="248" customFormat="1" ht="409.6" hidden="1" customHeight="1" x14ac:dyDescent="0.25">
      <c r="A31" s="307">
        <v>30</v>
      </c>
      <c r="B31" s="305" t="s">
        <v>10</v>
      </c>
      <c r="C31" s="305" t="s">
        <v>35</v>
      </c>
      <c r="D31" s="308">
        <v>42531</v>
      </c>
      <c r="E31" s="306" t="s">
        <v>270</v>
      </c>
      <c r="F31" s="305" t="s">
        <v>11</v>
      </c>
      <c r="G31" s="323" t="s">
        <v>271</v>
      </c>
      <c r="H31" s="323" t="s">
        <v>272</v>
      </c>
      <c r="I31" s="206" t="s">
        <v>24</v>
      </c>
      <c r="J31" s="206" t="s">
        <v>273</v>
      </c>
      <c r="K31" s="206" t="s">
        <v>274</v>
      </c>
      <c r="L31" s="243">
        <v>42643</v>
      </c>
      <c r="M31" s="243">
        <v>42646</v>
      </c>
      <c r="N31" s="243">
        <v>42735</v>
      </c>
      <c r="O31" s="662" t="s">
        <v>513</v>
      </c>
      <c r="P31" s="662"/>
      <c r="Q31" s="662"/>
      <c r="R31" s="662"/>
      <c r="S31" s="285" t="s">
        <v>601</v>
      </c>
      <c r="T31" s="286" t="s">
        <v>582</v>
      </c>
      <c r="U31" s="207" t="s">
        <v>602</v>
      </c>
      <c r="V31" s="244" t="s">
        <v>164</v>
      </c>
      <c r="W31" s="245" t="s">
        <v>30</v>
      </c>
      <c r="X31" s="208" t="s">
        <v>603</v>
      </c>
      <c r="Y31" s="246"/>
      <c r="Z31" s="247"/>
    </row>
    <row r="32" spans="1:27" s="248" customFormat="1" ht="357.75" hidden="1" customHeight="1" x14ac:dyDescent="0.25">
      <c r="A32" s="307">
        <v>32</v>
      </c>
      <c r="B32" s="305" t="s">
        <v>10</v>
      </c>
      <c r="C32" s="305" t="s">
        <v>43</v>
      </c>
      <c r="D32" s="308">
        <v>42934</v>
      </c>
      <c r="E32" s="306" t="s">
        <v>275</v>
      </c>
      <c r="F32" s="305" t="s">
        <v>11</v>
      </c>
      <c r="G32" s="323" t="s">
        <v>276</v>
      </c>
      <c r="H32" s="323" t="s">
        <v>277</v>
      </c>
      <c r="I32" s="206" t="s">
        <v>24</v>
      </c>
      <c r="J32" s="206" t="s">
        <v>278</v>
      </c>
      <c r="K32" s="206" t="s">
        <v>279</v>
      </c>
      <c r="L32" s="243">
        <v>42947</v>
      </c>
      <c r="M32" s="243">
        <v>42979</v>
      </c>
      <c r="N32" s="243">
        <v>43084</v>
      </c>
      <c r="O32" s="662" t="s">
        <v>514</v>
      </c>
      <c r="P32" s="662"/>
      <c r="Q32" s="662"/>
      <c r="R32" s="662"/>
      <c r="S32" s="206" t="s">
        <v>408</v>
      </c>
      <c r="T32" s="259" t="s">
        <v>593</v>
      </c>
      <c r="U32" s="347" t="s">
        <v>604</v>
      </c>
      <c r="V32" s="250" t="s">
        <v>164</v>
      </c>
      <c r="W32" s="245" t="s">
        <v>30</v>
      </c>
      <c r="X32" s="208" t="s">
        <v>605</v>
      </c>
      <c r="Y32" s="246"/>
      <c r="Z32" s="247"/>
    </row>
    <row r="33" spans="1:26" s="253" customFormat="1" ht="369.75" hidden="1" x14ac:dyDescent="0.25">
      <c r="A33" s="307">
        <v>35</v>
      </c>
      <c r="B33" s="305" t="s">
        <v>10</v>
      </c>
      <c r="C33" s="305" t="s">
        <v>43</v>
      </c>
      <c r="D33" s="308">
        <v>42934</v>
      </c>
      <c r="E33" s="306" t="s">
        <v>280</v>
      </c>
      <c r="F33" s="305" t="s">
        <v>11</v>
      </c>
      <c r="G33" s="323" t="s">
        <v>281</v>
      </c>
      <c r="H33" s="323" t="s">
        <v>282</v>
      </c>
      <c r="I33" s="305" t="s">
        <v>24</v>
      </c>
      <c r="J33" s="249" t="s">
        <v>283</v>
      </c>
      <c r="K33" s="305" t="s">
        <v>284</v>
      </c>
      <c r="L33" s="308">
        <v>42947</v>
      </c>
      <c r="M33" s="308">
        <v>42948</v>
      </c>
      <c r="N33" s="308">
        <v>43100</v>
      </c>
      <c r="O33" s="662" t="s">
        <v>515</v>
      </c>
      <c r="P33" s="662"/>
      <c r="Q33" s="662"/>
      <c r="R33" s="662"/>
      <c r="S33" s="305" t="s">
        <v>409</v>
      </c>
      <c r="T33" s="232" t="s">
        <v>594</v>
      </c>
      <c r="U33" s="242" t="s">
        <v>606</v>
      </c>
      <c r="V33" s="250" t="s">
        <v>164</v>
      </c>
      <c r="W33" s="245" t="s">
        <v>30</v>
      </c>
      <c r="X33" s="306" t="s">
        <v>553</v>
      </c>
      <c r="Y33" s="251"/>
      <c r="Z33" s="252"/>
    </row>
    <row r="34" spans="1:26" s="248" customFormat="1" ht="353.25" hidden="1" customHeight="1" x14ac:dyDescent="0.25">
      <c r="A34" s="677">
        <v>36</v>
      </c>
      <c r="B34" s="678" t="s">
        <v>10</v>
      </c>
      <c r="C34" s="678" t="s">
        <v>43</v>
      </c>
      <c r="D34" s="679">
        <v>42934</v>
      </c>
      <c r="E34" s="674" t="s">
        <v>285</v>
      </c>
      <c r="F34" s="678" t="s">
        <v>11</v>
      </c>
      <c r="G34" s="674" t="s">
        <v>281</v>
      </c>
      <c r="H34" s="323" t="s">
        <v>286</v>
      </c>
      <c r="I34" s="206" t="s">
        <v>24</v>
      </c>
      <c r="J34" s="210" t="s">
        <v>283</v>
      </c>
      <c r="K34" s="206" t="s">
        <v>279</v>
      </c>
      <c r="L34" s="243">
        <v>42947</v>
      </c>
      <c r="M34" s="243">
        <v>42948</v>
      </c>
      <c r="N34" s="243">
        <v>43097</v>
      </c>
      <c r="O34" s="662" t="s">
        <v>516</v>
      </c>
      <c r="P34" s="662"/>
      <c r="Q34" s="662"/>
      <c r="R34" s="662"/>
      <c r="S34" s="206" t="s">
        <v>410</v>
      </c>
      <c r="T34" s="232" t="s">
        <v>595</v>
      </c>
      <c r="U34" s="254" t="s">
        <v>607</v>
      </c>
      <c r="V34" s="244" t="s">
        <v>164</v>
      </c>
      <c r="W34" s="245" t="s">
        <v>30</v>
      </c>
      <c r="X34" s="208" t="s">
        <v>554</v>
      </c>
      <c r="Y34" s="246"/>
      <c r="Z34" s="247"/>
    </row>
    <row r="35" spans="1:26" s="248" customFormat="1" ht="241.5" hidden="1" customHeight="1" x14ac:dyDescent="0.25">
      <c r="A35" s="677"/>
      <c r="B35" s="678"/>
      <c r="C35" s="678"/>
      <c r="D35" s="679"/>
      <c r="E35" s="674"/>
      <c r="F35" s="678"/>
      <c r="G35" s="674"/>
      <c r="H35" s="323" t="s">
        <v>287</v>
      </c>
      <c r="I35" s="206" t="s">
        <v>24</v>
      </c>
      <c r="J35" s="206" t="s">
        <v>288</v>
      </c>
      <c r="K35" s="206" t="s">
        <v>289</v>
      </c>
      <c r="L35" s="243">
        <v>42947</v>
      </c>
      <c r="M35" s="243">
        <v>42948</v>
      </c>
      <c r="N35" s="243">
        <v>43097</v>
      </c>
      <c r="O35" s="662" t="s">
        <v>517</v>
      </c>
      <c r="P35" s="662"/>
      <c r="Q35" s="662"/>
      <c r="R35" s="662"/>
      <c r="S35" s="206" t="s">
        <v>411</v>
      </c>
      <c r="T35" s="203" t="s">
        <v>596</v>
      </c>
      <c r="U35" s="207" t="s">
        <v>608</v>
      </c>
      <c r="V35" s="244" t="s">
        <v>164</v>
      </c>
      <c r="W35" s="245" t="s">
        <v>30</v>
      </c>
      <c r="X35" s="208" t="s">
        <v>555</v>
      </c>
      <c r="Y35" s="246"/>
      <c r="Z35" s="247"/>
    </row>
    <row r="36" spans="1:26" ht="153" hidden="1" x14ac:dyDescent="0.25">
      <c r="A36" s="675">
        <v>37</v>
      </c>
      <c r="B36" s="610" t="s">
        <v>10</v>
      </c>
      <c r="C36" s="610" t="s">
        <v>43</v>
      </c>
      <c r="D36" s="615">
        <v>43129</v>
      </c>
      <c r="E36" s="610" t="s">
        <v>290</v>
      </c>
      <c r="F36" s="610" t="s">
        <v>11</v>
      </c>
      <c r="G36" s="606" t="s">
        <v>291</v>
      </c>
      <c r="H36" s="273" t="s">
        <v>292</v>
      </c>
      <c r="I36" s="271" t="s">
        <v>24</v>
      </c>
      <c r="J36" s="271" t="s">
        <v>293</v>
      </c>
      <c r="K36" s="271" t="s">
        <v>294</v>
      </c>
      <c r="L36" s="272">
        <v>43129</v>
      </c>
      <c r="M36" s="272">
        <v>43130</v>
      </c>
      <c r="N36" s="272">
        <v>43138</v>
      </c>
      <c r="O36" s="661" t="s">
        <v>295</v>
      </c>
      <c r="P36" s="661"/>
      <c r="Q36" s="661"/>
      <c r="R36" s="661"/>
      <c r="S36" s="93" t="s">
        <v>416</v>
      </c>
      <c r="T36" s="188" t="s">
        <v>296</v>
      </c>
      <c r="U36" s="93" t="s">
        <v>297</v>
      </c>
      <c r="V36" s="165"/>
      <c r="W36" s="304" t="s">
        <v>30</v>
      </c>
      <c r="X36" s="208" t="s">
        <v>348</v>
      </c>
      <c r="Y36" s="16"/>
      <c r="Z36" s="1"/>
    </row>
    <row r="37" spans="1:26" s="248" customFormat="1" ht="222" customHeight="1" x14ac:dyDescent="0.25">
      <c r="A37" s="675"/>
      <c r="B37" s="610"/>
      <c r="C37" s="610"/>
      <c r="D37" s="615"/>
      <c r="E37" s="610"/>
      <c r="F37" s="610"/>
      <c r="G37" s="606"/>
      <c r="H37" s="208" t="s">
        <v>298</v>
      </c>
      <c r="I37" s="206" t="s">
        <v>24</v>
      </c>
      <c r="J37" s="206" t="s">
        <v>299</v>
      </c>
      <c r="K37" s="206" t="s">
        <v>300</v>
      </c>
      <c r="L37" s="243">
        <v>43129</v>
      </c>
      <c r="M37" s="243">
        <v>43136</v>
      </c>
      <c r="N37" s="243">
        <v>43281</v>
      </c>
      <c r="O37" s="662" t="s">
        <v>651</v>
      </c>
      <c r="P37" s="662"/>
      <c r="Q37" s="662"/>
      <c r="R37" s="662"/>
      <c r="S37" s="206" t="s">
        <v>652</v>
      </c>
      <c r="T37" s="232" t="s">
        <v>685</v>
      </c>
      <c r="U37" s="207" t="s">
        <v>686</v>
      </c>
      <c r="V37" s="255"/>
      <c r="W37" s="245" t="s">
        <v>30</v>
      </c>
      <c r="X37" s="208" t="s">
        <v>687</v>
      </c>
      <c r="Y37" s="246"/>
      <c r="Z37" s="247"/>
    </row>
    <row r="38" spans="1:26" ht="52.5" hidden="1" customHeight="1" x14ac:dyDescent="0.25">
      <c r="A38" s="675"/>
      <c r="B38" s="610"/>
      <c r="C38" s="610"/>
      <c r="D38" s="615"/>
      <c r="E38" s="610"/>
      <c r="F38" s="610"/>
      <c r="G38" s="606"/>
      <c r="H38" s="273" t="s">
        <v>302</v>
      </c>
      <c r="I38" s="271" t="s">
        <v>24</v>
      </c>
      <c r="J38" s="271" t="s">
        <v>303</v>
      </c>
      <c r="K38" s="271" t="s">
        <v>304</v>
      </c>
      <c r="L38" s="272">
        <v>43129</v>
      </c>
      <c r="M38" s="272">
        <v>43130</v>
      </c>
      <c r="N38" s="272">
        <v>43133</v>
      </c>
      <c r="O38" s="661" t="s">
        <v>305</v>
      </c>
      <c r="P38" s="661"/>
      <c r="Q38" s="661"/>
      <c r="R38" s="661"/>
      <c r="S38" s="271" t="s">
        <v>417</v>
      </c>
      <c r="T38" s="188" t="s">
        <v>301</v>
      </c>
      <c r="U38" s="93" t="s">
        <v>297</v>
      </c>
      <c r="V38" s="165"/>
      <c r="W38" s="304" t="s">
        <v>30</v>
      </c>
      <c r="X38" s="208" t="s">
        <v>348</v>
      </c>
      <c r="Y38" s="16"/>
      <c r="Z38" s="1"/>
    </row>
    <row r="39" spans="1:26" ht="114.75" hidden="1" x14ac:dyDescent="0.25">
      <c r="A39" s="675"/>
      <c r="B39" s="610"/>
      <c r="C39" s="610"/>
      <c r="D39" s="615"/>
      <c r="E39" s="610"/>
      <c r="F39" s="610"/>
      <c r="G39" s="606"/>
      <c r="H39" s="273" t="s">
        <v>306</v>
      </c>
      <c r="I39" s="271" t="s">
        <v>24</v>
      </c>
      <c r="J39" s="271" t="s">
        <v>307</v>
      </c>
      <c r="K39" s="271" t="s">
        <v>308</v>
      </c>
      <c r="L39" s="272">
        <v>43137</v>
      </c>
      <c r="M39" s="272">
        <v>43138</v>
      </c>
      <c r="N39" s="272">
        <v>43159</v>
      </c>
      <c r="O39" s="661" t="s">
        <v>309</v>
      </c>
      <c r="P39" s="661"/>
      <c r="Q39" s="661"/>
      <c r="R39" s="661"/>
      <c r="S39" s="271" t="s">
        <v>418</v>
      </c>
      <c r="T39" s="188" t="s">
        <v>301</v>
      </c>
      <c r="U39" s="93" t="s">
        <v>297</v>
      </c>
      <c r="V39" s="165"/>
      <c r="W39" s="304" t="s">
        <v>30</v>
      </c>
      <c r="X39" s="208" t="s">
        <v>348</v>
      </c>
      <c r="Y39" s="16"/>
      <c r="Z39" s="1"/>
    </row>
    <row r="40" spans="1:26" ht="111" hidden="1" customHeight="1" x14ac:dyDescent="0.25">
      <c r="A40" s="675"/>
      <c r="B40" s="610"/>
      <c r="C40" s="610"/>
      <c r="D40" s="615"/>
      <c r="E40" s="610"/>
      <c r="F40" s="610"/>
      <c r="G40" s="606"/>
      <c r="H40" s="273" t="s">
        <v>310</v>
      </c>
      <c r="I40" s="271" t="s">
        <v>24</v>
      </c>
      <c r="J40" s="271" t="s">
        <v>299</v>
      </c>
      <c r="K40" s="271" t="s">
        <v>311</v>
      </c>
      <c r="L40" s="272">
        <v>43137</v>
      </c>
      <c r="M40" s="272">
        <v>43138</v>
      </c>
      <c r="N40" s="272">
        <v>43143</v>
      </c>
      <c r="O40" s="661" t="s">
        <v>312</v>
      </c>
      <c r="P40" s="661"/>
      <c r="Q40" s="661"/>
      <c r="R40" s="661"/>
      <c r="S40" s="271" t="s">
        <v>419</v>
      </c>
      <c r="T40" s="188" t="s">
        <v>301</v>
      </c>
      <c r="U40" s="93" t="s">
        <v>297</v>
      </c>
      <c r="V40" s="165"/>
      <c r="W40" s="304" t="s">
        <v>30</v>
      </c>
      <c r="X40" s="208" t="s">
        <v>348</v>
      </c>
      <c r="Y40" s="16"/>
      <c r="Z40" s="1"/>
    </row>
    <row r="41" spans="1:26" s="248" customFormat="1" ht="312.75" hidden="1" customHeight="1" x14ac:dyDescent="0.25">
      <c r="A41" s="675"/>
      <c r="B41" s="610"/>
      <c r="C41" s="610"/>
      <c r="D41" s="615"/>
      <c r="E41" s="610"/>
      <c r="F41" s="610"/>
      <c r="G41" s="606"/>
      <c r="H41" s="208" t="s">
        <v>313</v>
      </c>
      <c r="I41" s="206" t="s">
        <v>24</v>
      </c>
      <c r="J41" s="206" t="s">
        <v>314</v>
      </c>
      <c r="K41" s="206" t="s">
        <v>315</v>
      </c>
      <c r="L41" s="243">
        <v>43137</v>
      </c>
      <c r="M41" s="243">
        <v>43189</v>
      </c>
      <c r="N41" s="243">
        <v>43281</v>
      </c>
      <c r="O41" s="662" t="s">
        <v>518</v>
      </c>
      <c r="P41" s="662"/>
      <c r="Q41" s="662"/>
      <c r="R41" s="662"/>
      <c r="S41" s="206" t="s">
        <v>412</v>
      </c>
      <c r="T41" s="232" t="s">
        <v>609</v>
      </c>
      <c r="U41" s="207" t="s">
        <v>558</v>
      </c>
      <c r="V41" s="244" t="s">
        <v>164</v>
      </c>
      <c r="W41" s="245" t="s">
        <v>30</v>
      </c>
      <c r="X41" s="208" t="s">
        <v>556</v>
      </c>
      <c r="Y41" s="246"/>
      <c r="Z41" s="247"/>
    </row>
    <row r="42" spans="1:26" s="248" customFormat="1" ht="409.6" hidden="1" customHeight="1" x14ac:dyDescent="0.25">
      <c r="A42" s="675"/>
      <c r="B42" s="610"/>
      <c r="C42" s="610"/>
      <c r="D42" s="615"/>
      <c r="E42" s="610"/>
      <c r="F42" s="610"/>
      <c r="G42" s="606"/>
      <c r="H42" s="208" t="s">
        <v>316</v>
      </c>
      <c r="I42" s="206" t="s">
        <v>24</v>
      </c>
      <c r="J42" s="206" t="s">
        <v>314</v>
      </c>
      <c r="K42" s="206" t="s">
        <v>317</v>
      </c>
      <c r="L42" s="243">
        <v>43137</v>
      </c>
      <c r="M42" s="243">
        <v>43189</v>
      </c>
      <c r="N42" s="243">
        <v>43281</v>
      </c>
      <c r="O42" s="662" t="s">
        <v>519</v>
      </c>
      <c r="P42" s="662"/>
      <c r="Q42" s="662"/>
      <c r="R42" s="662"/>
      <c r="S42" s="206" t="s">
        <v>413</v>
      </c>
      <c r="T42" s="232" t="s">
        <v>597</v>
      </c>
      <c r="U42" s="207" t="s">
        <v>610</v>
      </c>
      <c r="V42" s="244" t="s">
        <v>164</v>
      </c>
      <c r="W42" s="245" t="s">
        <v>30</v>
      </c>
      <c r="X42" s="208" t="s">
        <v>557</v>
      </c>
      <c r="Y42" s="246"/>
      <c r="Z42" s="247"/>
    </row>
    <row r="43" spans="1:26" s="248" customFormat="1" ht="189.75" hidden="1" customHeight="1" x14ac:dyDescent="0.25">
      <c r="A43" s="675"/>
      <c r="B43" s="610"/>
      <c r="C43" s="610"/>
      <c r="D43" s="615"/>
      <c r="E43" s="610"/>
      <c r="F43" s="610"/>
      <c r="G43" s="606"/>
      <c r="H43" s="209" t="s">
        <v>318</v>
      </c>
      <c r="I43" s="206" t="s">
        <v>24</v>
      </c>
      <c r="J43" s="256" t="s">
        <v>319</v>
      </c>
      <c r="K43" s="256" t="s">
        <v>300</v>
      </c>
      <c r="L43" s="257">
        <v>43137</v>
      </c>
      <c r="M43" s="257"/>
      <c r="N43" s="257"/>
      <c r="O43" s="672" t="s">
        <v>520</v>
      </c>
      <c r="P43" s="672"/>
      <c r="Q43" s="672"/>
      <c r="R43" s="672"/>
      <c r="S43" s="256"/>
      <c r="T43" s="232" t="s">
        <v>598</v>
      </c>
      <c r="U43" s="268" t="s">
        <v>611</v>
      </c>
      <c r="V43" s="244" t="s">
        <v>164</v>
      </c>
      <c r="W43" s="245" t="s">
        <v>30</v>
      </c>
      <c r="X43" s="208" t="s">
        <v>559</v>
      </c>
      <c r="Y43" s="246"/>
      <c r="Z43" s="247"/>
    </row>
    <row r="44" spans="1:26" ht="191.25" hidden="1" x14ac:dyDescent="0.25">
      <c r="A44" s="675"/>
      <c r="B44" s="610"/>
      <c r="C44" s="610"/>
      <c r="D44" s="615"/>
      <c r="E44" s="610"/>
      <c r="F44" s="610"/>
      <c r="G44" s="606"/>
      <c r="H44" s="273" t="s">
        <v>320</v>
      </c>
      <c r="I44" s="271" t="s">
        <v>24</v>
      </c>
      <c r="J44" s="271" t="s">
        <v>321</v>
      </c>
      <c r="K44" s="271" t="s">
        <v>322</v>
      </c>
      <c r="L44" s="272">
        <v>43137</v>
      </c>
      <c r="M44" s="272">
        <v>43136</v>
      </c>
      <c r="N44" s="272">
        <v>43280</v>
      </c>
      <c r="O44" s="660" t="s">
        <v>323</v>
      </c>
      <c r="P44" s="661"/>
      <c r="Q44" s="661"/>
      <c r="R44" s="661"/>
      <c r="S44" s="211" t="s">
        <v>414</v>
      </c>
      <c r="T44" s="218" t="s">
        <v>420</v>
      </c>
      <c r="U44" s="273" t="s">
        <v>372</v>
      </c>
      <c r="V44" s="165"/>
      <c r="W44" s="304" t="s">
        <v>30</v>
      </c>
      <c r="X44" s="208" t="s">
        <v>425</v>
      </c>
      <c r="Y44" s="16"/>
      <c r="Z44" s="1"/>
    </row>
    <row r="45" spans="1:26" s="248" customFormat="1" ht="248.25" hidden="1" customHeight="1" x14ac:dyDescent="0.25">
      <c r="A45" s="675"/>
      <c r="B45" s="610"/>
      <c r="C45" s="610"/>
      <c r="D45" s="615"/>
      <c r="E45" s="610"/>
      <c r="F45" s="610"/>
      <c r="G45" s="606"/>
      <c r="H45" s="208" t="s">
        <v>324</v>
      </c>
      <c r="I45" s="206" t="s">
        <v>24</v>
      </c>
      <c r="J45" s="206" t="s">
        <v>325</v>
      </c>
      <c r="K45" s="206" t="s">
        <v>322</v>
      </c>
      <c r="L45" s="243">
        <v>43137</v>
      </c>
      <c r="M45" s="243">
        <v>43136</v>
      </c>
      <c r="N45" s="243">
        <v>43280</v>
      </c>
      <c r="O45" s="662" t="s">
        <v>521</v>
      </c>
      <c r="P45" s="662"/>
      <c r="Q45" s="662"/>
      <c r="R45" s="662"/>
      <c r="S45" s="206"/>
      <c r="T45" s="232" t="s">
        <v>599</v>
      </c>
      <c r="U45" s="207" t="s">
        <v>612</v>
      </c>
      <c r="V45" s="244" t="s">
        <v>164</v>
      </c>
      <c r="W45" s="245" t="s">
        <v>30</v>
      </c>
      <c r="X45" s="208" t="s">
        <v>560</v>
      </c>
      <c r="Y45" s="246"/>
      <c r="Z45" s="247"/>
    </row>
    <row r="46" spans="1:26" ht="63.75" hidden="1" x14ac:dyDescent="0.25">
      <c r="A46" s="676"/>
      <c r="B46" s="610"/>
      <c r="C46" s="610"/>
      <c r="D46" s="615"/>
      <c r="E46" s="610"/>
      <c r="F46" s="610"/>
      <c r="G46" s="606"/>
      <c r="H46" s="273" t="s">
        <v>326</v>
      </c>
      <c r="I46" s="271" t="s">
        <v>24</v>
      </c>
      <c r="J46" s="271" t="s">
        <v>327</v>
      </c>
      <c r="K46" s="271" t="s">
        <v>328</v>
      </c>
      <c r="L46" s="272">
        <v>43137</v>
      </c>
      <c r="M46" s="272">
        <v>43136</v>
      </c>
      <c r="N46" s="272">
        <v>43159</v>
      </c>
      <c r="O46" s="661" t="s">
        <v>329</v>
      </c>
      <c r="P46" s="661"/>
      <c r="Q46" s="661"/>
      <c r="R46" s="661"/>
      <c r="S46" s="211" t="s">
        <v>415</v>
      </c>
      <c r="T46" s="188" t="s">
        <v>330</v>
      </c>
      <c r="U46" s="93" t="s">
        <v>331</v>
      </c>
      <c r="V46" s="165"/>
      <c r="W46" s="304" t="s">
        <v>30</v>
      </c>
      <c r="X46" s="208" t="s">
        <v>348</v>
      </c>
      <c r="Y46" s="16"/>
      <c r="Z46" s="1"/>
    </row>
    <row r="47" spans="1:26" s="248" customFormat="1" ht="216.75" hidden="1" x14ac:dyDescent="0.25">
      <c r="A47" s="675"/>
      <c r="B47" s="610"/>
      <c r="C47" s="610"/>
      <c r="D47" s="615"/>
      <c r="E47" s="610"/>
      <c r="F47" s="610"/>
      <c r="G47" s="606"/>
      <c r="H47" s="208" t="s">
        <v>332</v>
      </c>
      <c r="I47" s="206" t="s">
        <v>24</v>
      </c>
      <c r="J47" s="206" t="s">
        <v>333</v>
      </c>
      <c r="K47" s="206" t="s">
        <v>334</v>
      </c>
      <c r="L47" s="243">
        <v>43137</v>
      </c>
      <c r="M47" s="243">
        <v>43160</v>
      </c>
      <c r="N47" s="243">
        <v>43464</v>
      </c>
      <c r="O47" s="673" t="s">
        <v>522</v>
      </c>
      <c r="P47" s="673"/>
      <c r="Q47" s="673"/>
      <c r="R47" s="673"/>
      <c r="S47" s="206"/>
      <c r="T47" s="203" t="s">
        <v>600</v>
      </c>
      <c r="U47" s="269" t="s">
        <v>615</v>
      </c>
      <c r="V47" s="244" t="s">
        <v>164</v>
      </c>
      <c r="W47" s="245" t="s">
        <v>30</v>
      </c>
      <c r="X47" s="208" t="s">
        <v>561</v>
      </c>
      <c r="Y47" s="246"/>
      <c r="Z47" s="247"/>
    </row>
    <row r="48" spans="1:26" ht="267" hidden="1" customHeight="1" x14ac:dyDescent="0.25">
      <c r="A48" s="675"/>
      <c r="B48" s="610"/>
      <c r="C48" s="610"/>
      <c r="D48" s="615"/>
      <c r="E48" s="610"/>
      <c r="F48" s="610"/>
      <c r="G48" s="606"/>
      <c r="H48" s="321" t="s">
        <v>335</v>
      </c>
      <c r="I48" s="271" t="s">
        <v>24</v>
      </c>
      <c r="J48" s="271" t="s">
        <v>299</v>
      </c>
      <c r="K48" s="271" t="s">
        <v>336</v>
      </c>
      <c r="L48" s="272">
        <v>43137</v>
      </c>
      <c r="M48" s="272">
        <v>43137</v>
      </c>
      <c r="N48" s="272">
        <v>43159</v>
      </c>
      <c r="O48" s="660" t="s">
        <v>351</v>
      </c>
      <c r="P48" s="661"/>
      <c r="Q48" s="661"/>
      <c r="R48" s="661"/>
      <c r="S48" s="271"/>
      <c r="T48" s="218" t="s">
        <v>421</v>
      </c>
      <c r="U48" s="270" t="s">
        <v>428</v>
      </c>
      <c r="V48" s="217"/>
      <c r="W48" s="304" t="s">
        <v>30</v>
      </c>
      <c r="X48" s="208" t="s">
        <v>373</v>
      </c>
      <c r="Y48" s="16"/>
      <c r="Z48" s="1"/>
    </row>
    <row r="49" spans="1:26" ht="73.5" hidden="1" customHeight="1" x14ac:dyDescent="0.25">
      <c r="A49" s="675"/>
      <c r="B49" s="610"/>
      <c r="C49" s="610"/>
      <c r="D49" s="615"/>
      <c r="E49" s="610"/>
      <c r="F49" s="610"/>
      <c r="G49" s="606"/>
      <c r="H49" s="321" t="s">
        <v>337</v>
      </c>
      <c r="I49" s="271" t="s">
        <v>24</v>
      </c>
      <c r="J49" s="271" t="s">
        <v>338</v>
      </c>
      <c r="K49" s="271" t="s">
        <v>322</v>
      </c>
      <c r="L49" s="272">
        <v>43137</v>
      </c>
      <c r="M49" s="272">
        <v>43137</v>
      </c>
      <c r="N49" s="272">
        <v>43159</v>
      </c>
      <c r="O49" s="660" t="s">
        <v>349</v>
      </c>
      <c r="P49" s="661"/>
      <c r="Q49" s="661"/>
      <c r="R49" s="661"/>
      <c r="S49" s="271"/>
      <c r="T49" s="188" t="s">
        <v>371</v>
      </c>
      <c r="U49" s="270" t="s">
        <v>350</v>
      </c>
      <c r="V49" s="217"/>
      <c r="W49" s="304" t="s">
        <v>30</v>
      </c>
      <c r="X49" s="208" t="s">
        <v>426</v>
      </c>
      <c r="Y49" s="16"/>
      <c r="Z49" s="1"/>
    </row>
    <row r="50" spans="1:26" s="248" customFormat="1" ht="191.25" hidden="1" x14ac:dyDescent="0.25">
      <c r="A50" s="675"/>
      <c r="B50" s="610"/>
      <c r="C50" s="610"/>
      <c r="D50" s="615"/>
      <c r="E50" s="610"/>
      <c r="F50" s="610"/>
      <c r="G50" s="606"/>
      <c r="H50" s="208" t="s">
        <v>339</v>
      </c>
      <c r="I50" s="206" t="s">
        <v>24</v>
      </c>
      <c r="J50" s="305"/>
      <c r="K50" s="206" t="s">
        <v>340</v>
      </c>
      <c r="L50" s="243">
        <v>43137</v>
      </c>
      <c r="M50" s="243">
        <v>43143</v>
      </c>
      <c r="N50" s="243">
        <v>43147</v>
      </c>
      <c r="O50" s="662" t="s">
        <v>404</v>
      </c>
      <c r="P50" s="662"/>
      <c r="Q50" s="662"/>
      <c r="R50" s="662"/>
      <c r="S50" s="206" t="s">
        <v>402</v>
      </c>
      <c r="T50" s="232" t="s">
        <v>422</v>
      </c>
      <c r="U50" s="207" t="s">
        <v>406</v>
      </c>
      <c r="V50" s="244" t="s">
        <v>164</v>
      </c>
      <c r="W50" s="245" t="s">
        <v>30</v>
      </c>
      <c r="X50" s="208" t="s">
        <v>431</v>
      </c>
      <c r="Y50" s="246"/>
      <c r="Z50" s="247"/>
    </row>
    <row r="51" spans="1:26" s="248" customFormat="1" ht="127.5" hidden="1" x14ac:dyDescent="0.25">
      <c r="A51" s="675"/>
      <c r="B51" s="610"/>
      <c r="C51" s="610"/>
      <c r="D51" s="615"/>
      <c r="E51" s="610"/>
      <c r="F51" s="610"/>
      <c r="G51" s="606"/>
      <c r="H51" s="208" t="s">
        <v>341</v>
      </c>
      <c r="I51" s="206" t="s">
        <v>147</v>
      </c>
      <c r="J51" s="206" t="s">
        <v>342</v>
      </c>
      <c r="K51" s="206" t="s">
        <v>343</v>
      </c>
      <c r="L51" s="243">
        <v>43131</v>
      </c>
      <c r="M51" s="243">
        <v>43281</v>
      </c>
      <c r="N51" s="243">
        <v>43281</v>
      </c>
      <c r="O51" s="663" t="s">
        <v>403</v>
      </c>
      <c r="P51" s="664"/>
      <c r="Q51" s="664"/>
      <c r="R51" s="665"/>
      <c r="S51" s="206"/>
      <c r="T51" s="232" t="s">
        <v>423</v>
      </c>
      <c r="U51" s="207"/>
      <c r="V51" s="255"/>
      <c r="W51" s="245" t="s">
        <v>30</v>
      </c>
      <c r="X51" s="208" t="s">
        <v>429</v>
      </c>
      <c r="Y51" s="246"/>
      <c r="Z51" s="247"/>
    </row>
    <row r="52" spans="1:26" s="248" customFormat="1" ht="140.25" hidden="1" x14ac:dyDescent="0.25">
      <c r="A52" s="675"/>
      <c r="B52" s="610"/>
      <c r="C52" s="610"/>
      <c r="D52" s="615"/>
      <c r="E52" s="610"/>
      <c r="F52" s="610"/>
      <c r="G52" s="606"/>
      <c r="H52" s="208" t="s">
        <v>344</v>
      </c>
      <c r="I52" s="206" t="s">
        <v>147</v>
      </c>
      <c r="J52" s="206" t="s">
        <v>342</v>
      </c>
      <c r="K52" s="206" t="s">
        <v>345</v>
      </c>
      <c r="L52" s="243">
        <v>43131</v>
      </c>
      <c r="M52" s="243">
        <v>43160</v>
      </c>
      <c r="N52" s="243">
        <v>43281</v>
      </c>
      <c r="O52" s="666"/>
      <c r="P52" s="667"/>
      <c r="Q52" s="667"/>
      <c r="R52" s="668"/>
      <c r="S52" s="206"/>
      <c r="T52" s="232" t="s">
        <v>424</v>
      </c>
      <c r="U52" s="207"/>
      <c r="V52" s="255"/>
      <c r="W52" s="245" t="s">
        <v>30</v>
      </c>
      <c r="X52" s="208" t="s">
        <v>430</v>
      </c>
      <c r="Y52" s="246"/>
      <c r="Z52" s="247"/>
    </row>
    <row r="53" spans="1:26" s="248" customFormat="1" ht="129" hidden="1" customHeight="1" x14ac:dyDescent="0.25">
      <c r="A53" s="675"/>
      <c r="B53" s="610"/>
      <c r="C53" s="610"/>
      <c r="D53" s="615"/>
      <c r="E53" s="610"/>
      <c r="F53" s="610"/>
      <c r="G53" s="606"/>
      <c r="H53" s="208" t="s">
        <v>346</v>
      </c>
      <c r="I53" s="206" t="s">
        <v>147</v>
      </c>
      <c r="J53" s="206" t="s">
        <v>342</v>
      </c>
      <c r="K53" s="206" t="s">
        <v>347</v>
      </c>
      <c r="L53" s="243">
        <v>43131</v>
      </c>
      <c r="M53" s="243">
        <v>43252</v>
      </c>
      <c r="N53" s="243">
        <v>43281</v>
      </c>
      <c r="O53" s="669"/>
      <c r="P53" s="670"/>
      <c r="Q53" s="670"/>
      <c r="R53" s="671"/>
      <c r="S53" s="206"/>
      <c r="T53" s="232" t="s">
        <v>424</v>
      </c>
      <c r="U53" s="207"/>
      <c r="V53" s="255"/>
      <c r="W53" s="245" t="s">
        <v>30</v>
      </c>
      <c r="X53" s="208" t="s">
        <v>427</v>
      </c>
      <c r="Y53" s="246"/>
      <c r="Z53" s="247"/>
    </row>
    <row r="54" spans="1:26" x14ac:dyDescent="0.25">
      <c r="A54" s="1"/>
      <c r="B54" s="1"/>
      <c r="C54" s="1"/>
      <c r="D54" s="1"/>
      <c r="E54" s="16"/>
      <c r="F54" s="1"/>
      <c r="G54" s="328"/>
      <c r="H54" s="328"/>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
      <c r="F82" s="1"/>
      <c r="G82" s="1"/>
      <c r="H82" s="1"/>
      <c r="I82" s="1"/>
      <c r="J82" s="1"/>
      <c r="K82" s="1"/>
      <c r="L82" s="1"/>
      <c r="M82" s="1"/>
      <c r="N82" s="1"/>
      <c r="O82" s="1"/>
      <c r="P82" s="1"/>
      <c r="Q82" s="1"/>
      <c r="R82" s="1"/>
      <c r="S82" s="1"/>
      <c r="T82" s="1"/>
      <c r="U82" s="1"/>
      <c r="W82" s="13"/>
      <c r="X82" s="1"/>
      <c r="Y82" s="1"/>
      <c r="Z82" s="1"/>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sheetData>
  <protectedRanges>
    <protectedRange sqref="S31:S35 O31:Q35" name="Rango1_2" securityDescriptor="O:WDG:WDD:(A;;CC;;;S-1-5-21-1528164968-1790463351-673733271-1117)"/>
    <protectedRange sqref="O36:Q36 S36 O38:Q53 S38:S53" name="Rango1_3" securityDescriptor="O:WDG:WDD:(A;;CC;;;S-1-5-21-1528164968-1790463351-673733271-1117)"/>
    <protectedRange sqref="O37:Q37 S37" name="Rango1_3_1" securityDescriptor="O:WDG:WDD:(A;;CC;;;S-1-5-21-1528164968-1790463351-673733271-1117)"/>
  </protectedRanges>
  <mergeCells count="51">
    <mergeCell ref="A17:C20"/>
    <mergeCell ref="D17:W20"/>
    <mergeCell ref="A22:C22"/>
    <mergeCell ref="E22:F22"/>
    <mergeCell ref="H22:J22"/>
    <mergeCell ref="M22:O22"/>
    <mergeCell ref="A23:C23"/>
    <mergeCell ref="H23:I23"/>
    <mergeCell ref="H24:I24"/>
    <mergeCell ref="H25:I25"/>
    <mergeCell ref="H26:I26"/>
    <mergeCell ref="F34:F35"/>
    <mergeCell ref="O29:S29"/>
    <mergeCell ref="T29:X29"/>
    <mergeCell ref="O30:R30"/>
    <mergeCell ref="O31:R31"/>
    <mergeCell ref="O32:R32"/>
    <mergeCell ref="O33:R33"/>
    <mergeCell ref="A29:G29"/>
    <mergeCell ref="H29:N29"/>
    <mergeCell ref="O41:R41"/>
    <mergeCell ref="G34:G35"/>
    <mergeCell ref="O34:R34"/>
    <mergeCell ref="O35:R35"/>
    <mergeCell ref="A36:A53"/>
    <mergeCell ref="B36:B53"/>
    <mergeCell ref="C36:C53"/>
    <mergeCell ref="D36:D53"/>
    <mergeCell ref="E36:E53"/>
    <mergeCell ref="F36:F53"/>
    <mergeCell ref="G36:G53"/>
    <mergeCell ref="A34:A35"/>
    <mergeCell ref="B34:B35"/>
    <mergeCell ref="C34:C35"/>
    <mergeCell ref="D34:D35"/>
    <mergeCell ref="E34:E35"/>
    <mergeCell ref="O36:R36"/>
    <mergeCell ref="O37:R37"/>
    <mergeCell ref="O38:R38"/>
    <mergeCell ref="O39:R39"/>
    <mergeCell ref="O40:R40"/>
    <mergeCell ref="O48:R48"/>
    <mergeCell ref="O49:R49"/>
    <mergeCell ref="O50:R50"/>
    <mergeCell ref="O51:R53"/>
    <mergeCell ref="O42:R42"/>
    <mergeCell ref="O43:R43"/>
    <mergeCell ref="O44:R44"/>
    <mergeCell ref="O45:R45"/>
    <mergeCell ref="O46:R46"/>
    <mergeCell ref="O47:R47"/>
  </mergeCells>
  <conditionalFormatting sqref="W31:W53">
    <cfRule type="containsText" dxfId="11" priority="1" stopIfTrue="1" operator="containsText" text="Cerrada">
      <formula>NOT(ISERROR(SEARCH("Cerrada",W31)))</formula>
    </cfRule>
    <cfRule type="containsText" dxfId="10" priority="2" stopIfTrue="1" operator="containsText" text="En ejecución">
      <formula>NOT(ISERROR(SEARCH("En ejecución",W31)))</formula>
    </cfRule>
    <cfRule type="containsText" dxfId="9" priority="3" stopIfTrue="1" operator="containsText" text="Vencida">
      <formula>NOT(ISERROR(SEARCH("Vencida",W31)))</formula>
    </cfRule>
  </conditionalFormatting>
  <dataValidations count="7">
    <dataValidation type="list" allowBlank="1" showErrorMessage="1" sqref="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3:B65587 IX65583:IX65587 ST65583:ST65587 ACP65583:ACP65587 AML65583:AML65587 AWH65583:AWH65587 BGD65583:BGD65587 BPZ65583:BPZ65587 BZV65583:BZV65587 CJR65583:CJR65587 CTN65583:CTN65587 DDJ65583:DDJ65587 DNF65583:DNF65587 DXB65583:DXB65587 EGX65583:EGX65587 EQT65583:EQT65587 FAP65583:FAP65587 FKL65583:FKL65587 FUH65583:FUH65587 GED65583:GED65587 GNZ65583:GNZ65587 GXV65583:GXV65587 HHR65583:HHR65587 HRN65583:HRN65587 IBJ65583:IBJ65587 ILF65583:ILF65587 IVB65583:IVB65587 JEX65583:JEX65587 JOT65583:JOT65587 JYP65583:JYP65587 KIL65583:KIL65587 KSH65583:KSH65587 LCD65583:LCD65587 LLZ65583:LLZ65587 LVV65583:LVV65587 MFR65583:MFR65587 MPN65583:MPN65587 MZJ65583:MZJ65587 NJF65583:NJF65587 NTB65583:NTB65587 OCX65583:OCX65587 OMT65583:OMT65587 OWP65583:OWP65587 PGL65583:PGL65587 PQH65583:PQH65587 QAD65583:QAD65587 QJZ65583:QJZ65587 QTV65583:QTV65587 RDR65583:RDR65587 RNN65583:RNN65587 RXJ65583:RXJ65587 SHF65583:SHF65587 SRB65583:SRB65587 TAX65583:TAX65587 TKT65583:TKT65587 TUP65583:TUP65587 UEL65583:UEL65587 UOH65583:UOH65587 UYD65583:UYD65587 VHZ65583:VHZ65587 VRV65583:VRV65587 WBR65583:WBR65587 WLN65583:WLN65587 WVJ65583:WVJ65587 B131119:B131123 IX131119:IX131123 ST131119:ST131123 ACP131119:ACP131123 AML131119:AML131123 AWH131119:AWH131123 BGD131119:BGD131123 BPZ131119:BPZ131123 BZV131119:BZV131123 CJR131119:CJR131123 CTN131119:CTN131123 DDJ131119:DDJ131123 DNF131119:DNF131123 DXB131119:DXB131123 EGX131119:EGX131123 EQT131119:EQT131123 FAP131119:FAP131123 FKL131119:FKL131123 FUH131119:FUH131123 GED131119:GED131123 GNZ131119:GNZ131123 GXV131119:GXV131123 HHR131119:HHR131123 HRN131119:HRN131123 IBJ131119:IBJ131123 ILF131119:ILF131123 IVB131119:IVB131123 JEX131119:JEX131123 JOT131119:JOT131123 JYP131119:JYP131123 KIL131119:KIL131123 KSH131119:KSH131123 LCD131119:LCD131123 LLZ131119:LLZ131123 LVV131119:LVV131123 MFR131119:MFR131123 MPN131119:MPN131123 MZJ131119:MZJ131123 NJF131119:NJF131123 NTB131119:NTB131123 OCX131119:OCX131123 OMT131119:OMT131123 OWP131119:OWP131123 PGL131119:PGL131123 PQH131119:PQH131123 QAD131119:QAD131123 QJZ131119:QJZ131123 QTV131119:QTV131123 RDR131119:RDR131123 RNN131119:RNN131123 RXJ131119:RXJ131123 SHF131119:SHF131123 SRB131119:SRB131123 TAX131119:TAX131123 TKT131119:TKT131123 TUP131119:TUP131123 UEL131119:UEL131123 UOH131119:UOH131123 UYD131119:UYD131123 VHZ131119:VHZ131123 VRV131119:VRV131123 WBR131119:WBR131123 WLN131119:WLN131123 WVJ131119:WVJ131123 B196655:B196659 IX196655:IX196659 ST196655:ST196659 ACP196655:ACP196659 AML196655:AML196659 AWH196655:AWH196659 BGD196655:BGD196659 BPZ196655:BPZ196659 BZV196655:BZV196659 CJR196655:CJR196659 CTN196655:CTN196659 DDJ196655:DDJ196659 DNF196655:DNF196659 DXB196655:DXB196659 EGX196655:EGX196659 EQT196655:EQT196659 FAP196655:FAP196659 FKL196655:FKL196659 FUH196655:FUH196659 GED196655:GED196659 GNZ196655:GNZ196659 GXV196655:GXV196659 HHR196655:HHR196659 HRN196655:HRN196659 IBJ196655:IBJ196659 ILF196655:ILF196659 IVB196655:IVB196659 JEX196655:JEX196659 JOT196655:JOT196659 JYP196655:JYP196659 KIL196655:KIL196659 KSH196655:KSH196659 LCD196655:LCD196659 LLZ196655:LLZ196659 LVV196655:LVV196659 MFR196655:MFR196659 MPN196655:MPN196659 MZJ196655:MZJ196659 NJF196655:NJF196659 NTB196655:NTB196659 OCX196655:OCX196659 OMT196655:OMT196659 OWP196655:OWP196659 PGL196655:PGL196659 PQH196655:PQH196659 QAD196655:QAD196659 QJZ196655:QJZ196659 QTV196655:QTV196659 RDR196655:RDR196659 RNN196655:RNN196659 RXJ196655:RXJ196659 SHF196655:SHF196659 SRB196655:SRB196659 TAX196655:TAX196659 TKT196655:TKT196659 TUP196655:TUP196659 UEL196655:UEL196659 UOH196655:UOH196659 UYD196655:UYD196659 VHZ196655:VHZ196659 VRV196655:VRV196659 WBR196655:WBR196659 WLN196655:WLN196659 WVJ196655:WVJ196659 B262191:B262195 IX262191:IX262195 ST262191:ST262195 ACP262191:ACP262195 AML262191:AML262195 AWH262191:AWH262195 BGD262191:BGD262195 BPZ262191:BPZ262195 BZV262191:BZV262195 CJR262191:CJR262195 CTN262191:CTN262195 DDJ262191:DDJ262195 DNF262191:DNF262195 DXB262191:DXB262195 EGX262191:EGX262195 EQT262191:EQT262195 FAP262191:FAP262195 FKL262191:FKL262195 FUH262191:FUH262195 GED262191:GED262195 GNZ262191:GNZ262195 GXV262191:GXV262195 HHR262191:HHR262195 HRN262191:HRN262195 IBJ262191:IBJ262195 ILF262191:ILF262195 IVB262191:IVB262195 JEX262191:JEX262195 JOT262191:JOT262195 JYP262191:JYP262195 KIL262191:KIL262195 KSH262191:KSH262195 LCD262191:LCD262195 LLZ262191:LLZ262195 LVV262191:LVV262195 MFR262191:MFR262195 MPN262191:MPN262195 MZJ262191:MZJ262195 NJF262191:NJF262195 NTB262191:NTB262195 OCX262191:OCX262195 OMT262191:OMT262195 OWP262191:OWP262195 PGL262191:PGL262195 PQH262191:PQH262195 QAD262191:QAD262195 QJZ262191:QJZ262195 QTV262191:QTV262195 RDR262191:RDR262195 RNN262191:RNN262195 RXJ262191:RXJ262195 SHF262191:SHF262195 SRB262191:SRB262195 TAX262191:TAX262195 TKT262191:TKT262195 TUP262191:TUP262195 UEL262191:UEL262195 UOH262191:UOH262195 UYD262191:UYD262195 VHZ262191:VHZ262195 VRV262191:VRV262195 WBR262191:WBR262195 WLN262191:WLN262195 WVJ262191:WVJ262195 B327727:B327731 IX327727:IX327731 ST327727:ST327731 ACP327727:ACP327731 AML327727:AML327731 AWH327727:AWH327731 BGD327727:BGD327731 BPZ327727:BPZ327731 BZV327727:BZV327731 CJR327727:CJR327731 CTN327727:CTN327731 DDJ327727:DDJ327731 DNF327727:DNF327731 DXB327727:DXB327731 EGX327727:EGX327731 EQT327727:EQT327731 FAP327727:FAP327731 FKL327727:FKL327731 FUH327727:FUH327731 GED327727:GED327731 GNZ327727:GNZ327731 GXV327727:GXV327731 HHR327727:HHR327731 HRN327727:HRN327731 IBJ327727:IBJ327731 ILF327727:ILF327731 IVB327727:IVB327731 JEX327727:JEX327731 JOT327727:JOT327731 JYP327727:JYP327731 KIL327727:KIL327731 KSH327727:KSH327731 LCD327727:LCD327731 LLZ327727:LLZ327731 LVV327727:LVV327731 MFR327727:MFR327731 MPN327727:MPN327731 MZJ327727:MZJ327731 NJF327727:NJF327731 NTB327727:NTB327731 OCX327727:OCX327731 OMT327727:OMT327731 OWP327727:OWP327731 PGL327727:PGL327731 PQH327727:PQH327731 QAD327727:QAD327731 QJZ327727:QJZ327731 QTV327727:QTV327731 RDR327727:RDR327731 RNN327727:RNN327731 RXJ327727:RXJ327731 SHF327727:SHF327731 SRB327727:SRB327731 TAX327727:TAX327731 TKT327727:TKT327731 TUP327727:TUP327731 UEL327727:UEL327731 UOH327727:UOH327731 UYD327727:UYD327731 VHZ327727:VHZ327731 VRV327727:VRV327731 WBR327727:WBR327731 WLN327727:WLN327731 WVJ327727:WVJ327731 B393263:B393267 IX393263:IX393267 ST393263:ST393267 ACP393263:ACP393267 AML393263:AML393267 AWH393263:AWH393267 BGD393263:BGD393267 BPZ393263:BPZ393267 BZV393263:BZV393267 CJR393263:CJR393267 CTN393263:CTN393267 DDJ393263:DDJ393267 DNF393263:DNF393267 DXB393263:DXB393267 EGX393263:EGX393267 EQT393263:EQT393267 FAP393263:FAP393267 FKL393263:FKL393267 FUH393263:FUH393267 GED393263:GED393267 GNZ393263:GNZ393267 GXV393263:GXV393267 HHR393263:HHR393267 HRN393263:HRN393267 IBJ393263:IBJ393267 ILF393263:ILF393267 IVB393263:IVB393267 JEX393263:JEX393267 JOT393263:JOT393267 JYP393263:JYP393267 KIL393263:KIL393267 KSH393263:KSH393267 LCD393263:LCD393267 LLZ393263:LLZ393267 LVV393263:LVV393267 MFR393263:MFR393267 MPN393263:MPN393267 MZJ393263:MZJ393267 NJF393263:NJF393267 NTB393263:NTB393267 OCX393263:OCX393267 OMT393263:OMT393267 OWP393263:OWP393267 PGL393263:PGL393267 PQH393263:PQH393267 QAD393263:QAD393267 QJZ393263:QJZ393267 QTV393263:QTV393267 RDR393263:RDR393267 RNN393263:RNN393267 RXJ393263:RXJ393267 SHF393263:SHF393267 SRB393263:SRB393267 TAX393263:TAX393267 TKT393263:TKT393267 TUP393263:TUP393267 UEL393263:UEL393267 UOH393263:UOH393267 UYD393263:UYD393267 VHZ393263:VHZ393267 VRV393263:VRV393267 WBR393263:WBR393267 WLN393263:WLN393267 WVJ393263:WVJ393267 B458799:B458803 IX458799:IX458803 ST458799:ST458803 ACP458799:ACP458803 AML458799:AML458803 AWH458799:AWH458803 BGD458799:BGD458803 BPZ458799:BPZ458803 BZV458799:BZV458803 CJR458799:CJR458803 CTN458799:CTN458803 DDJ458799:DDJ458803 DNF458799:DNF458803 DXB458799:DXB458803 EGX458799:EGX458803 EQT458799:EQT458803 FAP458799:FAP458803 FKL458799:FKL458803 FUH458799:FUH458803 GED458799:GED458803 GNZ458799:GNZ458803 GXV458799:GXV458803 HHR458799:HHR458803 HRN458799:HRN458803 IBJ458799:IBJ458803 ILF458799:ILF458803 IVB458799:IVB458803 JEX458799:JEX458803 JOT458799:JOT458803 JYP458799:JYP458803 KIL458799:KIL458803 KSH458799:KSH458803 LCD458799:LCD458803 LLZ458799:LLZ458803 LVV458799:LVV458803 MFR458799:MFR458803 MPN458799:MPN458803 MZJ458799:MZJ458803 NJF458799:NJF458803 NTB458799:NTB458803 OCX458799:OCX458803 OMT458799:OMT458803 OWP458799:OWP458803 PGL458799:PGL458803 PQH458799:PQH458803 QAD458799:QAD458803 QJZ458799:QJZ458803 QTV458799:QTV458803 RDR458799:RDR458803 RNN458799:RNN458803 RXJ458799:RXJ458803 SHF458799:SHF458803 SRB458799:SRB458803 TAX458799:TAX458803 TKT458799:TKT458803 TUP458799:TUP458803 UEL458799:UEL458803 UOH458799:UOH458803 UYD458799:UYD458803 VHZ458799:VHZ458803 VRV458799:VRV458803 WBR458799:WBR458803 WLN458799:WLN458803 WVJ458799:WVJ458803 B524335:B524339 IX524335:IX524339 ST524335:ST524339 ACP524335:ACP524339 AML524335:AML524339 AWH524335:AWH524339 BGD524335:BGD524339 BPZ524335:BPZ524339 BZV524335:BZV524339 CJR524335:CJR524339 CTN524335:CTN524339 DDJ524335:DDJ524339 DNF524335:DNF524339 DXB524335:DXB524339 EGX524335:EGX524339 EQT524335:EQT524339 FAP524335:FAP524339 FKL524335:FKL524339 FUH524335:FUH524339 GED524335:GED524339 GNZ524335:GNZ524339 GXV524335:GXV524339 HHR524335:HHR524339 HRN524335:HRN524339 IBJ524335:IBJ524339 ILF524335:ILF524339 IVB524335:IVB524339 JEX524335:JEX524339 JOT524335:JOT524339 JYP524335:JYP524339 KIL524335:KIL524339 KSH524335:KSH524339 LCD524335:LCD524339 LLZ524335:LLZ524339 LVV524335:LVV524339 MFR524335:MFR524339 MPN524335:MPN524339 MZJ524335:MZJ524339 NJF524335:NJF524339 NTB524335:NTB524339 OCX524335:OCX524339 OMT524335:OMT524339 OWP524335:OWP524339 PGL524335:PGL524339 PQH524335:PQH524339 QAD524335:QAD524339 QJZ524335:QJZ524339 QTV524335:QTV524339 RDR524335:RDR524339 RNN524335:RNN524339 RXJ524335:RXJ524339 SHF524335:SHF524339 SRB524335:SRB524339 TAX524335:TAX524339 TKT524335:TKT524339 TUP524335:TUP524339 UEL524335:UEL524339 UOH524335:UOH524339 UYD524335:UYD524339 VHZ524335:VHZ524339 VRV524335:VRV524339 WBR524335:WBR524339 WLN524335:WLN524339 WVJ524335:WVJ524339 B589871:B589875 IX589871:IX589875 ST589871:ST589875 ACP589871:ACP589875 AML589871:AML589875 AWH589871:AWH589875 BGD589871:BGD589875 BPZ589871:BPZ589875 BZV589871:BZV589875 CJR589871:CJR589875 CTN589871:CTN589875 DDJ589871:DDJ589875 DNF589871:DNF589875 DXB589871:DXB589875 EGX589871:EGX589875 EQT589871:EQT589875 FAP589871:FAP589875 FKL589871:FKL589875 FUH589871:FUH589875 GED589871:GED589875 GNZ589871:GNZ589875 GXV589871:GXV589875 HHR589871:HHR589875 HRN589871:HRN589875 IBJ589871:IBJ589875 ILF589871:ILF589875 IVB589871:IVB589875 JEX589871:JEX589875 JOT589871:JOT589875 JYP589871:JYP589875 KIL589871:KIL589875 KSH589871:KSH589875 LCD589871:LCD589875 LLZ589871:LLZ589875 LVV589871:LVV589875 MFR589871:MFR589875 MPN589871:MPN589875 MZJ589871:MZJ589875 NJF589871:NJF589875 NTB589871:NTB589875 OCX589871:OCX589875 OMT589871:OMT589875 OWP589871:OWP589875 PGL589871:PGL589875 PQH589871:PQH589875 QAD589871:QAD589875 QJZ589871:QJZ589875 QTV589871:QTV589875 RDR589871:RDR589875 RNN589871:RNN589875 RXJ589871:RXJ589875 SHF589871:SHF589875 SRB589871:SRB589875 TAX589871:TAX589875 TKT589871:TKT589875 TUP589871:TUP589875 UEL589871:UEL589875 UOH589871:UOH589875 UYD589871:UYD589875 VHZ589871:VHZ589875 VRV589871:VRV589875 WBR589871:WBR589875 WLN589871:WLN589875 WVJ589871:WVJ589875 B655407:B655411 IX655407:IX655411 ST655407:ST655411 ACP655407:ACP655411 AML655407:AML655411 AWH655407:AWH655411 BGD655407:BGD655411 BPZ655407:BPZ655411 BZV655407:BZV655411 CJR655407:CJR655411 CTN655407:CTN655411 DDJ655407:DDJ655411 DNF655407:DNF655411 DXB655407:DXB655411 EGX655407:EGX655411 EQT655407:EQT655411 FAP655407:FAP655411 FKL655407:FKL655411 FUH655407:FUH655411 GED655407:GED655411 GNZ655407:GNZ655411 GXV655407:GXV655411 HHR655407:HHR655411 HRN655407:HRN655411 IBJ655407:IBJ655411 ILF655407:ILF655411 IVB655407:IVB655411 JEX655407:JEX655411 JOT655407:JOT655411 JYP655407:JYP655411 KIL655407:KIL655411 KSH655407:KSH655411 LCD655407:LCD655411 LLZ655407:LLZ655411 LVV655407:LVV655411 MFR655407:MFR655411 MPN655407:MPN655411 MZJ655407:MZJ655411 NJF655407:NJF655411 NTB655407:NTB655411 OCX655407:OCX655411 OMT655407:OMT655411 OWP655407:OWP655411 PGL655407:PGL655411 PQH655407:PQH655411 QAD655407:QAD655411 QJZ655407:QJZ655411 QTV655407:QTV655411 RDR655407:RDR655411 RNN655407:RNN655411 RXJ655407:RXJ655411 SHF655407:SHF655411 SRB655407:SRB655411 TAX655407:TAX655411 TKT655407:TKT655411 TUP655407:TUP655411 UEL655407:UEL655411 UOH655407:UOH655411 UYD655407:UYD655411 VHZ655407:VHZ655411 VRV655407:VRV655411 WBR655407:WBR655411 WLN655407:WLN655411 WVJ655407:WVJ655411 B720943:B720947 IX720943:IX720947 ST720943:ST720947 ACP720943:ACP720947 AML720943:AML720947 AWH720943:AWH720947 BGD720943:BGD720947 BPZ720943:BPZ720947 BZV720943:BZV720947 CJR720943:CJR720947 CTN720943:CTN720947 DDJ720943:DDJ720947 DNF720943:DNF720947 DXB720943:DXB720947 EGX720943:EGX720947 EQT720943:EQT720947 FAP720943:FAP720947 FKL720943:FKL720947 FUH720943:FUH720947 GED720943:GED720947 GNZ720943:GNZ720947 GXV720943:GXV720947 HHR720943:HHR720947 HRN720943:HRN720947 IBJ720943:IBJ720947 ILF720943:ILF720947 IVB720943:IVB720947 JEX720943:JEX720947 JOT720943:JOT720947 JYP720943:JYP720947 KIL720943:KIL720947 KSH720943:KSH720947 LCD720943:LCD720947 LLZ720943:LLZ720947 LVV720943:LVV720947 MFR720943:MFR720947 MPN720943:MPN720947 MZJ720943:MZJ720947 NJF720943:NJF720947 NTB720943:NTB720947 OCX720943:OCX720947 OMT720943:OMT720947 OWP720943:OWP720947 PGL720943:PGL720947 PQH720943:PQH720947 QAD720943:QAD720947 QJZ720943:QJZ720947 QTV720943:QTV720947 RDR720943:RDR720947 RNN720943:RNN720947 RXJ720943:RXJ720947 SHF720943:SHF720947 SRB720943:SRB720947 TAX720943:TAX720947 TKT720943:TKT720947 TUP720943:TUP720947 UEL720943:UEL720947 UOH720943:UOH720947 UYD720943:UYD720947 VHZ720943:VHZ720947 VRV720943:VRV720947 WBR720943:WBR720947 WLN720943:WLN720947 WVJ720943:WVJ720947 B786479:B786483 IX786479:IX786483 ST786479:ST786483 ACP786479:ACP786483 AML786479:AML786483 AWH786479:AWH786483 BGD786479:BGD786483 BPZ786479:BPZ786483 BZV786479:BZV786483 CJR786479:CJR786483 CTN786479:CTN786483 DDJ786479:DDJ786483 DNF786479:DNF786483 DXB786479:DXB786483 EGX786479:EGX786483 EQT786479:EQT786483 FAP786479:FAP786483 FKL786479:FKL786483 FUH786479:FUH786483 GED786479:GED786483 GNZ786479:GNZ786483 GXV786479:GXV786483 HHR786479:HHR786483 HRN786479:HRN786483 IBJ786479:IBJ786483 ILF786479:ILF786483 IVB786479:IVB786483 JEX786479:JEX786483 JOT786479:JOT786483 JYP786479:JYP786483 KIL786479:KIL786483 KSH786479:KSH786483 LCD786479:LCD786483 LLZ786479:LLZ786483 LVV786479:LVV786483 MFR786479:MFR786483 MPN786479:MPN786483 MZJ786479:MZJ786483 NJF786479:NJF786483 NTB786479:NTB786483 OCX786479:OCX786483 OMT786479:OMT786483 OWP786479:OWP786483 PGL786479:PGL786483 PQH786479:PQH786483 QAD786479:QAD786483 QJZ786479:QJZ786483 QTV786479:QTV786483 RDR786479:RDR786483 RNN786479:RNN786483 RXJ786479:RXJ786483 SHF786479:SHF786483 SRB786479:SRB786483 TAX786479:TAX786483 TKT786479:TKT786483 TUP786479:TUP786483 UEL786479:UEL786483 UOH786479:UOH786483 UYD786479:UYD786483 VHZ786479:VHZ786483 VRV786479:VRV786483 WBR786479:WBR786483 WLN786479:WLN786483 WVJ786479:WVJ786483 B852015:B852019 IX852015:IX852019 ST852015:ST852019 ACP852015:ACP852019 AML852015:AML852019 AWH852015:AWH852019 BGD852015:BGD852019 BPZ852015:BPZ852019 BZV852015:BZV852019 CJR852015:CJR852019 CTN852015:CTN852019 DDJ852015:DDJ852019 DNF852015:DNF852019 DXB852015:DXB852019 EGX852015:EGX852019 EQT852015:EQT852019 FAP852015:FAP852019 FKL852015:FKL852019 FUH852015:FUH852019 GED852015:GED852019 GNZ852015:GNZ852019 GXV852015:GXV852019 HHR852015:HHR852019 HRN852015:HRN852019 IBJ852015:IBJ852019 ILF852015:ILF852019 IVB852015:IVB852019 JEX852015:JEX852019 JOT852015:JOT852019 JYP852015:JYP852019 KIL852015:KIL852019 KSH852015:KSH852019 LCD852015:LCD852019 LLZ852015:LLZ852019 LVV852015:LVV852019 MFR852015:MFR852019 MPN852015:MPN852019 MZJ852015:MZJ852019 NJF852015:NJF852019 NTB852015:NTB852019 OCX852015:OCX852019 OMT852015:OMT852019 OWP852015:OWP852019 PGL852015:PGL852019 PQH852015:PQH852019 QAD852015:QAD852019 QJZ852015:QJZ852019 QTV852015:QTV852019 RDR852015:RDR852019 RNN852015:RNN852019 RXJ852015:RXJ852019 SHF852015:SHF852019 SRB852015:SRB852019 TAX852015:TAX852019 TKT852015:TKT852019 TUP852015:TUP852019 UEL852015:UEL852019 UOH852015:UOH852019 UYD852015:UYD852019 VHZ852015:VHZ852019 VRV852015:VRV852019 WBR852015:WBR852019 WLN852015:WLN852019 WVJ852015:WVJ852019 B917551:B917555 IX917551:IX917555 ST917551:ST917555 ACP917551:ACP917555 AML917551:AML917555 AWH917551:AWH917555 BGD917551:BGD917555 BPZ917551:BPZ917555 BZV917551:BZV917555 CJR917551:CJR917555 CTN917551:CTN917555 DDJ917551:DDJ917555 DNF917551:DNF917555 DXB917551:DXB917555 EGX917551:EGX917555 EQT917551:EQT917555 FAP917551:FAP917555 FKL917551:FKL917555 FUH917551:FUH917555 GED917551:GED917555 GNZ917551:GNZ917555 GXV917551:GXV917555 HHR917551:HHR917555 HRN917551:HRN917555 IBJ917551:IBJ917555 ILF917551:ILF917555 IVB917551:IVB917555 JEX917551:JEX917555 JOT917551:JOT917555 JYP917551:JYP917555 KIL917551:KIL917555 KSH917551:KSH917555 LCD917551:LCD917555 LLZ917551:LLZ917555 LVV917551:LVV917555 MFR917551:MFR917555 MPN917551:MPN917555 MZJ917551:MZJ917555 NJF917551:NJF917555 NTB917551:NTB917555 OCX917551:OCX917555 OMT917551:OMT917555 OWP917551:OWP917555 PGL917551:PGL917555 PQH917551:PQH917555 QAD917551:QAD917555 QJZ917551:QJZ917555 QTV917551:QTV917555 RDR917551:RDR917555 RNN917551:RNN917555 RXJ917551:RXJ917555 SHF917551:SHF917555 SRB917551:SRB917555 TAX917551:TAX917555 TKT917551:TKT917555 TUP917551:TUP917555 UEL917551:UEL917555 UOH917551:UOH917555 UYD917551:UYD917555 VHZ917551:VHZ917555 VRV917551:VRV917555 WBR917551:WBR917555 WLN917551:WLN917555 WVJ917551:WVJ917555 B983087:B983091 IX983087:IX983091 ST983087:ST983091 ACP983087:ACP983091 AML983087:AML983091 AWH983087:AWH983091 BGD983087:BGD983091 BPZ983087:BPZ983091 BZV983087:BZV983091 CJR983087:CJR983091 CTN983087:CTN983091 DDJ983087:DDJ983091 DNF983087:DNF983091 DXB983087:DXB983091 EGX983087:EGX983091 EQT983087:EQT983091 FAP983087:FAP983091 FKL983087:FKL983091 FUH983087:FUH983091 GED983087:GED983091 GNZ983087:GNZ983091 GXV983087:GXV983091 HHR983087:HHR983091 HRN983087:HRN983091 IBJ983087:IBJ983091 ILF983087:ILF983091 IVB983087:IVB983091 JEX983087:JEX983091 JOT983087:JOT983091 JYP983087:JYP983091 KIL983087:KIL983091 KSH983087:KSH983091 LCD983087:LCD983091 LLZ983087:LLZ983091 LVV983087:LVV983091 MFR983087:MFR983091 MPN983087:MPN983091 MZJ983087:MZJ983091 NJF983087:NJF983091 NTB983087:NTB983091 OCX983087:OCX983091 OMT983087:OMT983091 OWP983087:OWP983091 PGL983087:PGL983091 PQH983087:PQH983091 QAD983087:QAD983091 QJZ983087:QJZ983091 QTV983087:QTV983091 RDR983087:RDR983091 RNN983087:RNN983091 RXJ983087:RXJ983091 SHF983087:SHF983091 SRB983087:SRB983091 TAX983087:TAX983091 TKT983087:TKT983091 TUP983087:TUP983091 UEL983087:UEL983091 UOH983087:UOH983091 UYD983087:UYD983091 VHZ983087:VHZ983091 VRV983087:VRV983091 WBR983087:WBR983091 WLN983087:WLN983091 WVJ983087:WVJ983091">
      <formula1>$F$2:$F$6</formula1>
    </dataValidation>
    <dataValidation type="list" allowBlank="1" showInputMessage="1" showErrorMessage="1" sqref="C65583:C65587 IY65583:IY65587 SU65583:SU65587 ACQ65583:ACQ65587 AMM65583:AMM65587 AWI65583:AWI65587 BGE65583:BGE65587 BQA65583:BQA65587 BZW65583:BZW65587 CJS65583:CJS65587 CTO65583:CTO65587 DDK65583:DDK65587 DNG65583:DNG65587 DXC65583:DXC65587 EGY65583:EGY65587 EQU65583:EQU65587 FAQ65583:FAQ65587 FKM65583:FKM65587 FUI65583:FUI65587 GEE65583:GEE65587 GOA65583:GOA65587 GXW65583:GXW65587 HHS65583:HHS65587 HRO65583:HRO65587 IBK65583:IBK65587 ILG65583:ILG65587 IVC65583:IVC65587 JEY65583:JEY65587 JOU65583:JOU65587 JYQ65583:JYQ65587 KIM65583:KIM65587 KSI65583:KSI65587 LCE65583:LCE65587 LMA65583:LMA65587 LVW65583:LVW65587 MFS65583:MFS65587 MPO65583:MPO65587 MZK65583:MZK65587 NJG65583:NJG65587 NTC65583:NTC65587 OCY65583:OCY65587 OMU65583:OMU65587 OWQ65583:OWQ65587 PGM65583:PGM65587 PQI65583:PQI65587 QAE65583:QAE65587 QKA65583:QKA65587 QTW65583:QTW65587 RDS65583:RDS65587 RNO65583:RNO65587 RXK65583:RXK65587 SHG65583:SHG65587 SRC65583:SRC65587 TAY65583:TAY65587 TKU65583:TKU65587 TUQ65583:TUQ65587 UEM65583:UEM65587 UOI65583:UOI65587 UYE65583:UYE65587 VIA65583:VIA65587 VRW65583:VRW65587 WBS65583:WBS65587 WLO65583:WLO65587 WVK65583:WVK65587 C131119:C131123 IY131119:IY131123 SU131119:SU131123 ACQ131119:ACQ131123 AMM131119:AMM131123 AWI131119:AWI131123 BGE131119:BGE131123 BQA131119:BQA131123 BZW131119:BZW131123 CJS131119:CJS131123 CTO131119:CTO131123 DDK131119:DDK131123 DNG131119:DNG131123 DXC131119:DXC131123 EGY131119:EGY131123 EQU131119:EQU131123 FAQ131119:FAQ131123 FKM131119:FKM131123 FUI131119:FUI131123 GEE131119:GEE131123 GOA131119:GOA131123 GXW131119:GXW131123 HHS131119:HHS131123 HRO131119:HRO131123 IBK131119:IBK131123 ILG131119:ILG131123 IVC131119:IVC131123 JEY131119:JEY131123 JOU131119:JOU131123 JYQ131119:JYQ131123 KIM131119:KIM131123 KSI131119:KSI131123 LCE131119:LCE131123 LMA131119:LMA131123 LVW131119:LVW131123 MFS131119:MFS131123 MPO131119:MPO131123 MZK131119:MZK131123 NJG131119:NJG131123 NTC131119:NTC131123 OCY131119:OCY131123 OMU131119:OMU131123 OWQ131119:OWQ131123 PGM131119:PGM131123 PQI131119:PQI131123 QAE131119:QAE131123 QKA131119:QKA131123 QTW131119:QTW131123 RDS131119:RDS131123 RNO131119:RNO131123 RXK131119:RXK131123 SHG131119:SHG131123 SRC131119:SRC131123 TAY131119:TAY131123 TKU131119:TKU131123 TUQ131119:TUQ131123 UEM131119:UEM131123 UOI131119:UOI131123 UYE131119:UYE131123 VIA131119:VIA131123 VRW131119:VRW131123 WBS131119:WBS131123 WLO131119:WLO131123 WVK131119:WVK131123 C196655:C196659 IY196655:IY196659 SU196655:SU196659 ACQ196655:ACQ196659 AMM196655:AMM196659 AWI196655:AWI196659 BGE196655:BGE196659 BQA196655:BQA196659 BZW196655:BZW196659 CJS196655:CJS196659 CTO196655:CTO196659 DDK196655:DDK196659 DNG196655:DNG196659 DXC196655:DXC196659 EGY196655:EGY196659 EQU196655:EQU196659 FAQ196655:FAQ196659 FKM196655:FKM196659 FUI196655:FUI196659 GEE196655:GEE196659 GOA196655:GOA196659 GXW196655:GXW196659 HHS196655:HHS196659 HRO196655:HRO196659 IBK196655:IBK196659 ILG196655:ILG196659 IVC196655:IVC196659 JEY196655:JEY196659 JOU196655:JOU196659 JYQ196655:JYQ196659 KIM196655:KIM196659 KSI196655:KSI196659 LCE196655:LCE196659 LMA196655:LMA196659 LVW196655:LVW196659 MFS196655:MFS196659 MPO196655:MPO196659 MZK196655:MZK196659 NJG196655:NJG196659 NTC196655:NTC196659 OCY196655:OCY196659 OMU196655:OMU196659 OWQ196655:OWQ196659 PGM196655:PGM196659 PQI196655:PQI196659 QAE196655:QAE196659 QKA196655:QKA196659 QTW196655:QTW196659 RDS196655:RDS196659 RNO196655:RNO196659 RXK196655:RXK196659 SHG196655:SHG196659 SRC196655:SRC196659 TAY196655:TAY196659 TKU196655:TKU196659 TUQ196655:TUQ196659 UEM196655:UEM196659 UOI196655:UOI196659 UYE196655:UYE196659 VIA196655:VIA196659 VRW196655:VRW196659 WBS196655:WBS196659 WLO196655:WLO196659 WVK196655:WVK196659 C262191:C262195 IY262191:IY262195 SU262191:SU262195 ACQ262191:ACQ262195 AMM262191:AMM262195 AWI262191:AWI262195 BGE262191:BGE262195 BQA262191:BQA262195 BZW262191:BZW262195 CJS262191:CJS262195 CTO262191:CTO262195 DDK262191:DDK262195 DNG262191:DNG262195 DXC262191:DXC262195 EGY262191:EGY262195 EQU262191:EQU262195 FAQ262191:FAQ262195 FKM262191:FKM262195 FUI262191:FUI262195 GEE262191:GEE262195 GOA262191:GOA262195 GXW262191:GXW262195 HHS262191:HHS262195 HRO262191:HRO262195 IBK262191:IBK262195 ILG262191:ILG262195 IVC262191:IVC262195 JEY262191:JEY262195 JOU262191:JOU262195 JYQ262191:JYQ262195 KIM262191:KIM262195 KSI262191:KSI262195 LCE262191:LCE262195 LMA262191:LMA262195 LVW262191:LVW262195 MFS262191:MFS262195 MPO262191:MPO262195 MZK262191:MZK262195 NJG262191:NJG262195 NTC262191:NTC262195 OCY262191:OCY262195 OMU262191:OMU262195 OWQ262191:OWQ262195 PGM262191:PGM262195 PQI262191:PQI262195 QAE262191:QAE262195 QKA262191:QKA262195 QTW262191:QTW262195 RDS262191:RDS262195 RNO262191:RNO262195 RXK262191:RXK262195 SHG262191:SHG262195 SRC262191:SRC262195 TAY262191:TAY262195 TKU262191:TKU262195 TUQ262191:TUQ262195 UEM262191:UEM262195 UOI262191:UOI262195 UYE262191:UYE262195 VIA262191:VIA262195 VRW262191:VRW262195 WBS262191:WBS262195 WLO262191:WLO262195 WVK262191:WVK262195 C327727:C327731 IY327727:IY327731 SU327727:SU327731 ACQ327727:ACQ327731 AMM327727:AMM327731 AWI327727:AWI327731 BGE327727:BGE327731 BQA327727:BQA327731 BZW327727:BZW327731 CJS327727:CJS327731 CTO327727:CTO327731 DDK327727:DDK327731 DNG327727:DNG327731 DXC327727:DXC327731 EGY327727:EGY327731 EQU327727:EQU327731 FAQ327727:FAQ327731 FKM327727:FKM327731 FUI327727:FUI327731 GEE327727:GEE327731 GOA327727:GOA327731 GXW327727:GXW327731 HHS327727:HHS327731 HRO327727:HRO327731 IBK327727:IBK327731 ILG327727:ILG327731 IVC327727:IVC327731 JEY327727:JEY327731 JOU327727:JOU327731 JYQ327727:JYQ327731 KIM327727:KIM327731 KSI327727:KSI327731 LCE327727:LCE327731 LMA327727:LMA327731 LVW327727:LVW327731 MFS327727:MFS327731 MPO327727:MPO327731 MZK327727:MZK327731 NJG327727:NJG327731 NTC327727:NTC327731 OCY327727:OCY327731 OMU327727:OMU327731 OWQ327727:OWQ327731 PGM327727:PGM327731 PQI327727:PQI327731 QAE327727:QAE327731 QKA327727:QKA327731 QTW327727:QTW327731 RDS327727:RDS327731 RNO327727:RNO327731 RXK327727:RXK327731 SHG327727:SHG327731 SRC327727:SRC327731 TAY327727:TAY327731 TKU327727:TKU327731 TUQ327727:TUQ327731 UEM327727:UEM327731 UOI327727:UOI327731 UYE327727:UYE327731 VIA327727:VIA327731 VRW327727:VRW327731 WBS327727:WBS327731 WLO327727:WLO327731 WVK327727:WVK327731 C393263:C393267 IY393263:IY393267 SU393263:SU393267 ACQ393263:ACQ393267 AMM393263:AMM393267 AWI393263:AWI393267 BGE393263:BGE393267 BQA393263:BQA393267 BZW393263:BZW393267 CJS393263:CJS393267 CTO393263:CTO393267 DDK393263:DDK393267 DNG393263:DNG393267 DXC393263:DXC393267 EGY393263:EGY393267 EQU393263:EQU393267 FAQ393263:FAQ393267 FKM393263:FKM393267 FUI393263:FUI393267 GEE393263:GEE393267 GOA393263:GOA393267 GXW393263:GXW393267 HHS393263:HHS393267 HRO393263:HRO393267 IBK393263:IBK393267 ILG393263:ILG393267 IVC393263:IVC393267 JEY393263:JEY393267 JOU393263:JOU393267 JYQ393263:JYQ393267 KIM393263:KIM393267 KSI393263:KSI393267 LCE393263:LCE393267 LMA393263:LMA393267 LVW393263:LVW393267 MFS393263:MFS393267 MPO393263:MPO393267 MZK393263:MZK393267 NJG393263:NJG393267 NTC393263:NTC393267 OCY393263:OCY393267 OMU393263:OMU393267 OWQ393263:OWQ393267 PGM393263:PGM393267 PQI393263:PQI393267 QAE393263:QAE393267 QKA393263:QKA393267 QTW393263:QTW393267 RDS393263:RDS393267 RNO393263:RNO393267 RXK393263:RXK393267 SHG393263:SHG393267 SRC393263:SRC393267 TAY393263:TAY393267 TKU393263:TKU393267 TUQ393263:TUQ393267 UEM393263:UEM393267 UOI393263:UOI393267 UYE393263:UYE393267 VIA393263:VIA393267 VRW393263:VRW393267 WBS393263:WBS393267 WLO393263:WLO393267 WVK393263:WVK393267 C458799:C458803 IY458799:IY458803 SU458799:SU458803 ACQ458799:ACQ458803 AMM458799:AMM458803 AWI458799:AWI458803 BGE458799:BGE458803 BQA458799:BQA458803 BZW458799:BZW458803 CJS458799:CJS458803 CTO458799:CTO458803 DDK458799:DDK458803 DNG458799:DNG458803 DXC458799:DXC458803 EGY458799:EGY458803 EQU458799:EQU458803 FAQ458799:FAQ458803 FKM458799:FKM458803 FUI458799:FUI458803 GEE458799:GEE458803 GOA458799:GOA458803 GXW458799:GXW458803 HHS458799:HHS458803 HRO458799:HRO458803 IBK458799:IBK458803 ILG458799:ILG458803 IVC458799:IVC458803 JEY458799:JEY458803 JOU458799:JOU458803 JYQ458799:JYQ458803 KIM458799:KIM458803 KSI458799:KSI458803 LCE458799:LCE458803 LMA458799:LMA458803 LVW458799:LVW458803 MFS458799:MFS458803 MPO458799:MPO458803 MZK458799:MZK458803 NJG458799:NJG458803 NTC458799:NTC458803 OCY458799:OCY458803 OMU458799:OMU458803 OWQ458799:OWQ458803 PGM458799:PGM458803 PQI458799:PQI458803 QAE458799:QAE458803 QKA458799:QKA458803 QTW458799:QTW458803 RDS458799:RDS458803 RNO458799:RNO458803 RXK458799:RXK458803 SHG458799:SHG458803 SRC458799:SRC458803 TAY458799:TAY458803 TKU458799:TKU458803 TUQ458799:TUQ458803 UEM458799:UEM458803 UOI458799:UOI458803 UYE458799:UYE458803 VIA458799:VIA458803 VRW458799:VRW458803 WBS458799:WBS458803 WLO458799:WLO458803 WVK458799:WVK458803 C524335:C524339 IY524335:IY524339 SU524335:SU524339 ACQ524335:ACQ524339 AMM524335:AMM524339 AWI524335:AWI524339 BGE524335:BGE524339 BQA524335:BQA524339 BZW524335:BZW524339 CJS524335:CJS524339 CTO524335:CTO524339 DDK524335:DDK524339 DNG524335:DNG524339 DXC524335:DXC524339 EGY524335:EGY524339 EQU524335:EQU524339 FAQ524335:FAQ524339 FKM524335:FKM524339 FUI524335:FUI524339 GEE524335:GEE524339 GOA524335:GOA524339 GXW524335:GXW524339 HHS524335:HHS524339 HRO524335:HRO524339 IBK524335:IBK524339 ILG524335:ILG524339 IVC524335:IVC524339 JEY524335:JEY524339 JOU524335:JOU524339 JYQ524335:JYQ524339 KIM524335:KIM524339 KSI524335:KSI524339 LCE524335:LCE524339 LMA524335:LMA524339 LVW524335:LVW524339 MFS524335:MFS524339 MPO524335:MPO524339 MZK524335:MZK524339 NJG524335:NJG524339 NTC524335:NTC524339 OCY524335:OCY524339 OMU524335:OMU524339 OWQ524335:OWQ524339 PGM524335:PGM524339 PQI524335:PQI524339 QAE524335:QAE524339 QKA524335:QKA524339 QTW524335:QTW524339 RDS524335:RDS524339 RNO524335:RNO524339 RXK524335:RXK524339 SHG524335:SHG524339 SRC524335:SRC524339 TAY524335:TAY524339 TKU524335:TKU524339 TUQ524335:TUQ524339 UEM524335:UEM524339 UOI524335:UOI524339 UYE524335:UYE524339 VIA524335:VIA524339 VRW524335:VRW524339 WBS524335:WBS524339 WLO524335:WLO524339 WVK524335:WVK524339 C589871:C589875 IY589871:IY589875 SU589871:SU589875 ACQ589871:ACQ589875 AMM589871:AMM589875 AWI589871:AWI589875 BGE589871:BGE589875 BQA589871:BQA589875 BZW589871:BZW589875 CJS589871:CJS589875 CTO589871:CTO589875 DDK589871:DDK589875 DNG589871:DNG589875 DXC589871:DXC589875 EGY589871:EGY589875 EQU589871:EQU589875 FAQ589871:FAQ589875 FKM589871:FKM589875 FUI589871:FUI589875 GEE589871:GEE589875 GOA589871:GOA589875 GXW589871:GXW589875 HHS589871:HHS589875 HRO589871:HRO589875 IBK589871:IBK589875 ILG589871:ILG589875 IVC589871:IVC589875 JEY589871:JEY589875 JOU589871:JOU589875 JYQ589871:JYQ589875 KIM589871:KIM589875 KSI589871:KSI589875 LCE589871:LCE589875 LMA589871:LMA589875 LVW589871:LVW589875 MFS589871:MFS589875 MPO589871:MPO589875 MZK589871:MZK589875 NJG589871:NJG589875 NTC589871:NTC589875 OCY589871:OCY589875 OMU589871:OMU589875 OWQ589871:OWQ589875 PGM589871:PGM589875 PQI589871:PQI589875 QAE589871:QAE589875 QKA589871:QKA589875 QTW589871:QTW589875 RDS589871:RDS589875 RNO589871:RNO589875 RXK589871:RXK589875 SHG589871:SHG589875 SRC589871:SRC589875 TAY589871:TAY589875 TKU589871:TKU589875 TUQ589871:TUQ589875 UEM589871:UEM589875 UOI589871:UOI589875 UYE589871:UYE589875 VIA589871:VIA589875 VRW589871:VRW589875 WBS589871:WBS589875 WLO589871:WLO589875 WVK589871:WVK589875 C655407:C655411 IY655407:IY655411 SU655407:SU655411 ACQ655407:ACQ655411 AMM655407:AMM655411 AWI655407:AWI655411 BGE655407:BGE655411 BQA655407:BQA655411 BZW655407:BZW655411 CJS655407:CJS655411 CTO655407:CTO655411 DDK655407:DDK655411 DNG655407:DNG655411 DXC655407:DXC655411 EGY655407:EGY655411 EQU655407:EQU655411 FAQ655407:FAQ655411 FKM655407:FKM655411 FUI655407:FUI655411 GEE655407:GEE655411 GOA655407:GOA655411 GXW655407:GXW655411 HHS655407:HHS655411 HRO655407:HRO655411 IBK655407:IBK655411 ILG655407:ILG655411 IVC655407:IVC655411 JEY655407:JEY655411 JOU655407:JOU655411 JYQ655407:JYQ655411 KIM655407:KIM655411 KSI655407:KSI655411 LCE655407:LCE655411 LMA655407:LMA655411 LVW655407:LVW655411 MFS655407:MFS655411 MPO655407:MPO655411 MZK655407:MZK655411 NJG655407:NJG655411 NTC655407:NTC655411 OCY655407:OCY655411 OMU655407:OMU655411 OWQ655407:OWQ655411 PGM655407:PGM655411 PQI655407:PQI655411 QAE655407:QAE655411 QKA655407:QKA655411 QTW655407:QTW655411 RDS655407:RDS655411 RNO655407:RNO655411 RXK655407:RXK655411 SHG655407:SHG655411 SRC655407:SRC655411 TAY655407:TAY655411 TKU655407:TKU655411 TUQ655407:TUQ655411 UEM655407:UEM655411 UOI655407:UOI655411 UYE655407:UYE655411 VIA655407:VIA655411 VRW655407:VRW655411 WBS655407:WBS655411 WLO655407:WLO655411 WVK655407:WVK655411 C720943:C720947 IY720943:IY720947 SU720943:SU720947 ACQ720943:ACQ720947 AMM720943:AMM720947 AWI720943:AWI720947 BGE720943:BGE720947 BQA720943:BQA720947 BZW720943:BZW720947 CJS720943:CJS720947 CTO720943:CTO720947 DDK720943:DDK720947 DNG720943:DNG720947 DXC720943:DXC720947 EGY720943:EGY720947 EQU720943:EQU720947 FAQ720943:FAQ720947 FKM720943:FKM720947 FUI720943:FUI720947 GEE720943:GEE720947 GOA720943:GOA720947 GXW720943:GXW720947 HHS720943:HHS720947 HRO720943:HRO720947 IBK720943:IBK720947 ILG720943:ILG720947 IVC720943:IVC720947 JEY720943:JEY720947 JOU720943:JOU720947 JYQ720943:JYQ720947 KIM720943:KIM720947 KSI720943:KSI720947 LCE720943:LCE720947 LMA720943:LMA720947 LVW720943:LVW720947 MFS720943:MFS720947 MPO720943:MPO720947 MZK720943:MZK720947 NJG720943:NJG720947 NTC720943:NTC720947 OCY720943:OCY720947 OMU720943:OMU720947 OWQ720943:OWQ720947 PGM720943:PGM720947 PQI720943:PQI720947 QAE720943:QAE720947 QKA720943:QKA720947 QTW720943:QTW720947 RDS720943:RDS720947 RNO720943:RNO720947 RXK720943:RXK720947 SHG720943:SHG720947 SRC720943:SRC720947 TAY720943:TAY720947 TKU720943:TKU720947 TUQ720943:TUQ720947 UEM720943:UEM720947 UOI720943:UOI720947 UYE720943:UYE720947 VIA720943:VIA720947 VRW720943:VRW720947 WBS720943:WBS720947 WLO720943:WLO720947 WVK720943:WVK720947 C786479:C786483 IY786479:IY786483 SU786479:SU786483 ACQ786479:ACQ786483 AMM786479:AMM786483 AWI786479:AWI786483 BGE786479:BGE786483 BQA786479:BQA786483 BZW786479:BZW786483 CJS786479:CJS786483 CTO786479:CTO786483 DDK786479:DDK786483 DNG786479:DNG786483 DXC786479:DXC786483 EGY786479:EGY786483 EQU786479:EQU786483 FAQ786479:FAQ786483 FKM786479:FKM786483 FUI786479:FUI786483 GEE786479:GEE786483 GOA786479:GOA786483 GXW786479:GXW786483 HHS786479:HHS786483 HRO786479:HRO786483 IBK786479:IBK786483 ILG786479:ILG786483 IVC786479:IVC786483 JEY786479:JEY786483 JOU786479:JOU786483 JYQ786479:JYQ786483 KIM786479:KIM786483 KSI786479:KSI786483 LCE786479:LCE786483 LMA786479:LMA786483 LVW786479:LVW786483 MFS786479:MFS786483 MPO786479:MPO786483 MZK786479:MZK786483 NJG786479:NJG786483 NTC786479:NTC786483 OCY786479:OCY786483 OMU786479:OMU786483 OWQ786479:OWQ786483 PGM786479:PGM786483 PQI786479:PQI786483 QAE786479:QAE786483 QKA786479:QKA786483 QTW786479:QTW786483 RDS786479:RDS786483 RNO786479:RNO786483 RXK786479:RXK786483 SHG786479:SHG786483 SRC786479:SRC786483 TAY786479:TAY786483 TKU786479:TKU786483 TUQ786479:TUQ786483 UEM786479:UEM786483 UOI786479:UOI786483 UYE786479:UYE786483 VIA786479:VIA786483 VRW786479:VRW786483 WBS786479:WBS786483 WLO786479:WLO786483 WVK786479:WVK786483 C852015:C852019 IY852015:IY852019 SU852015:SU852019 ACQ852015:ACQ852019 AMM852015:AMM852019 AWI852015:AWI852019 BGE852015:BGE852019 BQA852015:BQA852019 BZW852015:BZW852019 CJS852015:CJS852019 CTO852015:CTO852019 DDK852015:DDK852019 DNG852015:DNG852019 DXC852015:DXC852019 EGY852015:EGY852019 EQU852015:EQU852019 FAQ852015:FAQ852019 FKM852015:FKM852019 FUI852015:FUI852019 GEE852015:GEE852019 GOA852015:GOA852019 GXW852015:GXW852019 HHS852015:HHS852019 HRO852015:HRO852019 IBK852015:IBK852019 ILG852015:ILG852019 IVC852015:IVC852019 JEY852015:JEY852019 JOU852015:JOU852019 JYQ852015:JYQ852019 KIM852015:KIM852019 KSI852015:KSI852019 LCE852015:LCE852019 LMA852015:LMA852019 LVW852015:LVW852019 MFS852015:MFS852019 MPO852015:MPO852019 MZK852015:MZK852019 NJG852015:NJG852019 NTC852015:NTC852019 OCY852015:OCY852019 OMU852015:OMU852019 OWQ852015:OWQ852019 PGM852015:PGM852019 PQI852015:PQI852019 QAE852015:QAE852019 QKA852015:QKA852019 QTW852015:QTW852019 RDS852015:RDS852019 RNO852015:RNO852019 RXK852015:RXK852019 SHG852015:SHG852019 SRC852015:SRC852019 TAY852015:TAY852019 TKU852015:TKU852019 TUQ852015:TUQ852019 UEM852015:UEM852019 UOI852015:UOI852019 UYE852015:UYE852019 VIA852015:VIA852019 VRW852015:VRW852019 WBS852015:WBS852019 WLO852015:WLO852019 WVK852015:WVK852019 C917551:C917555 IY917551:IY917555 SU917551:SU917555 ACQ917551:ACQ917555 AMM917551:AMM917555 AWI917551:AWI917555 BGE917551:BGE917555 BQA917551:BQA917555 BZW917551:BZW917555 CJS917551:CJS917555 CTO917551:CTO917555 DDK917551:DDK917555 DNG917551:DNG917555 DXC917551:DXC917555 EGY917551:EGY917555 EQU917551:EQU917555 FAQ917551:FAQ917555 FKM917551:FKM917555 FUI917551:FUI917555 GEE917551:GEE917555 GOA917551:GOA917555 GXW917551:GXW917555 HHS917551:HHS917555 HRO917551:HRO917555 IBK917551:IBK917555 ILG917551:ILG917555 IVC917551:IVC917555 JEY917551:JEY917555 JOU917551:JOU917555 JYQ917551:JYQ917555 KIM917551:KIM917555 KSI917551:KSI917555 LCE917551:LCE917555 LMA917551:LMA917555 LVW917551:LVW917555 MFS917551:MFS917555 MPO917551:MPO917555 MZK917551:MZK917555 NJG917551:NJG917555 NTC917551:NTC917555 OCY917551:OCY917555 OMU917551:OMU917555 OWQ917551:OWQ917555 PGM917551:PGM917555 PQI917551:PQI917555 QAE917551:QAE917555 QKA917551:QKA917555 QTW917551:QTW917555 RDS917551:RDS917555 RNO917551:RNO917555 RXK917551:RXK917555 SHG917551:SHG917555 SRC917551:SRC917555 TAY917551:TAY917555 TKU917551:TKU917555 TUQ917551:TUQ917555 UEM917551:UEM917555 UOI917551:UOI917555 UYE917551:UYE917555 VIA917551:VIA917555 VRW917551:VRW917555 WBS917551:WBS917555 WLO917551:WLO917555 WVK917551:WVK917555 C983087:C983091 IY983087:IY983091 SU983087:SU983091 ACQ983087:ACQ983091 AMM983087:AMM983091 AWI983087:AWI983091 BGE983087:BGE983091 BQA983087:BQA983091 BZW983087:BZW983091 CJS983087:CJS983091 CTO983087:CTO983091 DDK983087:DDK983091 DNG983087:DNG983091 DXC983087:DXC983091 EGY983087:EGY983091 EQU983087:EQU983091 FAQ983087:FAQ983091 FKM983087:FKM983091 FUI983087:FUI983091 GEE983087:GEE983091 GOA983087:GOA983091 GXW983087:GXW983091 HHS983087:HHS983091 HRO983087:HRO983091 IBK983087:IBK983091 ILG983087:ILG983091 IVC983087:IVC983091 JEY983087:JEY983091 JOU983087:JOU983091 JYQ983087:JYQ983091 KIM983087:KIM983091 KSI983087:KSI983091 LCE983087:LCE983091 LMA983087:LMA983091 LVW983087:LVW983091 MFS983087:MFS983091 MPO983087:MPO983091 MZK983087:MZK983091 NJG983087:NJG983091 NTC983087:NTC983091 OCY983087:OCY983091 OMU983087:OMU983091 OWQ983087:OWQ983091 PGM983087:PGM983091 PQI983087:PQI983091 QAE983087:QAE983091 QKA983087:QKA983091 QTW983087:QTW983091 RDS983087:RDS983091 RNO983087:RNO983091 RXK983087:RXK983091 SHG983087:SHG983091 SRC983087:SRC983091 TAY983087:TAY983091 TKU983087:TKU983091 TUQ983087:TUQ983091 UEM983087:UEM983091 UOI983087:UOI983091 UYE983087:UYE983091 VIA983087:VIA983091 VRW983087:VRW983091 WBS983087:WBS983091 WLO983087:WLO983091 WVK983087:WVK983091">
      <formula1>$D$2:$D$13</formula1>
    </dataValidation>
    <dataValidation type="list" allowBlank="1" showInputMessage="1" showErrorMessage="1" sqref="F65583:F65587 JB65583:JB65587 SX65583:SX65587 ACT65583:ACT65587 AMP65583:AMP65587 AWL65583:AWL65587 BGH65583:BGH65587 BQD65583:BQD65587 BZZ65583:BZZ65587 CJV65583:CJV65587 CTR65583:CTR65587 DDN65583:DDN65587 DNJ65583:DNJ65587 DXF65583:DXF65587 EHB65583:EHB65587 EQX65583:EQX65587 FAT65583:FAT65587 FKP65583:FKP65587 FUL65583:FUL65587 GEH65583:GEH65587 GOD65583:GOD65587 GXZ65583:GXZ65587 HHV65583:HHV65587 HRR65583:HRR65587 IBN65583:IBN65587 ILJ65583:ILJ65587 IVF65583:IVF65587 JFB65583:JFB65587 JOX65583:JOX65587 JYT65583:JYT65587 KIP65583:KIP65587 KSL65583:KSL65587 LCH65583:LCH65587 LMD65583:LMD65587 LVZ65583:LVZ65587 MFV65583:MFV65587 MPR65583:MPR65587 MZN65583:MZN65587 NJJ65583:NJJ65587 NTF65583:NTF65587 ODB65583:ODB65587 OMX65583:OMX65587 OWT65583:OWT65587 PGP65583:PGP65587 PQL65583:PQL65587 QAH65583:QAH65587 QKD65583:QKD65587 QTZ65583:QTZ65587 RDV65583:RDV65587 RNR65583:RNR65587 RXN65583:RXN65587 SHJ65583:SHJ65587 SRF65583:SRF65587 TBB65583:TBB65587 TKX65583:TKX65587 TUT65583:TUT65587 UEP65583:UEP65587 UOL65583:UOL65587 UYH65583:UYH65587 VID65583:VID65587 VRZ65583:VRZ65587 WBV65583:WBV65587 WLR65583:WLR65587 WVN65583:WVN65587 F131119:F131123 JB131119:JB131123 SX131119:SX131123 ACT131119:ACT131123 AMP131119:AMP131123 AWL131119:AWL131123 BGH131119:BGH131123 BQD131119:BQD131123 BZZ131119:BZZ131123 CJV131119:CJV131123 CTR131119:CTR131123 DDN131119:DDN131123 DNJ131119:DNJ131123 DXF131119:DXF131123 EHB131119:EHB131123 EQX131119:EQX131123 FAT131119:FAT131123 FKP131119:FKP131123 FUL131119:FUL131123 GEH131119:GEH131123 GOD131119:GOD131123 GXZ131119:GXZ131123 HHV131119:HHV131123 HRR131119:HRR131123 IBN131119:IBN131123 ILJ131119:ILJ131123 IVF131119:IVF131123 JFB131119:JFB131123 JOX131119:JOX131123 JYT131119:JYT131123 KIP131119:KIP131123 KSL131119:KSL131123 LCH131119:LCH131123 LMD131119:LMD131123 LVZ131119:LVZ131123 MFV131119:MFV131123 MPR131119:MPR131123 MZN131119:MZN131123 NJJ131119:NJJ131123 NTF131119:NTF131123 ODB131119:ODB131123 OMX131119:OMX131123 OWT131119:OWT131123 PGP131119:PGP131123 PQL131119:PQL131123 QAH131119:QAH131123 QKD131119:QKD131123 QTZ131119:QTZ131123 RDV131119:RDV131123 RNR131119:RNR131123 RXN131119:RXN131123 SHJ131119:SHJ131123 SRF131119:SRF131123 TBB131119:TBB131123 TKX131119:TKX131123 TUT131119:TUT131123 UEP131119:UEP131123 UOL131119:UOL131123 UYH131119:UYH131123 VID131119:VID131123 VRZ131119:VRZ131123 WBV131119:WBV131123 WLR131119:WLR131123 WVN131119:WVN131123 F196655:F196659 JB196655:JB196659 SX196655:SX196659 ACT196655:ACT196659 AMP196655:AMP196659 AWL196655:AWL196659 BGH196655:BGH196659 BQD196655:BQD196659 BZZ196655:BZZ196659 CJV196655:CJV196659 CTR196655:CTR196659 DDN196655:DDN196659 DNJ196655:DNJ196659 DXF196655:DXF196659 EHB196655:EHB196659 EQX196655:EQX196659 FAT196655:FAT196659 FKP196655:FKP196659 FUL196655:FUL196659 GEH196655:GEH196659 GOD196655:GOD196659 GXZ196655:GXZ196659 HHV196655:HHV196659 HRR196655:HRR196659 IBN196655:IBN196659 ILJ196655:ILJ196659 IVF196655:IVF196659 JFB196655:JFB196659 JOX196655:JOX196659 JYT196655:JYT196659 KIP196655:KIP196659 KSL196655:KSL196659 LCH196655:LCH196659 LMD196655:LMD196659 LVZ196655:LVZ196659 MFV196655:MFV196659 MPR196655:MPR196659 MZN196655:MZN196659 NJJ196655:NJJ196659 NTF196655:NTF196659 ODB196655:ODB196659 OMX196655:OMX196659 OWT196655:OWT196659 PGP196655:PGP196659 PQL196655:PQL196659 QAH196655:QAH196659 QKD196655:QKD196659 QTZ196655:QTZ196659 RDV196655:RDV196659 RNR196655:RNR196659 RXN196655:RXN196659 SHJ196655:SHJ196659 SRF196655:SRF196659 TBB196655:TBB196659 TKX196655:TKX196659 TUT196655:TUT196659 UEP196655:UEP196659 UOL196655:UOL196659 UYH196655:UYH196659 VID196655:VID196659 VRZ196655:VRZ196659 WBV196655:WBV196659 WLR196655:WLR196659 WVN196655:WVN196659 F262191:F262195 JB262191:JB262195 SX262191:SX262195 ACT262191:ACT262195 AMP262191:AMP262195 AWL262191:AWL262195 BGH262191:BGH262195 BQD262191:BQD262195 BZZ262191:BZZ262195 CJV262191:CJV262195 CTR262191:CTR262195 DDN262191:DDN262195 DNJ262191:DNJ262195 DXF262191:DXF262195 EHB262191:EHB262195 EQX262191:EQX262195 FAT262191:FAT262195 FKP262191:FKP262195 FUL262191:FUL262195 GEH262191:GEH262195 GOD262191:GOD262195 GXZ262191:GXZ262195 HHV262191:HHV262195 HRR262191:HRR262195 IBN262191:IBN262195 ILJ262191:ILJ262195 IVF262191:IVF262195 JFB262191:JFB262195 JOX262191:JOX262195 JYT262191:JYT262195 KIP262191:KIP262195 KSL262191:KSL262195 LCH262191:LCH262195 LMD262191:LMD262195 LVZ262191:LVZ262195 MFV262191:MFV262195 MPR262191:MPR262195 MZN262191:MZN262195 NJJ262191:NJJ262195 NTF262191:NTF262195 ODB262191:ODB262195 OMX262191:OMX262195 OWT262191:OWT262195 PGP262191:PGP262195 PQL262191:PQL262195 QAH262191:QAH262195 QKD262191:QKD262195 QTZ262191:QTZ262195 RDV262191:RDV262195 RNR262191:RNR262195 RXN262191:RXN262195 SHJ262191:SHJ262195 SRF262191:SRF262195 TBB262191:TBB262195 TKX262191:TKX262195 TUT262191:TUT262195 UEP262191:UEP262195 UOL262191:UOL262195 UYH262191:UYH262195 VID262191:VID262195 VRZ262191:VRZ262195 WBV262191:WBV262195 WLR262191:WLR262195 WVN262191:WVN262195 F327727:F327731 JB327727:JB327731 SX327727:SX327731 ACT327727:ACT327731 AMP327727:AMP327731 AWL327727:AWL327731 BGH327727:BGH327731 BQD327727:BQD327731 BZZ327727:BZZ327731 CJV327727:CJV327731 CTR327727:CTR327731 DDN327727:DDN327731 DNJ327727:DNJ327731 DXF327727:DXF327731 EHB327727:EHB327731 EQX327727:EQX327731 FAT327727:FAT327731 FKP327727:FKP327731 FUL327727:FUL327731 GEH327727:GEH327731 GOD327727:GOD327731 GXZ327727:GXZ327731 HHV327727:HHV327731 HRR327727:HRR327731 IBN327727:IBN327731 ILJ327727:ILJ327731 IVF327727:IVF327731 JFB327727:JFB327731 JOX327727:JOX327731 JYT327727:JYT327731 KIP327727:KIP327731 KSL327727:KSL327731 LCH327727:LCH327731 LMD327727:LMD327731 LVZ327727:LVZ327731 MFV327727:MFV327731 MPR327727:MPR327731 MZN327727:MZN327731 NJJ327727:NJJ327731 NTF327727:NTF327731 ODB327727:ODB327731 OMX327727:OMX327731 OWT327727:OWT327731 PGP327727:PGP327731 PQL327727:PQL327731 QAH327727:QAH327731 QKD327727:QKD327731 QTZ327727:QTZ327731 RDV327727:RDV327731 RNR327727:RNR327731 RXN327727:RXN327731 SHJ327727:SHJ327731 SRF327727:SRF327731 TBB327727:TBB327731 TKX327727:TKX327731 TUT327727:TUT327731 UEP327727:UEP327731 UOL327727:UOL327731 UYH327727:UYH327731 VID327727:VID327731 VRZ327727:VRZ327731 WBV327727:WBV327731 WLR327727:WLR327731 WVN327727:WVN327731 F393263:F393267 JB393263:JB393267 SX393263:SX393267 ACT393263:ACT393267 AMP393263:AMP393267 AWL393263:AWL393267 BGH393263:BGH393267 BQD393263:BQD393267 BZZ393263:BZZ393267 CJV393263:CJV393267 CTR393263:CTR393267 DDN393263:DDN393267 DNJ393263:DNJ393267 DXF393263:DXF393267 EHB393263:EHB393267 EQX393263:EQX393267 FAT393263:FAT393267 FKP393263:FKP393267 FUL393263:FUL393267 GEH393263:GEH393267 GOD393263:GOD393267 GXZ393263:GXZ393267 HHV393263:HHV393267 HRR393263:HRR393267 IBN393263:IBN393267 ILJ393263:ILJ393267 IVF393263:IVF393267 JFB393263:JFB393267 JOX393263:JOX393267 JYT393263:JYT393267 KIP393263:KIP393267 KSL393263:KSL393267 LCH393263:LCH393267 LMD393263:LMD393267 LVZ393263:LVZ393267 MFV393263:MFV393267 MPR393263:MPR393267 MZN393263:MZN393267 NJJ393263:NJJ393267 NTF393263:NTF393267 ODB393263:ODB393267 OMX393263:OMX393267 OWT393263:OWT393267 PGP393263:PGP393267 PQL393263:PQL393267 QAH393263:QAH393267 QKD393263:QKD393267 QTZ393263:QTZ393267 RDV393263:RDV393267 RNR393263:RNR393267 RXN393263:RXN393267 SHJ393263:SHJ393267 SRF393263:SRF393267 TBB393263:TBB393267 TKX393263:TKX393267 TUT393263:TUT393267 UEP393263:UEP393267 UOL393263:UOL393267 UYH393263:UYH393267 VID393263:VID393267 VRZ393263:VRZ393267 WBV393263:WBV393267 WLR393263:WLR393267 WVN393263:WVN393267 F458799:F458803 JB458799:JB458803 SX458799:SX458803 ACT458799:ACT458803 AMP458799:AMP458803 AWL458799:AWL458803 BGH458799:BGH458803 BQD458799:BQD458803 BZZ458799:BZZ458803 CJV458799:CJV458803 CTR458799:CTR458803 DDN458799:DDN458803 DNJ458799:DNJ458803 DXF458799:DXF458803 EHB458799:EHB458803 EQX458799:EQX458803 FAT458799:FAT458803 FKP458799:FKP458803 FUL458799:FUL458803 GEH458799:GEH458803 GOD458799:GOD458803 GXZ458799:GXZ458803 HHV458799:HHV458803 HRR458799:HRR458803 IBN458799:IBN458803 ILJ458799:ILJ458803 IVF458799:IVF458803 JFB458799:JFB458803 JOX458799:JOX458803 JYT458799:JYT458803 KIP458799:KIP458803 KSL458799:KSL458803 LCH458799:LCH458803 LMD458799:LMD458803 LVZ458799:LVZ458803 MFV458799:MFV458803 MPR458799:MPR458803 MZN458799:MZN458803 NJJ458799:NJJ458803 NTF458799:NTF458803 ODB458799:ODB458803 OMX458799:OMX458803 OWT458799:OWT458803 PGP458799:PGP458803 PQL458799:PQL458803 QAH458799:QAH458803 QKD458799:QKD458803 QTZ458799:QTZ458803 RDV458799:RDV458803 RNR458799:RNR458803 RXN458799:RXN458803 SHJ458799:SHJ458803 SRF458799:SRF458803 TBB458799:TBB458803 TKX458799:TKX458803 TUT458799:TUT458803 UEP458799:UEP458803 UOL458799:UOL458803 UYH458799:UYH458803 VID458799:VID458803 VRZ458799:VRZ458803 WBV458799:WBV458803 WLR458799:WLR458803 WVN458799:WVN458803 F524335:F524339 JB524335:JB524339 SX524335:SX524339 ACT524335:ACT524339 AMP524335:AMP524339 AWL524335:AWL524339 BGH524335:BGH524339 BQD524335:BQD524339 BZZ524335:BZZ524339 CJV524335:CJV524339 CTR524335:CTR524339 DDN524335:DDN524339 DNJ524335:DNJ524339 DXF524335:DXF524339 EHB524335:EHB524339 EQX524335:EQX524339 FAT524335:FAT524339 FKP524335:FKP524339 FUL524335:FUL524339 GEH524335:GEH524339 GOD524335:GOD524339 GXZ524335:GXZ524339 HHV524335:HHV524339 HRR524335:HRR524339 IBN524335:IBN524339 ILJ524335:ILJ524339 IVF524335:IVF524339 JFB524335:JFB524339 JOX524335:JOX524339 JYT524335:JYT524339 KIP524335:KIP524339 KSL524335:KSL524339 LCH524335:LCH524339 LMD524335:LMD524339 LVZ524335:LVZ524339 MFV524335:MFV524339 MPR524335:MPR524339 MZN524335:MZN524339 NJJ524335:NJJ524339 NTF524335:NTF524339 ODB524335:ODB524339 OMX524335:OMX524339 OWT524335:OWT524339 PGP524335:PGP524339 PQL524335:PQL524339 QAH524335:QAH524339 QKD524335:QKD524339 QTZ524335:QTZ524339 RDV524335:RDV524339 RNR524335:RNR524339 RXN524335:RXN524339 SHJ524335:SHJ524339 SRF524335:SRF524339 TBB524335:TBB524339 TKX524335:TKX524339 TUT524335:TUT524339 UEP524335:UEP524339 UOL524335:UOL524339 UYH524335:UYH524339 VID524335:VID524339 VRZ524335:VRZ524339 WBV524335:WBV524339 WLR524335:WLR524339 WVN524335:WVN524339 F589871:F589875 JB589871:JB589875 SX589871:SX589875 ACT589871:ACT589875 AMP589871:AMP589875 AWL589871:AWL589875 BGH589871:BGH589875 BQD589871:BQD589875 BZZ589871:BZZ589875 CJV589871:CJV589875 CTR589871:CTR589875 DDN589871:DDN589875 DNJ589871:DNJ589875 DXF589871:DXF589875 EHB589871:EHB589875 EQX589871:EQX589875 FAT589871:FAT589875 FKP589871:FKP589875 FUL589871:FUL589875 GEH589871:GEH589875 GOD589871:GOD589875 GXZ589871:GXZ589875 HHV589871:HHV589875 HRR589871:HRR589875 IBN589871:IBN589875 ILJ589871:ILJ589875 IVF589871:IVF589875 JFB589871:JFB589875 JOX589871:JOX589875 JYT589871:JYT589875 KIP589871:KIP589875 KSL589871:KSL589875 LCH589871:LCH589875 LMD589871:LMD589875 LVZ589871:LVZ589875 MFV589871:MFV589875 MPR589871:MPR589875 MZN589871:MZN589875 NJJ589871:NJJ589875 NTF589871:NTF589875 ODB589871:ODB589875 OMX589871:OMX589875 OWT589871:OWT589875 PGP589871:PGP589875 PQL589871:PQL589875 QAH589871:QAH589875 QKD589871:QKD589875 QTZ589871:QTZ589875 RDV589871:RDV589875 RNR589871:RNR589875 RXN589871:RXN589875 SHJ589871:SHJ589875 SRF589871:SRF589875 TBB589871:TBB589875 TKX589871:TKX589875 TUT589871:TUT589875 UEP589871:UEP589875 UOL589871:UOL589875 UYH589871:UYH589875 VID589871:VID589875 VRZ589871:VRZ589875 WBV589871:WBV589875 WLR589871:WLR589875 WVN589871:WVN589875 F655407:F655411 JB655407:JB655411 SX655407:SX655411 ACT655407:ACT655411 AMP655407:AMP655411 AWL655407:AWL655411 BGH655407:BGH655411 BQD655407:BQD655411 BZZ655407:BZZ655411 CJV655407:CJV655411 CTR655407:CTR655411 DDN655407:DDN655411 DNJ655407:DNJ655411 DXF655407:DXF655411 EHB655407:EHB655411 EQX655407:EQX655411 FAT655407:FAT655411 FKP655407:FKP655411 FUL655407:FUL655411 GEH655407:GEH655411 GOD655407:GOD655411 GXZ655407:GXZ655411 HHV655407:HHV655411 HRR655407:HRR655411 IBN655407:IBN655411 ILJ655407:ILJ655411 IVF655407:IVF655411 JFB655407:JFB655411 JOX655407:JOX655411 JYT655407:JYT655411 KIP655407:KIP655411 KSL655407:KSL655411 LCH655407:LCH655411 LMD655407:LMD655411 LVZ655407:LVZ655411 MFV655407:MFV655411 MPR655407:MPR655411 MZN655407:MZN655411 NJJ655407:NJJ655411 NTF655407:NTF655411 ODB655407:ODB655411 OMX655407:OMX655411 OWT655407:OWT655411 PGP655407:PGP655411 PQL655407:PQL655411 QAH655407:QAH655411 QKD655407:QKD655411 QTZ655407:QTZ655411 RDV655407:RDV655411 RNR655407:RNR655411 RXN655407:RXN655411 SHJ655407:SHJ655411 SRF655407:SRF655411 TBB655407:TBB655411 TKX655407:TKX655411 TUT655407:TUT655411 UEP655407:UEP655411 UOL655407:UOL655411 UYH655407:UYH655411 VID655407:VID655411 VRZ655407:VRZ655411 WBV655407:WBV655411 WLR655407:WLR655411 WVN655407:WVN655411 F720943:F720947 JB720943:JB720947 SX720943:SX720947 ACT720943:ACT720947 AMP720943:AMP720947 AWL720943:AWL720947 BGH720943:BGH720947 BQD720943:BQD720947 BZZ720943:BZZ720947 CJV720943:CJV720947 CTR720943:CTR720947 DDN720943:DDN720947 DNJ720943:DNJ720947 DXF720943:DXF720947 EHB720943:EHB720947 EQX720943:EQX720947 FAT720943:FAT720947 FKP720943:FKP720947 FUL720943:FUL720947 GEH720943:GEH720947 GOD720943:GOD720947 GXZ720943:GXZ720947 HHV720943:HHV720947 HRR720943:HRR720947 IBN720943:IBN720947 ILJ720943:ILJ720947 IVF720943:IVF720947 JFB720943:JFB720947 JOX720943:JOX720947 JYT720943:JYT720947 KIP720943:KIP720947 KSL720943:KSL720947 LCH720943:LCH720947 LMD720943:LMD720947 LVZ720943:LVZ720947 MFV720943:MFV720947 MPR720943:MPR720947 MZN720943:MZN720947 NJJ720943:NJJ720947 NTF720943:NTF720947 ODB720943:ODB720947 OMX720943:OMX720947 OWT720943:OWT720947 PGP720943:PGP720947 PQL720943:PQL720947 QAH720943:QAH720947 QKD720943:QKD720947 QTZ720943:QTZ720947 RDV720943:RDV720947 RNR720943:RNR720947 RXN720943:RXN720947 SHJ720943:SHJ720947 SRF720943:SRF720947 TBB720943:TBB720947 TKX720943:TKX720947 TUT720943:TUT720947 UEP720943:UEP720947 UOL720943:UOL720947 UYH720943:UYH720947 VID720943:VID720947 VRZ720943:VRZ720947 WBV720943:WBV720947 WLR720943:WLR720947 WVN720943:WVN720947 F786479:F786483 JB786479:JB786483 SX786479:SX786483 ACT786479:ACT786483 AMP786479:AMP786483 AWL786479:AWL786483 BGH786479:BGH786483 BQD786479:BQD786483 BZZ786479:BZZ786483 CJV786479:CJV786483 CTR786479:CTR786483 DDN786479:DDN786483 DNJ786479:DNJ786483 DXF786479:DXF786483 EHB786479:EHB786483 EQX786479:EQX786483 FAT786479:FAT786483 FKP786479:FKP786483 FUL786479:FUL786483 GEH786479:GEH786483 GOD786479:GOD786483 GXZ786479:GXZ786483 HHV786479:HHV786483 HRR786479:HRR786483 IBN786479:IBN786483 ILJ786479:ILJ786483 IVF786479:IVF786483 JFB786479:JFB786483 JOX786479:JOX786483 JYT786479:JYT786483 KIP786479:KIP786483 KSL786479:KSL786483 LCH786479:LCH786483 LMD786479:LMD786483 LVZ786479:LVZ786483 MFV786479:MFV786483 MPR786479:MPR786483 MZN786479:MZN786483 NJJ786479:NJJ786483 NTF786479:NTF786483 ODB786479:ODB786483 OMX786479:OMX786483 OWT786479:OWT786483 PGP786479:PGP786483 PQL786479:PQL786483 QAH786479:QAH786483 QKD786479:QKD786483 QTZ786479:QTZ786483 RDV786479:RDV786483 RNR786479:RNR786483 RXN786479:RXN786483 SHJ786479:SHJ786483 SRF786479:SRF786483 TBB786479:TBB786483 TKX786479:TKX786483 TUT786479:TUT786483 UEP786479:UEP786483 UOL786479:UOL786483 UYH786479:UYH786483 VID786479:VID786483 VRZ786479:VRZ786483 WBV786479:WBV786483 WLR786479:WLR786483 WVN786479:WVN786483 F852015:F852019 JB852015:JB852019 SX852015:SX852019 ACT852015:ACT852019 AMP852015:AMP852019 AWL852015:AWL852019 BGH852015:BGH852019 BQD852015:BQD852019 BZZ852015:BZZ852019 CJV852015:CJV852019 CTR852015:CTR852019 DDN852015:DDN852019 DNJ852015:DNJ852019 DXF852015:DXF852019 EHB852015:EHB852019 EQX852015:EQX852019 FAT852015:FAT852019 FKP852015:FKP852019 FUL852015:FUL852019 GEH852015:GEH852019 GOD852015:GOD852019 GXZ852015:GXZ852019 HHV852015:HHV852019 HRR852015:HRR852019 IBN852015:IBN852019 ILJ852015:ILJ852019 IVF852015:IVF852019 JFB852015:JFB852019 JOX852015:JOX852019 JYT852015:JYT852019 KIP852015:KIP852019 KSL852015:KSL852019 LCH852015:LCH852019 LMD852015:LMD852019 LVZ852015:LVZ852019 MFV852015:MFV852019 MPR852015:MPR852019 MZN852015:MZN852019 NJJ852015:NJJ852019 NTF852015:NTF852019 ODB852015:ODB852019 OMX852015:OMX852019 OWT852015:OWT852019 PGP852015:PGP852019 PQL852015:PQL852019 QAH852015:QAH852019 QKD852015:QKD852019 QTZ852015:QTZ852019 RDV852015:RDV852019 RNR852015:RNR852019 RXN852015:RXN852019 SHJ852015:SHJ852019 SRF852015:SRF852019 TBB852015:TBB852019 TKX852015:TKX852019 TUT852015:TUT852019 UEP852015:UEP852019 UOL852015:UOL852019 UYH852015:UYH852019 VID852015:VID852019 VRZ852015:VRZ852019 WBV852015:WBV852019 WLR852015:WLR852019 WVN852015:WVN852019 F917551:F917555 JB917551:JB917555 SX917551:SX917555 ACT917551:ACT917555 AMP917551:AMP917555 AWL917551:AWL917555 BGH917551:BGH917555 BQD917551:BQD917555 BZZ917551:BZZ917555 CJV917551:CJV917555 CTR917551:CTR917555 DDN917551:DDN917555 DNJ917551:DNJ917555 DXF917551:DXF917555 EHB917551:EHB917555 EQX917551:EQX917555 FAT917551:FAT917555 FKP917551:FKP917555 FUL917551:FUL917555 GEH917551:GEH917555 GOD917551:GOD917555 GXZ917551:GXZ917555 HHV917551:HHV917555 HRR917551:HRR917555 IBN917551:IBN917555 ILJ917551:ILJ917555 IVF917551:IVF917555 JFB917551:JFB917555 JOX917551:JOX917555 JYT917551:JYT917555 KIP917551:KIP917555 KSL917551:KSL917555 LCH917551:LCH917555 LMD917551:LMD917555 LVZ917551:LVZ917555 MFV917551:MFV917555 MPR917551:MPR917555 MZN917551:MZN917555 NJJ917551:NJJ917555 NTF917551:NTF917555 ODB917551:ODB917555 OMX917551:OMX917555 OWT917551:OWT917555 PGP917551:PGP917555 PQL917551:PQL917555 QAH917551:QAH917555 QKD917551:QKD917555 QTZ917551:QTZ917555 RDV917551:RDV917555 RNR917551:RNR917555 RXN917551:RXN917555 SHJ917551:SHJ917555 SRF917551:SRF917555 TBB917551:TBB917555 TKX917551:TKX917555 TUT917551:TUT917555 UEP917551:UEP917555 UOL917551:UOL917555 UYH917551:UYH917555 VID917551:VID917555 VRZ917551:VRZ917555 WBV917551:WBV917555 WLR917551:WLR917555 WVN917551:WVN917555 F983087:F983091 JB983087:JB983091 SX983087:SX983091 ACT983087:ACT983091 AMP983087:AMP983091 AWL983087:AWL983091 BGH983087:BGH983091 BQD983087:BQD983091 BZZ983087:BZZ983091 CJV983087:CJV983091 CTR983087:CTR983091 DDN983087:DDN983091 DNJ983087:DNJ983091 DXF983087:DXF983091 EHB983087:EHB983091 EQX983087:EQX983091 FAT983087:FAT983091 FKP983087:FKP983091 FUL983087:FUL983091 GEH983087:GEH983091 GOD983087:GOD983091 GXZ983087:GXZ983091 HHV983087:HHV983091 HRR983087:HRR983091 IBN983087:IBN983091 ILJ983087:ILJ983091 IVF983087:IVF983091 JFB983087:JFB983091 JOX983087:JOX983091 JYT983087:JYT983091 KIP983087:KIP983091 KSL983087:KSL983091 LCH983087:LCH983091 LMD983087:LMD983091 LVZ983087:LVZ983091 MFV983087:MFV983091 MPR983087:MPR983091 MZN983087:MZN983091 NJJ983087:NJJ983091 NTF983087:NTF983091 ODB983087:ODB983091 OMX983087:OMX983091 OWT983087:OWT983091 PGP983087:PGP983091 PQL983087:PQL983091 QAH983087:QAH983091 QKD983087:QKD983091 QTZ983087:QTZ983091 RDV983087:RDV983091 RNR983087:RNR983091 RXN983087:RXN983091 SHJ983087:SHJ983091 SRF983087:SRF983091 TBB983087:TBB983091 TKX983087:TKX983091 TUT983087:TUT983091 UEP983087:UEP983091 UOL983087:UOL983091 UYH983087:UYH983091 VID983087:VID983091 VRZ983087:VRZ983091 WBV983087:WBV983091 WLR983087:WLR983091 WVN983087:WVN983091">
      <formula1>$G$2:$G$5</formula1>
    </dataValidation>
    <dataValidation type="list" allowBlank="1" showInputMessage="1" showErrorMessage="1" sqref="I65583:I65587 JE65583:JE65587 TA65583:TA65587 ACW65583:ACW65587 AMS65583:AMS65587 AWO65583:AWO65587 BGK65583:BGK65587 BQG65583:BQG65587 CAC65583:CAC65587 CJY65583:CJY65587 CTU65583:CTU65587 DDQ65583:DDQ65587 DNM65583:DNM65587 DXI65583:DXI65587 EHE65583:EHE65587 ERA65583:ERA65587 FAW65583:FAW65587 FKS65583:FKS65587 FUO65583:FUO65587 GEK65583:GEK65587 GOG65583:GOG65587 GYC65583:GYC65587 HHY65583:HHY65587 HRU65583:HRU65587 IBQ65583:IBQ65587 ILM65583:ILM65587 IVI65583:IVI65587 JFE65583:JFE65587 JPA65583:JPA65587 JYW65583:JYW65587 KIS65583:KIS65587 KSO65583:KSO65587 LCK65583:LCK65587 LMG65583:LMG65587 LWC65583:LWC65587 MFY65583:MFY65587 MPU65583:MPU65587 MZQ65583:MZQ65587 NJM65583:NJM65587 NTI65583:NTI65587 ODE65583:ODE65587 ONA65583:ONA65587 OWW65583:OWW65587 PGS65583:PGS65587 PQO65583:PQO65587 QAK65583:QAK65587 QKG65583:QKG65587 QUC65583:QUC65587 RDY65583:RDY65587 RNU65583:RNU65587 RXQ65583:RXQ65587 SHM65583:SHM65587 SRI65583:SRI65587 TBE65583:TBE65587 TLA65583:TLA65587 TUW65583:TUW65587 UES65583:UES65587 UOO65583:UOO65587 UYK65583:UYK65587 VIG65583:VIG65587 VSC65583:VSC65587 WBY65583:WBY65587 WLU65583:WLU65587 WVQ65583:WVQ65587 I131119:I131123 JE131119:JE131123 TA131119:TA131123 ACW131119:ACW131123 AMS131119:AMS131123 AWO131119:AWO131123 BGK131119:BGK131123 BQG131119:BQG131123 CAC131119:CAC131123 CJY131119:CJY131123 CTU131119:CTU131123 DDQ131119:DDQ131123 DNM131119:DNM131123 DXI131119:DXI131123 EHE131119:EHE131123 ERA131119:ERA131123 FAW131119:FAW131123 FKS131119:FKS131123 FUO131119:FUO131123 GEK131119:GEK131123 GOG131119:GOG131123 GYC131119:GYC131123 HHY131119:HHY131123 HRU131119:HRU131123 IBQ131119:IBQ131123 ILM131119:ILM131123 IVI131119:IVI131123 JFE131119:JFE131123 JPA131119:JPA131123 JYW131119:JYW131123 KIS131119:KIS131123 KSO131119:KSO131123 LCK131119:LCK131123 LMG131119:LMG131123 LWC131119:LWC131123 MFY131119:MFY131123 MPU131119:MPU131123 MZQ131119:MZQ131123 NJM131119:NJM131123 NTI131119:NTI131123 ODE131119:ODE131123 ONA131119:ONA131123 OWW131119:OWW131123 PGS131119:PGS131123 PQO131119:PQO131123 QAK131119:QAK131123 QKG131119:QKG131123 QUC131119:QUC131123 RDY131119:RDY131123 RNU131119:RNU131123 RXQ131119:RXQ131123 SHM131119:SHM131123 SRI131119:SRI131123 TBE131119:TBE131123 TLA131119:TLA131123 TUW131119:TUW131123 UES131119:UES131123 UOO131119:UOO131123 UYK131119:UYK131123 VIG131119:VIG131123 VSC131119:VSC131123 WBY131119:WBY131123 WLU131119:WLU131123 WVQ131119:WVQ131123 I196655:I196659 JE196655:JE196659 TA196655:TA196659 ACW196655:ACW196659 AMS196655:AMS196659 AWO196655:AWO196659 BGK196655:BGK196659 BQG196655:BQG196659 CAC196655:CAC196659 CJY196655:CJY196659 CTU196655:CTU196659 DDQ196655:DDQ196659 DNM196655:DNM196659 DXI196655:DXI196659 EHE196655:EHE196659 ERA196655:ERA196659 FAW196655:FAW196659 FKS196655:FKS196659 FUO196655:FUO196659 GEK196655:GEK196659 GOG196655:GOG196659 GYC196655:GYC196659 HHY196655:HHY196659 HRU196655:HRU196659 IBQ196655:IBQ196659 ILM196655:ILM196659 IVI196655:IVI196659 JFE196655:JFE196659 JPA196655:JPA196659 JYW196655:JYW196659 KIS196655:KIS196659 KSO196655:KSO196659 LCK196655:LCK196659 LMG196655:LMG196659 LWC196655:LWC196659 MFY196655:MFY196659 MPU196655:MPU196659 MZQ196655:MZQ196659 NJM196655:NJM196659 NTI196655:NTI196659 ODE196655:ODE196659 ONA196655:ONA196659 OWW196655:OWW196659 PGS196655:PGS196659 PQO196655:PQO196659 QAK196655:QAK196659 QKG196655:QKG196659 QUC196655:QUC196659 RDY196655:RDY196659 RNU196655:RNU196659 RXQ196655:RXQ196659 SHM196655:SHM196659 SRI196655:SRI196659 TBE196655:TBE196659 TLA196655:TLA196659 TUW196655:TUW196659 UES196655:UES196659 UOO196655:UOO196659 UYK196655:UYK196659 VIG196655:VIG196659 VSC196655:VSC196659 WBY196655:WBY196659 WLU196655:WLU196659 WVQ196655:WVQ196659 I262191:I262195 JE262191:JE262195 TA262191:TA262195 ACW262191:ACW262195 AMS262191:AMS262195 AWO262191:AWO262195 BGK262191:BGK262195 BQG262191:BQG262195 CAC262191:CAC262195 CJY262191:CJY262195 CTU262191:CTU262195 DDQ262191:DDQ262195 DNM262191:DNM262195 DXI262191:DXI262195 EHE262191:EHE262195 ERA262191:ERA262195 FAW262191:FAW262195 FKS262191:FKS262195 FUO262191:FUO262195 GEK262191:GEK262195 GOG262191:GOG262195 GYC262191:GYC262195 HHY262191:HHY262195 HRU262191:HRU262195 IBQ262191:IBQ262195 ILM262191:ILM262195 IVI262191:IVI262195 JFE262191:JFE262195 JPA262191:JPA262195 JYW262191:JYW262195 KIS262191:KIS262195 KSO262191:KSO262195 LCK262191:LCK262195 LMG262191:LMG262195 LWC262191:LWC262195 MFY262191:MFY262195 MPU262191:MPU262195 MZQ262191:MZQ262195 NJM262191:NJM262195 NTI262191:NTI262195 ODE262191:ODE262195 ONA262191:ONA262195 OWW262191:OWW262195 PGS262191:PGS262195 PQO262191:PQO262195 QAK262191:QAK262195 QKG262191:QKG262195 QUC262191:QUC262195 RDY262191:RDY262195 RNU262191:RNU262195 RXQ262191:RXQ262195 SHM262191:SHM262195 SRI262191:SRI262195 TBE262191:TBE262195 TLA262191:TLA262195 TUW262191:TUW262195 UES262191:UES262195 UOO262191:UOO262195 UYK262191:UYK262195 VIG262191:VIG262195 VSC262191:VSC262195 WBY262191:WBY262195 WLU262191:WLU262195 WVQ262191:WVQ262195 I327727:I327731 JE327727:JE327731 TA327727:TA327731 ACW327727:ACW327731 AMS327727:AMS327731 AWO327727:AWO327731 BGK327727:BGK327731 BQG327727:BQG327731 CAC327727:CAC327731 CJY327727:CJY327731 CTU327727:CTU327731 DDQ327727:DDQ327731 DNM327727:DNM327731 DXI327727:DXI327731 EHE327727:EHE327731 ERA327727:ERA327731 FAW327727:FAW327731 FKS327727:FKS327731 FUO327727:FUO327731 GEK327727:GEK327731 GOG327727:GOG327731 GYC327727:GYC327731 HHY327727:HHY327731 HRU327727:HRU327731 IBQ327727:IBQ327731 ILM327727:ILM327731 IVI327727:IVI327731 JFE327727:JFE327731 JPA327727:JPA327731 JYW327727:JYW327731 KIS327727:KIS327731 KSO327727:KSO327731 LCK327727:LCK327731 LMG327727:LMG327731 LWC327727:LWC327731 MFY327727:MFY327731 MPU327727:MPU327731 MZQ327727:MZQ327731 NJM327727:NJM327731 NTI327727:NTI327731 ODE327727:ODE327731 ONA327727:ONA327731 OWW327727:OWW327731 PGS327727:PGS327731 PQO327727:PQO327731 QAK327727:QAK327731 QKG327727:QKG327731 QUC327727:QUC327731 RDY327727:RDY327731 RNU327727:RNU327731 RXQ327727:RXQ327731 SHM327727:SHM327731 SRI327727:SRI327731 TBE327727:TBE327731 TLA327727:TLA327731 TUW327727:TUW327731 UES327727:UES327731 UOO327727:UOO327731 UYK327727:UYK327731 VIG327727:VIG327731 VSC327727:VSC327731 WBY327727:WBY327731 WLU327727:WLU327731 WVQ327727:WVQ327731 I393263:I393267 JE393263:JE393267 TA393263:TA393267 ACW393263:ACW393267 AMS393263:AMS393267 AWO393263:AWO393267 BGK393263:BGK393267 BQG393263:BQG393267 CAC393263:CAC393267 CJY393263:CJY393267 CTU393263:CTU393267 DDQ393263:DDQ393267 DNM393263:DNM393267 DXI393263:DXI393267 EHE393263:EHE393267 ERA393263:ERA393267 FAW393263:FAW393267 FKS393263:FKS393267 FUO393263:FUO393267 GEK393263:GEK393267 GOG393263:GOG393267 GYC393263:GYC393267 HHY393263:HHY393267 HRU393263:HRU393267 IBQ393263:IBQ393267 ILM393263:ILM393267 IVI393263:IVI393267 JFE393263:JFE393267 JPA393263:JPA393267 JYW393263:JYW393267 KIS393263:KIS393267 KSO393263:KSO393267 LCK393263:LCK393267 LMG393263:LMG393267 LWC393263:LWC393267 MFY393263:MFY393267 MPU393263:MPU393267 MZQ393263:MZQ393267 NJM393263:NJM393267 NTI393263:NTI393267 ODE393263:ODE393267 ONA393263:ONA393267 OWW393263:OWW393267 PGS393263:PGS393267 PQO393263:PQO393267 QAK393263:QAK393267 QKG393263:QKG393267 QUC393263:QUC393267 RDY393263:RDY393267 RNU393263:RNU393267 RXQ393263:RXQ393267 SHM393263:SHM393267 SRI393263:SRI393267 TBE393263:TBE393267 TLA393263:TLA393267 TUW393263:TUW393267 UES393263:UES393267 UOO393263:UOO393267 UYK393263:UYK393267 VIG393263:VIG393267 VSC393263:VSC393267 WBY393263:WBY393267 WLU393263:WLU393267 WVQ393263:WVQ393267 I458799:I458803 JE458799:JE458803 TA458799:TA458803 ACW458799:ACW458803 AMS458799:AMS458803 AWO458799:AWO458803 BGK458799:BGK458803 BQG458799:BQG458803 CAC458799:CAC458803 CJY458799:CJY458803 CTU458799:CTU458803 DDQ458799:DDQ458803 DNM458799:DNM458803 DXI458799:DXI458803 EHE458799:EHE458803 ERA458799:ERA458803 FAW458799:FAW458803 FKS458799:FKS458803 FUO458799:FUO458803 GEK458799:GEK458803 GOG458799:GOG458803 GYC458799:GYC458803 HHY458799:HHY458803 HRU458799:HRU458803 IBQ458799:IBQ458803 ILM458799:ILM458803 IVI458799:IVI458803 JFE458799:JFE458803 JPA458799:JPA458803 JYW458799:JYW458803 KIS458799:KIS458803 KSO458799:KSO458803 LCK458799:LCK458803 LMG458799:LMG458803 LWC458799:LWC458803 MFY458799:MFY458803 MPU458799:MPU458803 MZQ458799:MZQ458803 NJM458799:NJM458803 NTI458799:NTI458803 ODE458799:ODE458803 ONA458799:ONA458803 OWW458799:OWW458803 PGS458799:PGS458803 PQO458799:PQO458803 QAK458799:QAK458803 QKG458799:QKG458803 QUC458799:QUC458803 RDY458799:RDY458803 RNU458799:RNU458803 RXQ458799:RXQ458803 SHM458799:SHM458803 SRI458799:SRI458803 TBE458799:TBE458803 TLA458799:TLA458803 TUW458799:TUW458803 UES458799:UES458803 UOO458799:UOO458803 UYK458799:UYK458803 VIG458799:VIG458803 VSC458799:VSC458803 WBY458799:WBY458803 WLU458799:WLU458803 WVQ458799:WVQ458803 I524335:I524339 JE524335:JE524339 TA524335:TA524339 ACW524335:ACW524339 AMS524335:AMS524339 AWO524335:AWO524339 BGK524335:BGK524339 BQG524335:BQG524339 CAC524335:CAC524339 CJY524335:CJY524339 CTU524335:CTU524339 DDQ524335:DDQ524339 DNM524335:DNM524339 DXI524335:DXI524339 EHE524335:EHE524339 ERA524335:ERA524339 FAW524335:FAW524339 FKS524335:FKS524339 FUO524335:FUO524339 GEK524335:GEK524339 GOG524335:GOG524339 GYC524335:GYC524339 HHY524335:HHY524339 HRU524335:HRU524339 IBQ524335:IBQ524339 ILM524335:ILM524339 IVI524335:IVI524339 JFE524335:JFE524339 JPA524335:JPA524339 JYW524335:JYW524339 KIS524335:KIS524339 KSO524335:KSO524339 LCK524335:LCK524339 LMG524335:LMG524339 LWC524335:LWC524339 MFY524335:MFY524339 MPU524335:MPU524339 MZQ524335:MZQ524339 NJM524335:NJM524339 NTI524335:NTI524339 ODE524335:ODE524339 ONA524335:ONA524339 OWW524335:OWW524339 PGS524335:PGS524339 PQO524335:PQO524339 QAK524335:QAK524339 QKG524335:QKG524339 QUC524335:QUC524339 RDY524335:RDY524339 RNU524335:RNU524339 RXQ524335:RXQ524339 SHM524335:SHM524339 SRI524335:SRI524339 TBE524335:TBE524339 TLA524335:TLA524339 TUW524335:TUW524339 UES524335:UES524339 UOO524335:UOO524339 UYK524335:UYK524339 VIG524335:VIG524339 VSC524335:VSC524339 WBY524335:WBY524339 WLU524335:WLU524339 WVQ524335:WVQ524339 I589871:I589875 JE589871:JE589875 TA589871:TA589875 ACW589871:ACW589875 AMS589871:AMS589875 AWO589871:AWO589875 BGK589871:BGK589875 BQG589871:BQG589875 CAC589871:CAC589875 CJY589871:CJY589875 CTU589871:CTU589875 DDQ589871:DDQ589875 DNM589871:DNM589875 DXI589871:DXI589875 EHE589871:EHE589875 ERA589871:ERA589875 FAW589871:FAW589875 FKS589871:FKS589875 FUO589871:FUO589875 GEK589871:GEK589875 GOG589871:GOG589875 GYC589871:GYC589875 HHY589871:HHY589875 HRU589871:HRU589875 IBQ589871:IBQ589875 ILM589871:ILM589875 IVI589871:IVI589875 JFE589871:JFE589875 JPA589871:JPA589875 JYW589871:JYW589875 KIS589871:KIS589875 KSO589871:KSO589875 LCK589871:LCK589875 LMG589871:LMG589875 LWC589871:LWC589875 MFY589871:MFY589875 MPU589871:MPU589875 MZQ589871:MZQ589875 NJM589871:NJM589875 NTI589871:NTI589875 ODE589871:ODE589875 ONA589871:ONA589875 OWW589871:OWW589875 PGS589871:PGS589875 PQO589871:PQO589875 QAK589871:QAK589875 QKG589871:QKG589875 QUC589871:QUC589875 RDY589871:RDY589875 RNU589871:RNU589875 RXQ589871:RXQ589875 SHM589871:SHM589875 SRI589871:SRI589875 TBE589871:TBE589875 TLA589871:TLA589875 TUW589871:TUW589875 UES589871:UES589875 UOO589871:UOO589875 UYK589871:UYK589875 VIG589871:VIG589875 VSC589871:VSC589875 WBY589871:WBY589875 WLU589871:WLU589875 WVQ589871:WVQ589875 I655407:I655411 JE655407:JE655411 TA655407:TA655411 ACW655407:ACW655411 AMS655407:AMS655411 AWO655407:AWO655411 BGK655407:BGK655411 BQG655407:BQG655411 CAC655407:CAC655411 CJY655407:CJY655411 CTU655407:CTU655411 DDQ655407:DDQ655411 DNM655407:DNM655411 DXI655407:DXI655411 EHE655407:EHE655411 ERA655407:ERA655411 FAW655407:FAW655411 FKS655407:FKS655411 FUO655407:FUO655411 GEK655407:GEK655411 GOG655407:GOG655411 GYC655407:GYC655411 HHY655407:HHY655411 HRU655407:HRU655411 IBQ655407:IBQ655411 ILM655407:ILM655411 IVI655407:IVI655411 JFE655407:JFE655411 JPA655407:JPA655411 JYW655407:JYW655411 KIS655407:KIS655411 KSO655407:KSO655411 LCK655407:LCK655411 LMG655407:LMG655411 LWC655407:LWC655411 MFY655407:MFY655411 MPU655407:MPU655411 MZQ655407:MZQ655411 NJM655407:NJM655411 NTI655407:NTI655411 ODE655407:ODE655411 ONA655407:ONA655411 OWW655407:OWW655411 PGS655407:PGS655411 PQO655407:PQO655411 QAK655407:QAK655411 QKG655407:QKG655411 QUC655407:QUC655411 RDY655407:RDY655411 RNU655407:RNU655411 RXQ655407:RXQ655411 SHM655407:SHM655411 SRI655407:SRI655411 TBE655407:TBE655411 TLA655407:TLA655411 TUW655407:TUW655411 UES655407:UES655411 UOO655407:UOO655411 UYK655407:UYK655411 VIG655407:VIG655411 VSC655407:VSC655411 WBY655407:WBY655411 WLU655407:WLU655411 WVQ655407:WVQ655411 I720943:I720947 JE720943:JE720947 TA720943:TA720947 ACW720943:ACW720947 AMS720943:AMS720947 AWO720943:AWO720947 BGK720943:BGK720947 BQG720943:BQG720947 CAC720943:CAC720947 CJY720943:CJY720947 CTU720943:CTU720947 DDQ720943:DDQ720947 DNM720943:DNM720947 DXI720943:DXI720947 EHE720943:EHE720947 ERA720943:ERA720947 FAW720943:FAW720947 FKS720943:FKS720947 FUO720943:FUO720947 GEK720943:GEK720947 GOG720943:GOG720947 GYC720943:GYC720947 HHY720943:HHY720947 HRU720943:HRU720947 IBQ720943:IBQ720947 ILM720943:ILM720947 IVI720943:IVI720947 JFE720943:JFE720947 JPA720943:JPA720947 JYW720943:JYW720947 KIS720943:KIS720947 KSO720943:KSO720947 LCK720943:LCK720947 LMG720943:LMG720947 LWC720943:LWC720947 MFY720943:MFY720947 MPU720943:MPU720947 MZQ720943:MZQ720947 NJM720943:NJM720947 NTI720943:NTI720947 ODE720943:ODE720947 ONA720943:ONA720947 OWW720943:OWW720947 PGS720943:PGS720947 PQO720943:PQO720947 QAK720943:QAK720947 QKG720943:QKG720947 QUC720943:QUC720947 RDY720943:RDY720947 RNU720943:RNU720947 RXQ720943:RXQ720947 SHM720943:SHM720947 SRI720943:SRI720947 TBE720943:TBE720947 TLA720943:TLA720947 TUW720943:TUW720947 UES720943:UES720947 UOO720943:UOO720947 UYK720943:UYK720947 VIG720943:VIG720947 VSC720943:VSC720947 WBY720943:WBY720947 WLU720943:WLU720947 WVQ720943:WVQ720947 I786479:I786483 JE786479:JE786483 TA786479:TA786483 ACW786479:ACW786483 AMS786479:AMS786483 AWO786479:AWO786483 BGK786479:BGK786483 BQG786479:BQG786483 CAC786479:CAC786483 CJY786479:CJY786483 CTU786479:CTU786483 DDQ786479:DDQ786483 DNM786479:DNM786483 DXI786479:DXI786483 EHE786479:EHE786483 ERA786479:ERA786483 FAW786479:FAW786483 FKS786479:FKS786483 FUO786479:FUO786483 GEK786479:GEK786483 GOG786479:GOG786483 GYC786479:GYC786483 HHY786479:HHY786483 HRU786479:HRU786483 IBQ786479:IBQ786483 ILM786479:ILM786483 IVI786479:IVI786483 JFE786479:JFE786483 JPA786479:JPA786483 JYW786479:JYW786483 KIS786479:KIS786483 KSO786479:KSO786483 LCK786479:LCK786483 LMG786479:LMG786483 LWC786479:LWC786483 MFY786479:MFY786483 MPU786479:MPU786483 MZQ786479:MZQ786483 NJM786479:NJM786483 NTI786479:NTI786483 ODE786479:ODE786483 ONA786479:ONA786483 OWW786479:OWW786483 PGS786479:PGS786483 PQO786479:PQO786483 QAK786479:QAK786483 QKG786479:QKG786483 QUC786479:QUC786483 RDY786479:RDY786483 RNU786479:RNU786483 RXQ786479:RXQ786483 SHM786479:SHM786483 SRI786479:SRI786483 TBE786479:TBE786483 TLA786479:TLA786483 TUW786479:TUW786483 UES786479:UES786483 UOO786479:UOO786483 UYK786479:UYK786483 VIG786479:VIG786483 VSC786479:VSC786483 WBY786479:WBY786483 WLU786479:WLU786483 WVQ786479:WVQ786483 I852015:I852019 JE852015:JE852019 TA852015:TA852019 ACW852015:ACW852019 AMS852015:AMS852019 AWO852015:AWO852019 BGK852015:BGK852019 BQG852015:BQG852019 CAC852015:CAC852019 CJY852015:CJY852019 CTU852015:CTU852019 DDQ852015:DDQ852019 DNM852015:DNM852019 DXI852015:DXI852019 EHE852015:EHE852019 ERA852015:ERA852019 FAW852015:FAW852019 FKS852015:FKS852019 FUO852015:FUO852019 GEK852015:GEK852019 GOG852015:GOG852019 GYC852015:GYC852019 HHY852015:HHY852019 HRU852015:HRU852019 IBQ852015:IBQ852019 ILM852015:ILM852019 IVI852015:IVI852019 JFE852015:JFE852019 JPA852015:JPA852019 JYW852015:JYW852019 KIS852015:KIS852019 KSO852015:KSO852019 LCK852015:LCK852019 LMG852015:LMG852019 LWC852015:LWC852019 MFY852015:MFY852019 MPU852015:MPU852019 MZQ852015:MZQ852019 NJM852015:NJM852019 NTI852015:NTI852019 ODE852015:ODE852019 ONA852015:ONA852019 OWW852015:OWW852019 PGS852015:PGS852019 PQO852015:PQO852019 QAK852015:QAK852019 QKG852015:QKG852019 QUC852015:QUC852019 RDY852015:RDY852019 RNU852015:RNU852019 RXQ852015:RXQ852019 SHM852015:SHM852019 SRI852015:SRI852019 TBE852015:TBE852019 TLA852015:TLA852019 TUW852015:TUW852019 UES852015:UES852019 UOO852015:UOO852019 UYK852015:UYK852019 VIG852015:VIG852019 VSC852015:VSC852019 WBY852015:WBY852019 WLU852015:WLU852019 WVQ852015:WVQ852019 I917551:I917555 JE917551:JE917555 TA917551:TA917555 ACW917551:ACW917555 AMS917551:AMS917555 AWO917551:AWO917555 BGK917551:BGK917555 BQG917551:BQG917555 CAC917551:CAC917555 CJY917551:CJY917555 CTU917551:CTU917555 DDQ917551:DDQ917555 DNM917551:DNM917555 DXI917551:DXI917555 EHE917551:EHE917555 ERA917551:ERA917555 FAW917551:FAW917555 FKS917551:FKS917555 FUO917551:FUO917555 GEK917551:GEK917555 GOG917551:GOG917555 GYC917551:GYC917555 HHY917551:HHY917555 HRU917551:HRU917555 IBQ917551:IBQ917555 ILM917551:ILM917555 IVI917551:IVI917555 JFE917551:JFE917555 JPA917551:JPA917555 JYW917551:JYW917555 KIS917551:KIS917555 KSO917551:KSO917555 LCK917551:LCK917555 LMG917551:LMG917555 LWC917551:LWC917555 MFY917551:MFY917555 MPU917551:MPU917555 MZQ917551:MZQ917555 NJM917551:NJM917555 NTI917551:NTI917555 ODE917551:ODE917555 ONA917551:ONA917555 OWW917551:OWW917555 PGS917551:PGS917555 PQO917551:PQO917555 QAK917551:QAK917555 QKG917551:QKG917555 QUC917551:QUC917555 RDY917551:RDY917555 RNU917551:RNU917555 RXQ917551:RXQ917555 SHM917551:SHM917555 SRI917551:SRI917555 TBE917551:TBE917555 TLA917551:TLA917555 TUW917551:TUW917555 UES917551:UES917555 UOO917551:UOO917555 UYK917551:UYK917555 VIG917551:VIG917555 VSC917551:VSC917555 WBY917551:WBY917555 WLU917551:WLU917555 WVQ917551:WVQ917555 I983087:I983091 JE983087:JE983091 TA983087:TA983091 ACW983087:ACW983091 AMS983087:AMS983091 AWO983087:AWO983091 BGK983087:BGK983091 BQG983087:BQG983091 CAC983087:CAC983091 CJY983087:CJY983091 CTU983087:CTU983091 DDQ983087:DDQ983091 DNM983087:DNM983091 DXI983087:DXI983091 EHE983087:EHE983091 ERA983087:ERA983091 FAW983087:FAW983091 FKS983087:FKS983091 FUO983087:FUO983091 GEK983087:GEK983091 GOG983087:GOG983091 GYC983087:GYC983091 HHY983087:HHY983091 HRU983087:HRU983091 IBQ983087:IBQ983091 ILM983087:ILM983091 IVI983087:IVI983091 JFE983087:JFE983091 JPA983087:JPA983091 JYW983087:JYW983091 KIS983087:KIS983091 KSO983087:KSO983091 LCK983087:LCK983091 LMG983087:LMG983091 LWC983087:LWC983091 MFY983087:MFY983091 MPU983087:MPU983091 MZQ983087:MZQ983091 NJM983087:NJM983091 NTI983087:NTI983091 ODE983087:ODE983091 ONA983087:ONA983091 OWW983087:OWW983091 PGS983087:PGS983091 PQO983087:PQO983091 QAK983087:QAK983091 QKG983087:QKG983091 QUC983087:QUC983091 RDY983087:RDY983091 RNU983087:RNU983091 RXQ983087:RXQ983091 SHM983087:SHM983091 SRI983087:SRI983091 TBE983087:TBE983091 TLA983087:TLA983091 TUW983087:TUW983091 UES983087:UES983091 UOO983087:UOO983091 UYK983087:UYK983091 VIG983087:VIG983091 VSC983087:VSC983091 WBY983087:WBY983091 WLU983087:WLU983091 WVQ983087:WVQ983091">
      <formula1>$H$2:$H$3</formula1>
    </dataValidation>
    <dataValidation type="list" allowBlank="1" showInputMessage="1" showErrorMessage="1" sqref="V65556:V65587 JR65556:JR65587 TN65556:TN65587 ADJ65556:ADJ65587 ANF65556:ANF65587 AXB65556:AXB65587 BGX65556:BGX65587 BQT65556:BQT65587 CAP65556:CAP65587 CKL65556:CKL65587 CUH65556:CUH65587 DED65556:DED65587 DNZ65556:DNZ65587 DXV65556:DXV65587 EHR65556:EHR65587 ERN65556:ERN65587 FBJ65556:FBJ65587 FLF65556:FLF65587 FVB65556:FVB65587 GEX65556:GEX65587 GOT65556:GOT65587 GYP65556:GYP65587 HIL65556:HIL65587 HSH65556:HSH65587 ICD65556:ICD65587 ILZ65556:ILZ65587 IVV65556:IVV65587 JFR65556:JFR65587 JPN65556:JPN65587 JZJ65556:JZJ65587 KJF65556:KJF65587 KTB65556:KTB65587 LCX65556:LCX65587 LMT65556:LMT65587 LWP65556:LWP65587 MGL65556:MGL65587 MQH65556:MQH65587 NAD65556:NAD65587 NJZ65556:NJZ65587 NTV65556:NTV65587 ODR65556:ODR65587 ONN65556:ONN65587 OXJ65556:OXJ65587 PHF65556:PHF65587 PRB65556:PRB65587 QAX65556:QAX65587 QKT65556:QKT65587 QUP65556:QUP65587 REL65556:REL65587 ROH65556:ROH65587 RYD65556:RYD65587 SHZ65556:SHZ65587 SRV65556:SRV65587 TBR65556:TBR65587 TLN65556:TLN65587 TVJ65556:TVJ65587 UFF65556:UFF65587 UPB65556:UPB65587 UYX65556:UYX65587 VIT65556:VIT65587 VSP65556:VSP65587 WCL65556:WCL65587 WMH65556:WMH65587 WWD65556:WWD65587 V131092:V131123 JR131092:JR131123 TN131092:TN131123 ADJ131092:ADJ131123 ANF131092:ANF131123 AXB131092:AXB131123 BGX131092:BGX131123 BQT131092:BQT131123 CAP131092:CAP131123 CKL131092:CKL131123 CUH131092:CUH131123 DED131092:DED131123 DNZ131092:DNZ131123 DXV131092:DXV131123 EHR131092:EHR131123 ERN131092:ERN131123 FBJ131092:FBJ131123 FLF131092:FLF131123 FVB131092:FVB131123 GEX131092:GEX131123 GOT131092:GOT131123 GYP131092:GYP131123 HIL131092:HIL131123 HSH131092:HSH131123 ICD131092:ICD131123 ILZ131092:ILZ131123 IVV131092:IVV131123 JFR131092:JFR131123 JPN131092:JPN131123 JZJ131092:JZJ131123 KJF131092:KJF131123 KTB131092:KTB131123 LCX131092:LCX131123 LMT131092:LMT131123 LWP131092:LWP131123 MGL131092:MGL131123 MQH131092:MQH131123 NAD131092:NAD131123 NJZ131092:NJZ131123 NTV131092:NTV131123 ODR131092:ODR131123 ONN131092:ONN131123 OXJ131092:OXJ131123 PHF131092:PHF131123 PRB131092:PRB131123 QAX131092:QAX131123 QKT131092:QKT131123 QUP131092:QUP131123 REL131092:REL131123 ROH131092:ROH131123 RYD131092:RYD131123 SHZ131092:SHZ131123 SRV131092:SRV131123 TBR131092:TBR131123 TLN131092:TLN131123 TVJ131092:TVJ131123 UFF131092:UFF131123 UPB131092:UPB131123 UYX131092:UYX131123 VIT131092:VIT131123 VSP131092:VSP131123 WCL131092:WCL131123 WMH131092:WMH131123 WWD131092:WWD131123 V196628:V196659 JR196628:JR196659 TN196628:TN196659 ADJ196628:ADJ196659 ANF196628:ANF196659 AXB196628:AXB196659 BGX196628:BGX196659 BQT196628:BQT196659 CAP196628:CAP196659 CKL196628:CKL196659 CUH196628:CUH196659 DED196628:DED196659 DNZ196628:DNZ196659 DXV196628:DXV196659 EHR196628:EHR196659 ERN196628:ERN196659 FBJ196628:FBJ196659 FLF196628:FLF196659 FVB196628:FVB196659 GEX196628:GEX196659 GOT196628:GOT196659 GYP196628:GYP196659 HIL196628:HIL196659 HSH196628:HSH196659 ICD196628:ICD196659 ILZ196628:ILZ196659 IVV196628:IVV196659 JFR196628:JFR196659 JPN196628:JPN196659 JZJ196628:JZJ196659 KJF196628:KJF196659 KTB196628:KTB196659 LCX196628:LCX196659 LMT196628:LMT196659 LWP196628:LWP196659 MGL196628:MGL196659 MQH196628:MQH196659 NAD196628:NAD196659 NJZ196628:NJZ196659 NTV196628:NTV196659 ODR196628:ODR196659 ONN196628:ONN196659 OXJ196628:OXJ196659 PHF196628:PHF196659 PRB196628:PRB196659 QAX196628:QAX196659 QKT196628:QKT196659 QUP196628:QUP196659 REL196628:REL196659 ROH196628:ROH196659 RYD196628:RYD196659 SHZ196628:SHZ196659 SRV196628:SRV196659 TBR196628:TBR196659 TLN196628:TLN196659 TVJ196628:TVJ196659 UFF196628:UFF196659 UPB196628:UPB196659 UYX196628:UYX196659 VIT196628:VIT196659 VSP196628:VSP196659 WCL196628:WCL196659 WMH196628:WMH196659 WWD196628:WWD196659 V262164:V262195 JR262164:JR262195 TN262164:TN262195 ADJ262164:ADJ262195 ANF262164:ANF262195 AXB262164:AXB262195 BGX262164:BGX262195 BQT262164:BQT262195 CAP262164:CAP262195 CKL262164:CKL262195 CUH262164:CUH262195 DED262164:DED262195 DNZ262164:DNZ262195 DXV262164:DXV262195 EHR262164:EHR262195 ERN262164:ERN262195 FBJ262164:FBJ262195 FLF262164:FLF262195 FVB262164:FVB262195 GEX262164:GEX262195 GOT262164:GOT262195 GYP262164:GYP262195 HIL262164:HIL262195 HSH262164:HSH262195 ICD262164:ICD262195 ILZ262164:ILZ262195 IVV262164:IVV262195 JFR262164:JFR262195 JPN262164:JPN262195 JZJ262164:JZJ262195 KJF262164:KJF262195 KTB262164:KTB262195 LCX262164:LCX262195 LMT262164:LMT262195 LWP262164:LWP262195 MGL262164:MGL262195 MQH262164:MQH262195 NAD262164:NAD262195 NJZ262164:NJZ262195 NTV262164:NTV262195 ODR262164:ODR262195 ONN262164:ONN262195 OXJ262164:OXJ262195 PHF262164:PHF262195 PRB262164:PRB262195 QAX262164:QAX262195 QKT262164:QKT262195 QUP262164:QUP262195 REL262164:REL262195 ROH262164:ROH262195 RYD262164:RYD262195 SHZ262164:SHZ262195 SRV262164:SRV262195 TBR262164:TBR262195 TLN262164:TLN262195 TVJ262164:TVJ262195 UFF262164:UFF262195 UPB262164:UPB262195 UYX262164:UYX262195 VIT262164:VIT262195 VSP262164:VSP262195 WCL262164:WCL262195 WMH262164:WMH262195 WWD262164:WWD262195 V327700:V327731 JR327700:JR327731 TN327700:TN327731 ADJ327700:ADJ327731 ANF327700:ANF327731 AXB327700:AXB327731 BGX327700:BGX327731 BQT327700:BQT327731 CAP327700:CAP327731 CKL327700:CKL327731 CUH327700:CUH327731 DED327700:DED327731 DNZ327700:DNZ327731 DXV327700:DXV327731 EHR327700:EHR327731 ERN327700:ERN327731 FBJ327700:FBJ327731 FLF327700:FLF327731 FVB327700:FVB327731 GEX327700:GEX327731 GOT327700:GOT327731 GYP327700:GYP327731 HIL327700:HIL327731 HSH327700:HSH327731 ICD327700:ICD327731 ILZ327700:ILZ327731 IVV327700:IVV327731 JFR327700:JFR327731 JPN327700:JPN327731 JZJ327700:JZJ327731 KJF327700:KJF327731 KTB327700:KTB327731 LCX327700:LCX327731 LMT327700:LMT327731 LWP327700:LWP327731 MGL327700:MGL327731 MQH327700:MQH327731 NAD327700:NAD327731 NJZ327700:NJZ327731 NTV327700:NTV327731 ODR327700:ODR327731 ONN327700:ONN327731 OXJ327700:OXJ327731 PHF327700:PHF327731 PRB327700:PRB327731 QAX327700:QAX327731 QKT327700:QKT327731 QUP327700:QUP327731 REL327700:REL327731 ROH327700:ROH327731 RYD327700:RYD327731 SHZ327700:SHZ327731 SRV327700:SRV327731 TBR327700:TBR327731 TLN327700:TLN327731 TVJ327700:TVJ327731 UFF327700:UFF327731 UPB327700:UPB327731 UYX327700:UYX327731 VIT327700:VIT327731 VSP327700:VSP327731 WCL327700:WCL327731 WMH327700:WMH327731 WWD327700:WWD327731 V393236:V393267 JR393236:JR393267 TN393236:TN393267 ADJ393236:ADJ393267 ANF393236:ANF393267 AXB393236:AXB393267 BGX393236:BGX393267 BQT393236:BQT393267 CAP393236:CAP393267 CKL393236:CKL393267 CUH393236:CUH393267 DED393236:DED393267 DNZ393236:DNZ393267 DXV393236:DXV393267 EHR393236:EHR393267 ERN393236:ERN393267 FBJ393236:FBJ393267 FLF393236:FLF393267 FVB393236:FVB393267 GEX393236:GEX393267 GOT393236:GOT393267 GYP393236:GYP393267 HIL393236:HIL393267 HSH393236:HSH393267 ICD393236:ICD393267 ILZ393236:ILZ393267 IVV393236:IVV393267 JFR393236:JFR393267 JPN393236:JPN393267 JZJ393236:JZJ393267 KJF393236:KJF393267 KTB393236:KTB393267 LCX393236:LCX393267 LMT393236:LMT393267 LWP393236:LWP393267 MGL393236:MGL393267 MQH393236:MQH393267 NAD393236:NAD393267 NJZ393236:NJZ393267 NTV393236:NTV393267 ODR393236:ODR393267 ONN393236:ONN393267 OXJ393236:OXJ393267 PHF393236:PHF393267 PRB393236:PRB393267 QAX393236:QAX393267 QKT393236:QKT393267 QUP393236:QUP393267 REL393236:REL393267 ROH393236:ROH393267 RYD393236:RYD393267 SHZ393236:SHZ393267 SRV393236:SRV393267 TBR393236:TBR393267 TLN393236:TLN393267 TVJ393236:TVJ393267 UFF393236:UFF393267 UPB393236:UPB393267 UYX393236:UYX393267 VIT393236:VIT393267 VSP393236:VSP393267 WCL393236:WCL393267 WMH393236:WMH393267 WWD393236:WWD393267 V458772:V458803 JR458772:JR458803 TN458772:TN458803 ADJ458772:ADJ458803 ANF458772:ANF458803 AXB458772:AXB458803 BGX458772:BGX458803 BQT458772:BQT458803 CAP458772:CAP458803 CKL458772:CKL458803 CUH458772:CUH458803 DED458772:DED458803 DNZ458772:DNZ458803 DXV458772:DXV458803 EHR458772:EHR458803 ERN458772:ERN458803 FBJ458772:FBJ458803 FLF458772:FLF458803 FVB458772:FVB458803 GEX458772:GEX458803 GOT458772:GOT458803 GYP458772:GYP458803 HIL458772:HIL458803 HSH458772:HSH458803 ICD458772:ICD458803 ILZ458772:ILZ458803 IVV458772:IVV458803 JFR458772:JFR458803 JPN458772:JPN458803 JZJ458772:JZJ458803 KJF458772:KJF458803 KTB458772:KTB458803 LCX458772:LCX458803 LMT458772:LMT458803 LWP458772:LWP458803 MGL458772:MGL458803 MQH458772:MQH458803 NAD458772:NAD458803 NJZ458772:NJZ458803 NTV458772:NTV458803 ODR458772:ODR458803 ONN458772:ONN458803 OXJ458772:OXJ458803 PHF458772:PHF458803 PRB458772:PRB458803 QAX458772:QAX458803 QKT458772:QKT458803 QUP458772:QUP458803 REL458772:REL458803 ROH458772:ROH458803 RYD458772:RYD458803 SHZ458772:SHZ458803 SRV458772:SRV458803 TBR458772:TBR458803 TLN458772:TLN458803 TVJ458772:TVJ458803 UFF458772:UFF458803 UPB458772:UPB458803 UYX458772:UYX458803 VIT458772:VIT458803 VSP458772:VSP458803 WCL458772:WCL458803 WMH458772:WMH458803 WWD458772:WWD458803 V524308:V524339 JR524308:JR524339 TN524308:TN524339 ADJ524308:ADJ524339 ANF524308:ANF524339 AXB524308:AXB524339 BGX524308:BGX524339 BQT524308:BQT524339 CAP524308:CAP524339 CKL524308:CKL524339 CUH524308:CUH524339 DED524308:DED524339 DNZ524308:DNZ524339 DXV524308:DXV524339 EHR524308:EHR524339 ERN524308:ERN524339 FBJ524308:FBJ524339 FLF524308:FLF524339 FVB524308:FVB524339 GEX524308:GEX524339 GOT524308:GOT524339 GYP524308:GYP524339 HIL524308:HIL524339 HSH524308:HSH524339 ICD524308:ICD524339 ILZ524308:ILZ524339 IVV524308:IVV524339 JFR524308:JFR524339 JPN524308:JPN524339 JZJ524308:JZJ524339 KJF524308:KJF524339 KTB524308:KTB524339 LCX524308:LCX524339 LMT524308:LMT524339 LWP524308:LWP524339 MGL524308:MGL524339 MQH524308:MQH524339 NAD524308:NAD524339 NJZ524308:NJZ524339 NTV524308:NTV524339 ODR524308:ODR524339 ONN524308:ONN524339 OXJ524308:OXJ524339 PHF524308:PHF524339 PRB524308:PRB524339 QAX524308:QAX524339 QKT524308:QKT524339 QUP524308:QUP524339 REL524308:REL524339 ROH524308:ROH524339 RYD524308:RYD524339 SHZ524308:SHZ524339 SRV524308:SRV524339 TBR524308:TBR524339 TLN524308:TLN524339 TVJ524308:TVJ524339 UFF524308:UFF524339 UPB524308:UPB524339 UYX524308:UYX524339 VIT524308:VIT524339 VSP524308:VSP524339 WCL524308:WCL524339 WMH524308:WMH524339 WWD524308:WWD524339 V589844:V589875 JR589844:JR589875 TN589844:TN589875 ADJ589844:ADJ589875 ANF589844:ANF589875 AXB589844:AXB589875 BGX589844:BGX589875 BQT589844:BQT589875 CAP589844:CAP589875 CKL589844:CKL589875 CUH589844:CUH589875 DED589844:DED589875 DNZ589844:DNZ589875 DXV589844:DXV589875 EHR589844:EHR589875 ERN589844:ERN589875 FBJ589844:FBJ589875 FLF589844:FLF589875 FVB589844:FVB589875 GEX589844:GEX589875 GOT589844:GOT589875 GYP589844:GYP589875 HIL589844:HIL589875 HSH589844:HSH589875 ICD589844:ICD589875 ILZ589844:ILZ589875 IVV589844:IVV589875 JFR589844:JFR589875 JPN589844:JPN589875 JZJ589844:JZJ589875 KJF589844:KJF589875 KTB589844:KTB589875 LCX589844:LCX589875 LMT589844:LMT589875 LWP589844:LWP589875 MGL589844:MGL589875 MQH589844:MQH589875 NAD589844:NAD589875 NJZ589844:NJZ589875 NTV589844:NTV589875 ODR589844:ODR589875 ONN589844:ONN589875 OXJ589844:OXJ589875 PHF589844:PHF589875 PRB589844:PRB589875 QAX589844:QAX589875 QKT589844:QKT589875 QUP589844:QUP589875 REL589844:REL589875 ROH589844:ROH589875 RYD589844:RYD589875 SHZ589844:SHZ589875 SRV589844:SRV589875 TBR589844:TBR589875 TLN589844:TLN589875 TVJ589844:TVJ589875 UFF589844:UFF589875 UPB589844:UPB589875 UYX589844:UYX589875 VIT589844:VIT589875 VSP589844:VSP589875 WCL589844:WCL589875 WMH589844:WMH589875 WWD589844:WWD589875 V655380:V655411 JR655380:JR655411 TN655380:TN655411 ADJ655380:ADJ655411 ANF655380:ANF655411 AXB655380:AXB655411 BGX655380:BGX655411 BQT655380:BQT655411 CAP655380:CAP655411 CKL655380:CKL655411 CUH655380:CUH655411 DED655380:DED655411 DNZ655380:DNZ655411 DXV655380:DXV655411 EHR655380:EHR655411 ERN655380:ERN655411 FBJ655380:FBJ655411 FLF655380:FLF655411 FVB655380:FVB655411 GEX655380:GEX655411 GOT655380:GOT655411 GYP655380:GYP655411 HIL655380:HIL655411 HSH655380:HSH655411 ICD655380:ICD655411 ILZ655380:ILZ655411 IVV655380:IVV655411 JFR655380:JFR655411 JPN655380:JPN655411 JZJ655380:JZJ655411 KJF655380:KJF655411 KTB655380:KTB655411 LCX655380:LCX655411 LMT655380:LMT655411 LWP655380:LWP655411 MGL655380:MGL655411 MQH655380:MQH655411 NAD655380:NAD655411 NJZ655380:NJZ655411 NTV655380:NTV655411 ODR655380:ODR655411 ONN655380:ONN655411 OXJ655380:OXJ655411 PHF655380:PHF655411 PRB655380:PRB655411 QAX655380:QAX655411 QKT655380:QKT655411 QUP655380:QUP655411 REL655380:REL655411 ROH655380:ROH655411 RYD655380:RYD655411 SHZ655380:SHZ655411 SRV655380:SRV655411 TBR655380:TBR655411 TLN655380:TLN655411 TVJ655380:TVJ655411 UFF655380:UFF655411 UPB655380:UPB655411 UYX655380:UYX655411 VIT655380:VIT655411 VSP655380:VSP655411 WCL655380:WCL655411 WMH655380:WMH655411 WWD655380:WWD655411 V720916:V720947 JR720916:JR720947 TN720916:TN720947 ADJ720916:ADJ720947 ANF720916:ANF720947 AXB720916:AXB720947 BGX720916:BGX720947 BQT720916:BQT720947 CAP720916:CAP720947 CKL720916:CKL720947 CUH720916:CUH720947 DED720916:DED720947 DNZ720916:DNZ720947 DXV720916:DXV720947 EHR720916:EHR720947 ERN720916:ERN720947 FBJ720916:FBJ720947 FLF720916:FLF720947 FVB720916:FVB720947 GEX720916:GEX720947 GOT720916:GOT720947 GYP720916:GYP720947 HIL720916:HIL720947 HSH720916:HSH720947 ICD720916:ICD720947 ILZ720916:ILZ720947 IVV720916:IVV720947 JFR720916:JFR720947 JPN720916:JPN720947 JZJ720916:JZJ720947 KJF720916:KJF720947 KTB720916:KTB720947 LCX720916:LCX720947 LMT720916:LMT720947 LWP720916:LWP720947 MGL720916:MGL720947 MQH720916:MQH720947 NAD720916:NAD720947 NJZ720916:NJZ720947 NTV720916:NTV720947 ODR720916:ODR720947 ONN720916:ONN720947 OXJ720916:OXJ720947 PHF720916:PHF720947 PRB720916:PRB720947 QAX720916:QAX720947 QKT720916:QKT720947 QUP720916:QUP720947 REL720916:REL720947 ROH720916:ROH720947 RYD720916:RYD720947 SHZ720916:SHZ720947 SRV720916:SRV720947 TBR720916:TBR720947 TLN720916:TLN720947 TVJ720916:TVJ720947 UFF720916:UFF720947 UPB720916:UPB720947 UYX720916:UYX720947 VIT720916:VIT720947 VSP720916:VSP720947 WCL720916:WCL720947 WMH720916:WMH720947 WWD720916:WWD720947 V786452:V786483 JR786452:JR786483 TN786452:TN786483 ADJ786452:ADJ786483 ANF786452:ANF786483 AXB786452:AXB786483 BGX786452:BGX786483 BQT786452:BQT786483 CAP786452:CAP786483 CKL786452:CKL786483 CUH786452:CUH786483 DED786452:DED786483 DNZ786452:DNZ786483 DXV786452:DXV786483 EHR786452:EHR786483 ERN786452:ERN786483 FBJ786452:FBJ786483 FLF786452:FLF786483 FVB786452:FVB786483 GEX786452:GEX786483 GOT786452:GOT786483 GYP786452:GYP786483 HIL786452:HIL786483 HSH786452:HSH786483 ICD786452:ICD786483 ILZ786452:ILZ786483 IVV786452:IVV786483 JFR786452:JFR786483 JPN786452:JPN786483 JZJ786452:JZJ786483 KJF786452:KJF786483 KTB786452:KTB786483 LCX786452:LCX786483 LMT786452:LMT786483 LWP786452:LWP786483 MGL786452:MGL786483 MQH786452:MQH786483 NAD786452:NAD786483 NJZ786452:NJZ786483 NTV786452:NTV786483 ODR786452:ODR786483 ONN786452:ONN786483 OXJ786452:OXJ786483 PHF786452:PHF786483 PRB786452:PRB786483 QAX786452:QAX786483 QKT786452:QKT786483 QUP786452:QUP786483 REL786452:REL786483 ROH786452:ROH786483 RYD786452:RYD786483 SHZ786452:SHZ786483 SRV786452:SRV786483 TBR786452:TBR786483 TLN786452:TLN786483 TVJ786452:TVJ786483 UFF786452:UFF786483 UPB786452:UPB786483 UYX786452:UYX786483 VIT786452:VIT786483 VSP786452:VSP786483 WCL786452:WCL786483 WMH786452:WMH786483 WWD786452:WWD786483 V851988:V852019 JR851988:JR852019 TN851988:TN852019 ADJ851988:ADJ852019 ANF851988:ANF852019 AXB851988:AXB852019 BGX851988:BGX852019 BQT851988:BQT852019 CAP851988:CAP852019 CKL851988:CKL852019 CUH851988:CUH852019 DED851988:DED852019 DNZ851988:DNZ852019 DXV851988:DXV852019 EHR851988:EHR852019 ERN851988:ERN852019 FBJ851988:FBJ852019 FLF851988:FLF852019 FVB851988:FVB852019 GEX851988:GEX852019 GOT851988:GOT852019 GYP851988:GYP852019 HIL851988:HIL852019 HSH851988:HSH852019 ICD851988:ICD852019 ILZ851988:ILZ852019 IVV851988:IVV852019 JFR851988:JFR852019 JPN851988:JPN852019 JZJ851988:JZJ852019 KJF851988:KJF852019 KTB851988:KTB852019 LCX851988:LCX852019 LMT851988:LMT852019 LWP851988:LWP852019 MGL851988:MGL852019 MQH851988:MQH852019 NAD851988:NAD852019 NJZ851988:NJZ852019 NTV851988:NTV852019 ODR851988:ODR852019 ONN851988:ONN852019 OXJ851988:OXJ852019 PHF851988:PHF852019 PRB851988:PRB852019 QAX851988:QAX852019 QKT851988:QKT852019 QUP851988:QUP852019 REL851988:REL852019 ROH851988:ROH852019 RYD851988:RYD852019 SHZ851988:SHZ852019 SRV851988:SRV852019 TBR851988:TBR852019 TLN851988:TLN852019 TVJ851988:TVJ852019 UFF851988:UFF852019 UPB851988:UPB852019 UYX851988:UYX852019 VIT851988:VIT852019 VSP851988:VSP852019 WCL851988:WCL852019 WMH851988:WMH852019 WWD851988:WWD852019 V917524:V917555 JR917524:JR917555 TN917524:TN917555 ADJ917524:ADJ917555 ANF917524:ANF917555 AXB917524:AXB917555 BGX917524:BGX917555 BQT917524:BQT917555 CAP917524:CAP917555 CKL917524:CKL917555 CUH917524:CUH917555 DED917524:DED917555 DNZ917524:DNZ917555 DXV917524:DXV917555 EHR917524:EHR917555 ERN917524:ERN917555 FBJ917524:FBJ917555 FLF917524:FLF917555 FVB917524:FVB917555 GEX917524:GEX917555 GOT917524:GOT917555 GYP917524:GYP917555 HIL917524:HIL917555 HSH917524:HSH917555 ICD917524:ICD917555 ILZ917524:ILZ917555 IVV917524:IVV917555 JFR917524:JFR917555 JPN917524:JPN917555 JZJ917524:JZJ917555 KJF917524:KJF917555 KTB917524:KTB917555 LCX917524:LCX917555 LMT917524:LMT917555 LWP917524:LWP917555 MGL917524:MGL917555 MQH917524:MQH917555 NAD917524:NAD917555 NJZ917524:NJZ917555 NTV917524:NTV917555 ODR917524:ODR917555 ONN917524:ONN917555 OXJ917524:OXJ917555 PHF917524:PHF917555 PRB917524:PRB917555 QAX917524:QAX917555 QKT917524:QKT917555 QUP917524:QUP917555 REL917524:REL917555 ROH917524:ROH917555 RYD917524:RYD917555 SHZ917524:SHZ917555 SRV917524:SRV917555 TBR917524:TBR917555 TLN917524:TLN917555 TVJ917524:TVJ917555 UFF917524:UFF917555 UPB917524:UPB917555 UYX917524:UYX917555 VIT917524:VIT917555 VSP917524:VSP917555 WCL917524:WCL917555 WMH917524:WMH917555 WWD917524:WWD917555 V983060:V983091 JR983060:JR983091 TN983060:TN983091 ADJ983060:ADJ983091 ANF983060:ANF983091 AXB983060:AXB983091 BGX983060:BGX983091 BQT983060:BQT983091 CAP983060:CAP983091 CKL983060:CKL983091 CUH983060:CUH983091 DED983060:DED983091 DNZ983060:DNZ983091 DXV983060:DXV983091 EHR983060:EHR983091 ERN983060:ERN983091 FBJ983060:FBJ983091 FLF983060:FLF983091 FVB983060:FVB983091 GEX983060:GEX983091 GOT983060:GOT983091 GYP983060:GYP983091 HIL983060:HIL983091 HSH983060:HSH983091 ICD983060:ICD983091 ILZ983060:ILZ983091 IVV983060:IVV983091 JFR983060:JFR983091 JPN983060:JPN983091 JZJ983060:JZJ983091 KJF983060:KJF983091 KTB983060:KTB983091 LCX983060:LCX983091 LMT983060:LMT983091 LWP983060:LWP983091 MGL983060:MGL983091 MQH983060:MQH983091 NAD983060:NAD983091 NJZ983060:NJZ983091 NTV983060:NTV983091 ODR983060:ODR983091 ONN983060:ONN983091 OXJ983060:OXJ983091 PHF983060:PHF983091 PRB983060:PRB983091 QAX983060:QAX983091 QKT983060:QKT983091 QUP983060:QUP983091 REL983060:REL983091 ROH983060:ROH983091 RYD983060:RYD983091 SHZ983060:SHZ983091 SRV983060:SRV983091 TBR983060:TBR983091 TLN983060:TLN983091 TVJ983060:TVJ983091 UFF983060:UFF983091 UPB983060:UPB983091 UYX983060:UYX983091 VIT983060:VIT983091 VSP983060:VSP983091 WCL983060:WCL983091 WMH983060:WMH983091 WWD983060:WWD983091 V31:V53 JR31:JR53 TN31:TN53 ADJ31:ADJ53 ANF31:ANF53 AXB31:AXB53 BGX31:BGX53 BQT31:BQT53 CAP31:CAP53 CKL31:CKL53 CUH31:CUH53 DED31:DED53 DNZ31:DNZ53 DXV31:DXV53 EHR31:EHR53 ERN31:ERN53 FBJ31:FBJ53 FLF31:FLF53 FVB31:FVB53 GEX31:GEX53 GOT31:GOT53 GYP31:GYP53 HIL31:HIL53 HSH31:HSH53 ICD31:ICD53 ILZ31:ILZ53 IVV31:IVV53 JFR31:JFR53 JPN31:JPN53 JZJ31:JZJ53 KJF31:KJF53 KTB31:KTB53 LCX31:LCX53 LMT31:LMT53 LWP31:LWP53 MGL31:MGL53 MQH31:MQH53 NAD31:NAD53 NJZ31:NJZ53 NTV31:NTV53 ODR31:ODR53 ONN31:ONN53 OXJ31:OXJ53 PHF31:PHF53 PRB31:PRB53 QAX31:QAX53 QKT31:QKT53 QUP31:QUP53 REL31:REL53 ROH31:ROH53 RYD31:RYD53 SHZ31:SHZ53 SRV31:SRV53 TBR31:TBR53 TLN31:TLN53 TVJ31:TVJ53 UFF31:UFF53 UPB31:UPB53 UYX31:UYX53 VIT31:VIT53 VSP31:VSP53 WCL31:WCL53 WMH31:WMH53 WWD31:WWD53">
      <formula1>$J$2:$J$4</formula1>
    </dataValidation>
    <dataValidation type="list" allowBlank="1" showInputMessage="1" showErrorMessage="1" sqref="W65556:W65587 JS65556:JS65587 TO65556:TO65587 ADK65556:ADK65587 ANG65556:ANG65587 AXC65556:AXC65587 BGY65556:BGY65587 BQU65556:BQU65587 CAQ65556:CAQ65587 CKM65556:CKM65587 CUI65556:CUI65587 DEE65556:DEE65587 DOA65556:DOA65587 DXW65556:DXW65587 EHS65556:EHS65587 ERO65556:ERO65587 FBK65556:FBK65587 FLG65556:FLG65587 FVC65556:FVC65587 GEY65556:GEY65587 GOU65556:GOU65587 GYQ65556:GYQ65587 HIM65556:HIM65587 HSI65556:HSI65587 ICE65556:ICE65587 IMA65556:IMA65587 IVW65556:IVW65587 JFS65556:JFS65587 JPO65556:JPO65587 JZK65556:JZK65587 KJG65556:KJG65587 KTC65556:KTC65587 LCY65556:LCY65587 LMU65556:LMU65587 LWQ65556:LWQ65587 MGM65556:MGM65587 MQI65556:MQI65587 NAE65556:NAE65587 NKA65556:NKA65587 NTW65556:NTW65587 ODS65556:ODS65587 ONO65556:ONO65587 OXK65556:OXK65587 PHG65556:PHG65587 PRC65556:PRC65587 QAY65556:QAY65587 QKU65556:QKU65587 QUQ65556:QUQ65587 REM65556:REM65587 ROI65556:ROI65587 RYE65556:RYE65587 SIA65556:SIA65587 SRW65556:SRW65587 TBS65556:TBS65587 TLO65556:TLO65587 TVK65556:TVK65587 UFG65556:UFG65587 UPC65556:UPC65587 UYY65556:UYY65587 VIU65556:VIU65587 VSQ65556:VSQ65587 WCM65556:WCM65587 WMI65556:WMI65587 WWE65556:WWE65587 W131092:W131123 JS131092:JS131123 TO131092:TO131123 ADK131092:ADK131123 ANG131092:ANG131123 AXC131092:AXC131123 BGY131092:BGY131123 BQU131092:BQU131123 CAQ131092:CAQ131123 CKM131092:CKM131123 CUI131092:CUI131123 DEE131092:DEE131123 DOA131092:DOA131123 DXW131092:DXW131123 EHS131092:EHS131123 ERO131092:ERO131123 FBK131092:FBK131123 FLG131092:FLG131123 FVC131092:FVC131123 GEY131092:GEY131123 GOU131092:GOU131123 GYQ131092:GYQ131123 HIM131092:HIM131123 HSI131092:HSI131123 ICE131092:ICE131123 IMA131092:IMA131123 IVW131092:IVW131123 JFS131092:JFS131123 JPO131092:JPO131123 JZK131092:JZK131123 KJG131092:KJG131123 KTC131092:KTC131123 LCY131092:LCY131123 LMU131092:LMU131123 LWQ131092:LWQ131123 MGM131092:MGM131123 MQI131092:MQI131123 NAE131092:NAE131123 NKA131092:NKA131123 NTW131092:NTW131123 ODS131092:ODS131123 ONO131092:ONO131123 OXK131092:OXK131123 PHG131092:PHG131123 PRC131092:PRC131123 QAY131092:QAY131123 QKU131092:QKU131123 QUQ131092:QUQ131123 REM131092:REM131123 ROI131092:ROI131123 RYE131092:RYE131123 SIA131092:SIA131123 SRW131092:SRW131123 TBS131092:TBS131123 TLO131092:TLO131123 TVK131092:TVK131123 UFG131092:UFG131123 UPC131092:UPC131123 UYY131092:UYY131123 VIU131092:VIU131123 VSQ131092:VSQ131123 WCM131092:WCM131123 WMI131092:WMI131123 WWE131092:WWE131123 W196628:W196659 JS196628:JS196659 TO196628:TO196659 ADK196628:ADK196659 ANG196628:ANG196659 AXC196628:AXC196659 BGY196628:BGY196659 BQU196628:BQU196659 CAQ196628:CAQ196659 CKM196628:CKM196659 CUI196628:CUI196659 DEE196628:DEE196659 DOA196628:DOA196659 DXW196628:DXW196659 EHS196628:EHS196659 ERO196628:ERO196659 FBK196628:FBK196659 FLG196628:FLG196659 FVC196628:FVC196659 GEY196628:GEY196659 GOU196628:GOU196659 GYQ196628:GYQ196659 HIM196628:HIM196659 HSI196628:HSI196659 ICE196628:ICE196659 IMA196628:IMA196659 IVW196628:IVW196659 JFS196628:JFS196659 JPO196628:JPO196659 JZK196628:JZK196659 KJG196628:KJG196659 KTC196628:KTC196659 LCY196628:LCY196659 LMU196628:LMU196659 LWQ196628:LWQ196659 MGM196628:MGM196659 MQI196628:MQI196659 NAE196628:NAE196659 NKA196628:NKA196659 NTW196628:NTW196659 ODS196628:ODS196659 ONO196628:ONO196659 OXK196628:OXK196659 PHG196628:PHG196659 PRC196628:PRC196659 QAY196628:QAY196659 QKU196628:QKU196659 QUQ196628:QUQ196659 REM196628:REM196659 ROI196628:ROI196659 RYE196628:RYE196659 SIA196628:SIA196659 SRW196628:SRW196659 TBS196628:TBS196659 TLO196628:TLO196659 TVK196628:TVK196659 UFG196628:UFG196659 UPC196628:UPC196659 UYY196628:UYY196659 VIU196628:VIU196659 VSQ196628:VSQ196659 WCM196628:WCM196659 WMI196628:WMI196659 WWE196628:WWE196659 W262164:W262195 JS262164:JS262195 TO262164:TO262195 ADK262164:ADK262195 ANG262164:ANG262195 AXC262164:AXC262195 BGY262164:BGY262195 BQU262164:BQU262195 CAQ262164:CAQ262195 CKM262164:CKM262195 CUI262164:CUI262195 DEE262164:DEE262195 DOA262164:DOA262195 DXW262164:DXW262195 EHS262164:EHS262195 ERO262164:ERO262195 FBK262164:FBK262195 FLG262164:FLG262195 FVC262164:FVC262195 GEY262164:GEY262195 GOU262164:GOU262195 GYQ262164:GYQ262195 HIM262164:HIM262195 HSI262164:HSI262195 ICE262164:ICE262195 IMA262164:IMA262195 IVW262164:IVW262195 JFS262164:JFS262195 JPO262164:JPO262195 JZK262164:JZK262195 KJG262164:KJG262195 KTC262164:KTC262195 LCY262164:LCY262195 LMU262164:LMU262195 LWQ262164:LWQ262195 MGM262164:MGM262195 MQI262164:MQI262195 NAE262164:NAE262195 NKA262164:NKA262195 NTW262164:NTW262195 ODS262164:ODS262195 ONO262164:ONO262195 OXK262164:OXK262195 PHG262164:PHG262195 PRC262164:PRC262195 QAY262164:QAY262195 QKU262164:QKU262195 QUQ262164:QUQ262195 REM262164:REM262195 ROI262164:ROI262195 RYE262164:RYE262195 SIA262164:SIA262195 SRW262164:SRW262195 TBS262164:TBS262195 TLO262164:TLO262195 TVK262164:TVK262195 UFG262164:UFG262195 UPC262164:UPC262195 UYY262164:UYY262195 VIU262164:VIU262195 VSQ262164:VSQ262195 WCM262164:WCM262195 WMI262164:WMI262195 WWE262164:WWE262195 W327700:W327731 JS327700:JS327731 TO327700:TO327731 ADK327700:ADK327731 ANG327700:ANG327731 AXC327700:AXC327731 BGY327700:BGY327731 BQU327700:BQU327731 CAQ327700:CAQ327731 CKM327700:CKM327731 CUI327700:CUI327731 DEE327700:DEE327731 DOA327700:DOA327731 DXW327700:DXW327731 EHS327700:EHS327731 ERO327700:ERO327731 FBK327700:FBK327731 FLG327700:FLG327731 FVC327700:FVC327731 GEY327700:GEY327731 GOU327700:GOU327731 GYQ327700:GYQ327731 HIM327700:HIM327731 HSI327700:HSI327731 ICE327700:ICE327731 IMA327700:IMA327731 IVW327700:IVW327731 JFS327700:JFS327731 JPO327700:JPO327731 JZK327700:JZK327731 KJG327700:KJG327731 KTC327700:KTC327731 LCY327700:LCY327731 LMU327700:LMU327731 LWQ327700:LWQ327731 MGM327700:MGM327731 MQI327700:MQI327731 NAE327700:NAE327731 NKA327700:NKA327731 NTW327700:NTW327731 ODS327700:ODS327731 ONO327700:ONO327731 OXK327700:OXK327731 PHG327700:PHG327731 PRC327700:PRC327731 QAY327700:QAY327731 QKU327700:QKU327731 QUQ327700:QUQ327731 REM327700:REM327731 ROI327700:ROI327731 RYE327700:RYE327731 SIA327700:SIA327731 SRW327700:SRW327731 TBS327700:TBS327731 TLO327700:TLO327731 TVK327700:TVK327731 UFG327700:UFG327731 UPC327700:UPC327731 UYY327700:UYY327731 VIU327700:VIU327731 VSQ327700:VSQ327731 WCM327700:WCM327731 WMI327700:WMI327731 WWE327700:WWE327731 W393236:W393267 JS393236:JS393267 TO393236:TO393267 ADK393236:ADK393267 ANG393236:ANG393267 AXC393236:AXC393267 BGY393236:BGY393267 BQU393236:BQU393267 CAQ393236:CAQ393267 CKM393236:CKM393267 CUI393236:CUI393267 DEE393236:DEE393267 DOA393236:DOA393267 DXW393236:DXW393267 EHS393236:EHS393267 ERO393236:ERO393267 FBK393236:FBK393267 FLG393236:FLG393267 FVC393236:FVC393267 GEY393236:GEY393267 GOU393236:GOU393267 GYQ393236:GYQ393267 HIM393236:HIM393267 HSI393236:HSI393267 ICE393236:ICE393267 IMA393236:IMA393267 IVW393236:IVW393267 JFS393236:JFS393267 JPO393236:JPO393267 JZK393236:JZK393267 KJG393236:KJG393267 KTC393236:KTC393267 LCY393236:LCY393267 LMU393236:LMU393267 LWQ393236:LWQ393267 MGM393236:MGM393267 MQI393236:MQI393267 NAE393236:NAE393267 NKA393236:NKA393267 NTW393236:NTW393267 ODS393236:ODS393267 ONO393236:ONO393267 OXK393236:OXK393267 PHG393236:PHG393267 PRC393236:PRC393267 QAY393236:QAY393267 QKU393236:QKU393267 QUQ393236:QUQ393267 REM393236:REM393267 ROI393236:ROI393267 RYE393236:RYE393267 SIA393236:SIA393267 SRW393236:SRW393267 TBS393236:TBS393267 TLO393236:TLO393267 TVK393236:TVK393267 UFG393236:UFG393267 UPC393236:UPC393267 UYY393236:UYY393267 VIU393236:VIU393267 VSQ393236:VSQ393267 WCM393236:WCM393267 WMI393236:WMI393267 WWE393236:WWE393267 W458772:W458803 JS458772:JS458803 TO458772:TO458803 ADK458772:ADK458803 ANG458772:ANG458803 AXC458772:AXC458803 BGY458772:BGY458803 BQU458772:BQU458803 CAQ458772:CAQ458803 CKM458772:CKM458803 CUI458772:CUI458803 DEE458772:DEE458803 DOA458772:DOA458803 DXW458772:DXW458803 EHS458772:EHS458803 ERO458772:ERO458803 FBK458772:FBK458803 FLG458772:FLG458803 FVC458772:FVC458803 GEY458772:GEY458803 GOU458772:GOU458803 GYQ458772:GYQ458803 HIM458772:HIM458803 HSI458772:HSI458803 ICE458772:ICE458803 IMA458772:IMA458803 IVW458772:IVW458803 JFS458772:JFS458803 JPO458772:JPO458803 JZK458772:JZK458803 KJG458772:KJG458803 KTC458772:KTC458803 LCY458772:LCY458803 LMU458772:LMU458803 LWQ458772:LWQ458803 MGM458772:MGM458803 MQI458772:MQI458803 NAE458772:NAE458803 NKA458772:NKA458803 NTW458772:NTW458803 ODS458772:ODS458803 ONO458772:ONO458803 OXK458772:OXK458803 PHG458772:PHG458803 PRC458772:PRC458803 QAY458772:QAY458803 QKU458772:QKU458803 QUQ458772:QUQ458803 REM458772:REM458803 ROI458772:ROI458803 RYE458772:RYE458803 SIA458772:SIA458803 SRW458772:SRW458803 TBS458772:TBS458803 TLO458772:TLO458803 TVK458772:TVK458803 UFG458772:UFG458803 UPC458772:UPC458803 UYY458772:UYY458803 VIU458772:VIU458803 VSQ458772:VSQ458803 WCM458772:WCM458803 WMI458772:WMI458803 WWE458772:WWE458803 W524308:W524339 JS524308:JS524339 TO524308:TO524339 ADK524308:ADK524339 ANG524308:ANG524339 AXC524308:AXC524339 BGY524308:BGY524339 BQU524308:BQU524339 CAQ524308:CAQ524339 CKM524308:CKM524339 CUI524308:CUI524339 DEE524308:DEE524339 DOA524308:DOA524339 DXW524308:DXW524339 EHS524308:EHS524339 ERO524308:ERO524339 FBK524308:FBK524339 FLG524308:FLG524339 FVC524308:FVC524339 GEY524308:GEY524339 GOU524308:GOU524339 GYQ524308:GYQ524339 HIM524308:HIM524339 HSI524308:HSI524339 ICE524308:ICE524339 IMA524308:IMA524339 IVW524308:IVW524339 JFS524308:JFS524339 JPO524308:JPO524339 JZK524308:JZK524339 KJG524308:KJG524339 KTC524308:KTC524339 LCY524308:LCY524339 LMU524308:LMU524339 LWQ524308:LWQ524339 MGM524308:MGM524339 MQI524308:MQI524339 NAE524308:NAE524339 NKA524308:NKA524339 NTW524308:NTW524339 ODS524308:ODS524339 ONO524308:ONO524339 OXK524308:OXK524339 PHG524308:PHG524339 PRC524308:PRC524339 QAY524308:QAY524339 QKU524308:QKU524339 QUQ524308:QUQ524339 REM524308:REM524339 ROI524308:ROI524339 RYE524308:RYE524339 SIA524308:SIA524339 SRW524308:SRW524339 TBS524308:TBS524339 TLO524308:TLO524339 TVK524308:TVK524339 UFG524308:UFG524339 UPC524308:UPC524339 UYY524308:UYY524339 VIU524308:VIU524339 VSQ524308:VSQ524339 WCM524308:WCM524339 WMI524308:WMI524339 WWE524308:WWE524339 W589844:W589875 JS589844:JS589875 TO589844:TO589875 ADK589844:ADK589875 ANG589844:ANG589875 AXC589844:AXC589875 BGY589844:BGY589875 BQU589844:BQU589875 CAQ589844:CAQ589875 CKM589844:CKM589875 CUI589844:CUI589875 DEE589844:DEE589875 DOA589844:DOA589875 DXW589844:DXW589875 EHS589844:EHS589875 ERO589844:ERO589875 FBK589844:FBK589875 FLG589844:FLG589875 FVC589844:FVC589875 GEY589844:GEY589875 GOU589844:GOU589875 GYQ589844:GYQ589875 HIM589844:HIM589875 HSI589844:HSI589875 ICE589844:ICE589875 IMA589844:IMA589875 IVW589844:IVW589875 JFS589844:JFS589875 JPO589844:JPO589875 JZK589844:JZK589875 KJG589844:KJG589875 KTC589844:KTC589875 LCY589844:LCY589875 LMU589844:LMU589875 LWQ589844:LWQ589875 MGM589844:MGM589875 MQI589844:MQI589875 NAE589844:NAE589875 NKA589844:NKA589875 NTW589844:NTW589875 ODS589844:ODS589875 ONO589844:ONO589875 OXK589844:OXK589875 PHG589844:PHG589875 PRC589844:PRC589875 QAY589844:QAY589875 QKU589844:QKU589875 QUQ589844:QUQ589875 REM589844:REM589875 ROI589844:ROI589875 RYE589844:RYE589875 SIA589844:SIA589875 SRW589844:SRW589875 TBS589844:TBS589875 TLO589844:TLO589875 TVK589844:TVK589875 UFG589844:UFG589875 UPC589844:UPC589875 UYY589844:UYY589875 VIU589844:VIU589875 VSQ589844:VSQ589875 WCM589844:WCM589875 WMI589844:WMI589875 WWE589844:WWE589875 W655380:W655411 JS655380:JS655411 TO655380:TO655411 ADK655380:ADK655411 ANG655380:ANG655411 AXC655380:AXC655411 BGY655380:BGY655411 BQU655380:BQU655411 CAQ655380:CAQ655411 CKM655380:CKM655411 CUI655380:CUI655411 DEE655380:DEE655411 DOA655380:DOA655411 DXW655380:DXW655411 EHS655380:EHS655411 ERO655380:ERO655411 FBK655380:FBK655411 FLG655380:FLG655411 FVC655380:FVC655411 GEY655380:GEY655411 GOU655380:GOU655411 GYQ655380:GYQ655411 HIM655380:HIM655411 HSI655380:HSI655411 ICE655380:ICE655411 IMA655380:IMA655411 IVW655380:IVW655411 JFS655380:JFS655411 JPO655380:JPO655411 JZK655380:JZK655411 KJG655380:KJG655411 KTC655380:KTC655411 LCY655380:LCY655411 LMU655380:LMU655411 LWQ655380:LWQ655411 MGM655380:MGM655411 MQI655380:MQI655411 NAE655380:NAE655411 NKA655380:NKA655411 NTW655380:NTW655411 ODS655380:ODS655411 ONO655380:ONO655411 OXK655380:OXK655411 PHG655380:PHG655411 PRC655380:PRC655411 QAY655380:QAY655411 QKU655380:QKU655411 QUQ655380:QUQ655411 REM655380:REM655411 ROI655380:ROI655411 RYE655380:RYE655411 SIA655380:SIA655411 SRW655380:SRW655411 TBS655380:TBS655411 TLO655380:TLO655411 TVK655380:TVK655411 UFG655380:UFG655411 UPC655380:UPC655411 UYY655380:UYY655411 VIU655380:VIU655411 VSQ655380:VSQ655411 WCM655380:WCM655411 WMI655380:WMI655411 WWE655380:WWE655411 W720916:W720947 JS720916:JS720947 TO720916:TO720947 ADK720916:ADK720947 ANG720916:ANG720947 AXC720916:AXC720947 BGY720916:BGY720947 BQU720916:BQU720947 CAQ720916:CAQ720947 CKM720916:CKM720947 CUI720916:CUI720947 DEE720916:DEE720947 DOA720916:DOA720947 DXW720916:DXW720947 EHS720916:EHS720947 ERO720916:ERO720947 FBK720916:FBK720947 FLG720916:FLG720947 FVC720916:FVC720947 GEY720916:GEY720947 GOU720916:GOU720947 GYQ720916:GYQ720947 HIM720916:HIM720947 HSI720916:HSI720947 ICE720916:ICE720947 IMA720916:IMA720947 IVW720916:IVW720947 JFS720916:JFS720947 JPO720916:JPO720947 JZK720916:JZK720947 KJG720916:KJG720947 KTC720916:KTC720947 LCY720916:LCY720947 LMU720916:LMU720947 LWQ720916:LWQ720947 MGM720916:MGM720947 MQI720916:MQI720947 NAE720916:NAE720947 NKA720916:NKA720947 NTW720916:NTW720947 ODS720916:ODS720947 ONO720916:ONO720947 OXK720916:OXK720947 PHG720916:PHG720947 PRC720916:PRC720947 QAY720916:QAY720947 QKU720916:QKU720947 QUQ720916:QUQ720947 REM720916:REM720947 ROI720916:ROI720947 RYE720916:RYE720947 SIA720916:SIA720947 SRW720916:SRW720947 TBS720916:TBS720947 TLO720916:TLO720947 TVK720916:TVK720947 UFG720916:UFG720947 UPC720916:UPC720947 UYY720916:UYY720947 VIU720916:VIU720947 VSQ720916:VSQ720947 WCM720916:WCM720947 WMI720916:WMI720947 WWE720916:WWE720947 W786452:W786483 JS786452:JS786483 TO786452:TO786483 ADK786452:ADK786483 ANG786452:ANG786483 AXC786452:AXC786483 BGY786452:BGY786483 BQU786452:BQU786483 CAQ786452:CAQ786483 CKM786452:CKM786483 CUI786452:CUI786483 DEE786452:DEE786483 DOA786452:DOA786483 DXW786452:DXW786483 EHS786452:EHS786483 ERO786452:ERO786483 FBK786452:FBK786483 FLG786452:FLG786483 FVC786452:FVC786483 GEY786452:GEY786483 GOU786452:GOU786483 GYQ786452:GYQ786483 HIM786452:HIM786483 HSI786452:HSI786483 ICE786452:ICE786483 IMA786452:IMA786483 IVW786452:IVW786483 JFS786452:JFS786483 JPO786452:JPO786483 JZK786452:JZK786483 KJG786452:KJG786483 KTC786452:KTC786483 LCY786452:LCY786483 LMU786452:LMU786483 LWQ786452:LWQ786483 MGM786452:MGM786483 MQI786452:MQI786483 NAE786452:NAE786483 NKA786452:NKA786483 NTW786452:NTW786483 ODS786452:ODS786483 ONO786452:ONO786483 OXK786452:OXK786483 PHG786452:PHG786483 PRC786452:PRC786483 QAY786452:QAY786483 QKU786452:QKU786483 QUQ786452:QUQ786483 REM786452:REM786483 ROI786452:ROI786483 RYE786452:RYE786483 SIA786452:SIA786483 SRW786452:SRW786483 TBS786452:TBS786483 TLO786452:TLO786483 TVK786452:TVK786483 UFG786452:UFG786483 UPC786452:UPC786483 UYY786452:UYY786483 VIU786452:VIU786483 VSQ786452:VSQ786483 WCM786452:WCM786483 WMI786452:WMI786483 WWE786452:WWE786483 W851988:W852019 JS851988:JS852019 TO851988:TO852019 ADK851988:ADK852019 ANG851988:ANG852019 AXC851988:AXC852019 BGY851988:BGY852019 BQU851988:BQU852019 CAQ851988:CAQ852019 CKM851988:CKM852019 CUI851988:CUI852019 DEE851988:DEE852019 DOA851988:DOA852019 DXW851988:DXW852019 EHS851988:EHS852019 ERO851988:ERO852019 FBK851988:FBK852019 FLG851988:FLG852019 FVC851988:FVC852019 GEY851988:GEY852019 GOU851988:GOU852019 GYQ851988:GYQ852019 HIM851988:HIM852019 HSI851988:HSI852019 ICE851988:ICE852019 IMA851988:IMA852019 IVW851988:IVW852019 JFS851988:JFS852019 JPO851988:JPO852019 JZK851988:JZK852019 KJG851988:KJG852019 KTC851988:KTC852019 LCY851988:LCY852019 LMU851988:LMU852019 LWQ851988:LWQ852019 MGM851988:MGM852019 MQI851988:MQI852019 NAE851988:NAE852019 NKA851988:NKA852019 NTW851988:NTW852019 ODS851988:ODS852019 ONO851988:ONO852019 OXK851988:OXK852019 PHG851988:PHG852019 PRC851988:PRC852019 QAY851988:QAY852019 QKU851988:QKU852019 QUQ851988:QUQ852019 REM851988:REM852019 ROI851988:ROI852019 RYE851988:RYE852019 SIA851988:SIA852019 SRW851988:SRW852019 TBS851988:TBS852019 TLO851988:TLO852019 TVK851988:TVK852019 UFG851988:UFG852019 UPC851988:UPC852019 UYY851988:UYY852019 VIU851988:VIU852019 VSQ851988:VSQ852019 WCM851988:WCM852019 WMI851988:WMI852019 WWE851988:WWE852019 W917524:W917555 JS917524:JS917555 TO917524:TO917555 ADK917524:ADK917555 ANG917524:ANG917555 AXC917524:AXC917555 BGY917524:BGY917555 BQU917524:BQU917555 CAQ917524:CAQ917555 CKM917524:CKM917555 CUI917524:CUI917555 DEE917524:DEE917555 DOA917524:DOA917555 DXW917524:DXW917555 EHS917524:EHS917555 ERO917524:ERO917555 FBK917524:FBK917555 FLG917524:FLG917555 FVC917524:FVC917555 GEY917524:GEY917555 GOU917524:GOU917555 GYQ917524:GYQ917555 HIM917524:HIM917555 HSI917524:HSI917555 ICE917524:ICE917555 IMA917524:IMA917555 IVW917524:IVW917555 JFS917524:JFS917555 JPO917524:JPO917555 JZK917524:JZK917555 KJG917524:KJG917555 KTC917524:KTC917555 LCY917524:LCY917555 LMU917524:LMU917555 LWQ917524:LWQ917555 MGM917524:MGM917555 MQI917524:MQI917555 NAE917524:NAE917555 NKA917524:NKA917555 NTW917524:NTW917555 ODS917524:ODS917555 ONO917524:ONO917555 OXK917524:OXK917555 PHG917524:PHG917555 PRC917524:PRC917555 QAY917524:QAY917555 QKU917524:QKU917555 QUQ917524:QUQ917555 REM917524:REM917555 ROI917524:ROI917555 RYE917524:RYE917555 SIA917524:SIA917555 SRW917524:SRW917555 TBS917524:TBS917555 TLO917524:TLO917555 TVK917524:TVK917555 UFG917524:UFG917555 UPC917524:UPC917555 UYY917524:UYY917555 VIU917524:VIU917555 VSQ917524:VSQ917555 WCM917524:WCM917555 WMI917524:WMI917555 WWE917524:WWE917555 W983060:W983091 JS983060:JS983091 TO983060:TO983091 ADK983060:ADK983091 ANG983060:ANG983091 AXC983060:AXC983091 BGY983060:BGY983091 BQU983060:BQU983091 CAQ983060:CAQ983091 CKM983060:CKM983091 CUI983060:CUI983091 DEE983060:DEE983091 DOA983060:DOA983091 DXW983060:DXW983091 EHS983060:EHS983091 ERO983060:ERO983091 FBK983060:FBK983091 FLG983060:FLG983091 FVC983060:FVC983091 GEY983060:GEY983091 GOU983060:GOU983091 GYQ983060:GYQ983091 HIM983060:HIM983091 HSI983060:HSI983091 ICE983060:ICE983091 IMA983060:IMA983091 IVW983060:IVW983091 JFS983060:JFS983091 JPO983060:JPO983091 JZK983060:JZK983091 KJG983060:KJG983091 KTC983060:KTC983091 LCY983060:LCY983091 LMU983060:LMU983091 LWQ983060:LWQ983091 MGM983060:MGM983091 MQI983060:MQI983091 NAE983060:NAE983091 NKA983060:NKA983091 NTW983060:NTW983091 ODS983060:ODS983091 ONO983060:ONO983091 OXK983060:OXK983091 PHG983060:PHG983091 PRC983060:PRC983091 QAY983060:QAY983091 QKU983060:QKU983091 QUQ983060:QUQ983091 REM983060:REM983091 ROI983060:ROI983091 RYE983060:RYE983091 SIA983060:SIA983091 SRW983060:SRW983091 TBS983060:TBS983091 TLO983060:TLO983091 TVK983060:TVK983091 UFG983060:UFG983091 UPC983060:UPC983091 UYY983060:UYY983091 VIU983060:VIU983091 VSQ983060:VSQ983091 WCM983060:WCM983091 WMI983060:WMI983091 WWE983060:WWE983091 W31:W53 JS31:JS53 TO31:TO53 ADK31:ADK53 ANG31:ANG53 AXC31:AXC53 BGY31:BGY53 BQU31:BQU53 CAQ31:CAQ53 CKM31:CKM53 CUI31:CUI53 DEE31:DEE53 DOA31:DOA53 DXW31:DXW53 EHS31:EHS53 ERO31:ERO53 FBK31:FBK53 FLG31:FLG53 FVC31:FVC53 GEY31:GEY53 GOU31:GOU53 GYQ31:GYQ53 HIM31:HIM53 HSI31:HSI53 ICE31:ICE53 IMA31:IMA53 IVW31:IVW53 JFS31:JFS53 JPO31:JPO53 JZK31:JZK53 KJG31:KJG53 KTC31:KTC53 LCY31:LCY53 LMU31:LMU53 LWQ31:LWQ53 MGM31:MGM53 MQI31:MQI53 NAE31:NAE53 NKA31:NKA53 NTW31:NTW53 ODS31:ODS53 ONO31:ONO53 OXK31:OXK53 PHG31:PHG53 PRC31:PRC53 QAY31:QAY53 QKU31:QKU53 QUQ31:QUQ53 REM31:REM53 ROI31:ROI53 RYE31:RYE53 SIA31:SIA53 SRW31:SRW53 TBS31:TBS53 TLO31:TLO53 TVK31:TVK53 UFG31:UFG53 UPC31:UPC53 UYY31:UYY53 VIU31:VIU53 VSQ31:VSQ53 WCM31:WCM53 WMI31:WMI53 WWE31:WWE53">
      <formula1>$I$2:$I$4</formula1>
    </dataValidation>
  </dataValidations>
  <hyperlinks>
    <hyperlink ref="J33" r:id="rId1" location="overlay-context="/>
    <hyperlink ref="J34" r:id="rId2" location="overlay-context="/>
    <hyperlink ref="U44" r:id="rId3" location="overlay-context=_x000a__x000a_19/07/2018:" display="http://www.idep.edu.co/?q=content/gf-14-proceso-de-gesti%C3%B3n-financiera#overlay-context=_x000a__x000a_19/07/2018:"/>
    <hyperlink ref="U49" r:id="rId4"/>
    <hyperlink ref="U48" r:id="rId5"/>
    <hyperlink ref="U32" r:id="rId6"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7"/>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E25" zoomScale="80" zoomScaleNormal="80" workbookViewId="0">
      <selection activeCell="N32" sqref="N32"/>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CONTROL INTERNO DISCIPLINARIO</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600" t="s">
        <v>55</v>
      </c>
      <c r="B23" s="601"/>
      <c r="C23" s="602"/>
      <c r="D23" s="23"/>
      <c r="E23" s="125" t="s">
        <v>151</v>
      </c>
      <c r="F23" s="126">
        <f>COUNTA(A31:A40)</f>
        <v>0</v>
      </c>
      <c r="G23" s="21"/>
      <c r="H23" s="582" t="s">
        <v>69</v>
      </c>
      <c r="I23" s="583"/>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84" t="s">
        <v>156</v>
      </c>
      <c r="I24" s="585"/>
      <c r="J24" s="131">
        <f>COUNTIF(I31:I40,"Acción Preventiva y/o de mejora")</f>
        <v>0</v>
      </c>
      <c r="K24" s="112"/>
      <c r="L24" s="108"/>
      <c r="M24" s="114">
        <v>2016</v>
      </c>
      <c r="N24" s="37"/>
      <c r="O24" s="115">
        <v>3</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86"/>
      <c r="I25" s="586"/>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617"/>
      <c r="P31" s="618"/>
      <c r="Q31" s="618"/>
      <c r="R31" s="619"/>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620"/>
      <c r="P32" s="621"/>
      <c r="Q32" s="621"/>
      <c r="R32" s="622"/>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623"/>
      <c r="P33" s="624"/>
      <c r="Q33" s="624"/>
      <c r="R33" s="625"/>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6" zoomScale="80" zoomScaleNormal="80" workbookViewId="0">
      <selection activeCell="A28" sqref="A28"/>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EVALUACIÓN Y CONTROL</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600" t="s">
        <v>128</v>
      </c>
      <c r="B23" s="601"/>
      <c r="C23" s="602"/>
      <c r="D23" s="23"/>
      <c r="E23" s="125" t="s">
        <v>151</v>
      </c>
      <c r="F23" s="126">
        <f>COUNTA(A31:A40)</f>
        <v>0</v>
      </c>
      <c r="G23" s="21"/>
      <c r="H23" s="582" t="s">
        <v>69</v>
      </c>
      <c r="I23" s="583"/>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84" t="s">
        <v>156</v>
      </c>
      <c r="I24" s="585"/>
      <c r="J24" s="131">
        <f>COUNTIF(I31:I40,"Acción Preventiva y/o de mejora")</f>
        <v>0</v>
      </c>
      <c r="K24" s="112"/>
      <c r="L24" s="108"/>
      <c r="M24" s="114">
        <v>2016</v>
      </c>
      <c r="N24" s="37"/>
      <c r="O24" s="115">
        <v>5</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86"/>
      <c r="I25" s="586"/>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5</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617"/>
      <c r="P31" s="618"/>
      <c r="Q31" s="618"/>
      <c r="R31" s="619"/>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620"/>
      <c r="P32" s="621"/>
      <c r="Q32" s="621"/>
      <c r="R32" s="622"/>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623"/>
      <c r="P33" s="624"/>
      <c r="Q33" s="624"/>
      <c r="R33" s="625"/>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R32" zoomScaleNormal="100" workbookViewId="0">
      <selection activeCell="W32" sqref="W32"/>
    </sheetView>
  </sheetViews>
  <sheetFormatPr baseColWidth="10" defaultColWidth="14.42578125" defaultRowHeight="15" customHeight="1" x14ac:dyDescent="0.25"/>
  <cols>
    <col min="1" max="1" width="6.5703125" style="173" customWidth="1"/>
    <col min="2" max="2" width="15.570312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6.425781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MEJORAMIENTO INTEGRAL Y CONTINUO</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600" t="s">
        <v>21</v>
      </c>
      <c r="B23" s="601"/>
      <c r="C23" s="602"/>
      <c r="D23" s="23"/>
      <c r="E23" s="125" t="s">
        <v>151</v>
      </c>
      <c r="F23" s="126">
        <f>COUNTA(A31:A39)</f>
        <v>2</v>
      </c>
      <c r="G23" s="21"/>
      <c r="H23" s="582" t="s">
        <v>69</v>
      </c>
      <c r="I23" s="583"/>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2</v>
      </c>
      <c r="G24" s="24"/>
      <c r="H24" s="584" t="s">
        <v>156</v>
      </c>
      <c r="I24" s="585"/>
      <c r="J24" s="131">
        <f>COUNTIF(I31:I39,"Acción Preventiva y/o de mejora")</f>
        <v>2</v>
      </c>
      <c r="K24" s="112"/>
      <c r="L24" s="108"/>
      <c r="M24" s="114">
        <v>2016</v>
      </c>
      <c r="N24" s="37">
        <v>1</v>
      </c>
      <c r="O24" s="115">
        <v>9</v>
      </c>
      <c r="P24" s="111"/>
      <c r="Q24" s="111"/>
      <c r="R24" s="112"/>
      <c r="S24" s="112"/>
      <c r="T24" s="112"/>
      <c r="U24" s="110"/>
      <c r="V24" s="110"/>
      <c r="W24" s="23"/>
      <c r="X24" s="110"/>
    </row>
    <row r="25" spans="1:27" ht="53.25" customHeight="1" x14ac:dyDescent="0.35">
      <c r="A25" s="27"/>
      <c r="B25" s="23"/>
      <c r="C25" s="23"/>
      <c r="D25" s="33"/>
      <c r="E25" s="129" t="s">
        <v>152</v>
      </c>
      <c r="F25" s="128">
        <f>COUNTIF(W31:W39, "Vencida")</f>
        <v>0</v>
      </c>
      <c r="G25" s="24"/>
      <c r="H25" s="586"/>
      <c r="I25" s="586"/>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1</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1</v>
      </c>
      <c r="G27" s="24"/>
      <c r="H27" s="25"/>
      <c r="I27" s="109"/>
      <c r="J27" s="108"/>
      <c r="K27" s="108"/>
      <c r="L27" s="108"/>
      <c r="M27" s="119" t="s">
        <v>75</v>
      </c>
      <c r="N27" s="120">
        <f>SUM(N24:N26)</f>
        <v>1</v>
      </c>
      <c r="O27" s="157">
        <f>SUM(O24:O26)</f>
        <v>9</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s="299" customFormat="1" ht="186.75" customHeight="1" x14ac:dyDescent="0.25">
      <c r="A31" s="297">
        <v>1</v>
      </c>
      <c r="B31" s="297" t="s">
        <v>136</v>
      </c>
      <c r="C31" s="297" t="s">
        <v>15</v>
      </c>
      <c r="D31" s="332">
        <v>43451</v>
      </c>
      <c r="E31" s="190" t="s">
        <v>523</v>
      </c>
      <c r="F31" s="297" t="s">
        <v>145</v>
      </c>
      <c r="G31" s="190" t="s">
        <v>527</v>
      </c>
      <c r="H31" s="190" t="s">
        <v>524</v>
      </c>
      <c r="I31" s="189" t="s">
        <v>147</v>
      </c>
      <c r="J31" s="189" t="s">
        <v>525</v>
      </c>
      <c r="K31" s="189" t="s">
        <v>526</v>
      </c>
      <c r="L31" s="192">
        <v>43451</v>
      </c>
      <c r="M31" s="192">
        <v>43497</v>
      </c>
      <c r="N31" s="192">
        <v>43524</v>
      </c>
      <c r="O31" s="680" t="s">
        <v>657</v>
      </c>
      <c r="P31" s="681"/>
      <c r="Q31" s="681"/>
      <c r="R31" s="682"/>
      <c r="S31" s="185" t="s">
        <v>658</v>
      </c>
      <c r="T31" s="191" t="s">
        <v>736</v>
      </c>
      <c r="U31" s="191"/>
      <c r="V31" s="191" t="s">
        <v>167</v>
      </c>
      <c r="W31" s="296" t="s">
        <v>150</v>
      </c>
      <c r="X31" s="298" t="s">
        <v>737</v>
      </c>
      <c r="Y31" s="294"/>
    </row>
    <row r="32" spans="1:27" s="299" customFormat="1" ht="133.5" customHeight="1" x14ac:dyDescent="0.25">
      <c r="A32" s="297">
        <v>1</v>
      </c>
      <c r="B32" s="297" t="s">
        <v>136</v>
      </c>
      <c r="C32" s="297" t="s">
        <v>15</v>
      </c>
      <c r="D32" s="332">
        <v>43451</v>
      </c>
      <c r="E32" s="273" t="s">
        <v>528</v>
      </c>
      <c r="F32" s="289" t="s">
        <v>145</v>
      </c>
      <c r="G32" s="190" t="s">
        <v>527</v>
      </c>
      <c r="H32" s="273" t="s">
        <v>529</v>
      </c>
      <c r="I32" s="271" t="s">
        <v>147</v>
      </c>
      <c r="J32" s="289" t="s">
        <v>530</v>
      </c>
      <c r="K32" s="189" t="s">
        <v>526</v>
      </c>
      <c r="L32" s="192">
        <v>43451</v>
      </c>
      <c r="M32" s="192">
        <v>43480</v>
      </c>
      <c r="N32" s="192">
        <v>43494</v>
      </c>
      <c r="O32" s="683" t="s">
        <v>659</v>
      </c>
      <c r="P32" s="684"/>
      <c r="Q32" s="684"/>
      <c r="R32" s="685"/>
      <c r="S32" s="293" t="s">
        <v>660</v>
      </c>
      <c r="T32" s="93" t="s">
        <v>688</v>
      </c>
      <c r="U32" s="93"/>
      <c r="V32" s="93" t="s">
        <v>167</v>
      </c>
      <c r="W32" s="295" t="s">
        <v>30</v>
      </c>
      <c r="X32" s="298" t="s">
        <v>737</v>
      </c>
      <c r="Y32" s="294"/>
    </row>
    <row r="33" spans="1:26" x14ac:dyDescent="0.25">
      <c r="A33" s="75"/>
      <c r="B33" s="75"/>
      <c r="C33" s="75"/>
      <c r="D33" s="75"/>
      <c r="E33" s="77"/>
      <c r="F33" s="75"/>
      <c r="G33" s="77"/>
      <c r="H33" s="77"/>
      <c r="I33" s="75"/>
      <c r="J33" s="75"/>
      <c r="K33" s="75"/>
      <c r="L33" s="75"/>
      <c r="M33" s="75"/>
      <c r="N33" s="75"/>
      <c r="O33" s="75"/>
      <c r="P33" s="75"/>
      <c r="Q33" s="75"/>
      <c r="R33" s="75"/>
      <c r="S33" s="75"/>
      <c r="T33" s="333"/>
      <c r="U33" s="333"/>
      <c r="V33" s="15"/>
      <c r="W33" s="13"/>
      <c r="X33" s="16"/>
      <c r="Y33" s="1"/>
      <c r="Z33" s="1"/>
    </row>
    <row r="34" spans="1:26" x14ac:dyDescent="0.25">
      <c r="A34" s="75"/>
      <c r="B34" s="75"/>
      <c r="C34" s="75"/>
      <c r="D34" s="75"/>
      <c r="E34" s="77"/>
      <c r="F34" s="75"/>
      <c r="G34" s="77"/>
      <c r="H34" s="77"/>
      <c r="I34" s="75"/>
      <c r="J34" s="75"/>
      <c r="K34" s="75"/>
      <c r="L34" s="75"/>
      <c r="M34" s="75"/>
      <c r="N34" s="75"/>
      <c r="O34" s="75"/>
      <c r="P34" s="75"/>
      <c r="Q34" s="75"/>
      <c r="R34" s="75"/>
      <c r="S34" s="75"/>
      <c r="T34" s="333"/>
      <c r="U34" s="33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8">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A29:G29"/>
    <mergeCell ref="H29:N29"/>
    <mergeCell ref="O29:S29"/>
  </mergeCells>
  <conditionalFormatting sqref="W31:W32">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InputMessage="1" showErrorMessage="1" sqref="I31:I32">
      <formula1>$H$2:$H$3</formula1>
    </dataValidation>
    <dataValidation type="list" allowBlank="1" showInputMessage="1" showErrorMessage="1" sqref="F31:F32">
      <formula1>$G$2:$G$5</formula1>
    </dataValidation>
    <dataValidation type="list" allowBlank="1" showInputMessage="1" showErrorMessage="1" sqref="C31:C32">
      <formula1>$D$2:$D$13</formula1>
    </dataValidation>
    <dataValidation type="list" allowBlank="1" showInputMessage="1" showErrorMessage="1" sqref="B31:B32">
      <formula1>$F$2:$F$6</formula1>
    </dataValidation>
    <dataValidation type="list" allowBlank="1" showErrorMessage="1" sqref="A23">
      <formula1>PROCESOS</formula1>
    </dataValidation>
    <dataValidation type="list" allowBlank="1" showInputMessage="1" showErrorMessage="1" sqref="W31:W32">
      <formula1>$I$2:$I$4</formula1>
    </dataValidation>
    <dataValidation type="list" allowBlank="1" showInputMessage="1" showErrorMessage="1" sqref="V31:V32">
      <formula1>$J$2:$J$4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94</v>
      </c>
      <c r="B2" s="10" t="s">
        <v>8</v>
      </c>
      <c r="C2" s="10" t="s">
        <v>9</v>
      </c>
      <c r="D2" s="10" t="s">
        <v>20</v>
      </c>
      <c r="E2" s="10" t="s">
        <v>11</v>
      </c>
      <c r="F2" s="9" t="s">
        <v>13</v>
      </c>
      <c r="G2" s="10" t="s">
        <v>12</v>
      </c>
      <c r="H2" s="10" t="s">
        <v>10</v>
      </c>
    </row>
    <row r="3" spans="1:8" x14ac:dyDescent="0.25">
      <c r="A3" s="9" t="s">
        <v>96</v>
      </c>
      <c r="B3" s="10" t="s">
        <v>14</v>
      </c>
      <c r="C3" s="10" t="s">
        <v>15</v>
      </c>
      <c r="D3" s="10" t="s">
        <v>26</v>
      </c>
      <c r="E3" s="10" t="s">
        <v>17</v>
      </c>
      <c r="F3" s="9" t="s">
        <v>19</v>
      </c>
      <c r="G3" s="10" t="s">
        <v>18</v>
      </c>
      <c r="H3" s="10" t="s">
        <v>16</v>
      </c>
    </row>
    <row r="4" spans="1:8" x14ac:dyDescent="0.25">
      <c r="A4" s="9" t="s">
        <v>98</v>
      </c>
      <c r="B4" s="10" t="s">
        <v>126</v>
      </c>
      <c r="C4" s="10" t="s">
        <v>22</v>
      </c>
      <c r="D4" s="10" t="s">
        <v>30</v>
      </c>
      <c r="E4" s="10"/>
      <c r="F4" s="9" t="s">
        <v>25</v>
      </c>
      <c r="G4" s="10" t="s">
        <v>24</v>
      </c>
      <c r="H4" s="10" t="s">
        <v>23</v>
      </c>
    </row>
    <row r="5" spans="1:8" x14ac:dyDescent="0.25">
      <c r="A5" s="9" t="s">
        <v>100</v>
      </c>
      <c r="B5" s="10" t="s">
        <v>124</v>
      </c>
      <c r="C5" s="10" t="s">
        <v>27</v>
      </c>
      <c r="D5" s="10" t="s">
        <v>34</v>
      </c>
      <c r="E5" s="10"/>
      <c r="F5" s="9" t="s">
        <v>79</v>
      </c>
      <c r="G5" s="10" t="s">
        <v>29</v>
      </c>
      <c r="H5" s="10" t="s">
        <v>28</v>
      </c>
    </row>
    <row r="6" spans="1:8" x14ac:dyDescent="0.25">
      <c r="A6" s="9" t="s">
        <v>102</v>
      </c>
      <c r="B6" s="10" t="s">
        <v>38</v>
      </c>
      <c r="C6" s="10" t="s">
        <v>31</v>
      </c>
      <c r="D6" s="10"/>
      <c r="E6" s="10"/>
      <c r="F6" s="9" t="s">
        <v>33</v>
      </c>
      <c r="H6" s="10" t="s">
        <v>32</v>
      </c>
    </row>
    <row r="7" spans="1:8" x14ac:dyDescent="0.25">
      <c r="A7" s="9" t="s">
        <v>104</v>
      </c>
      <c r="B7" s="10" t="s">
        <v>42</v>
      </c>
      <c r="C7" s="10" t="s">
        <v>35</v>
      </c>
      <c r="D7" s="10"/>
      <c r="E7" s="10"/>
      <c r="F7" s="9" t="s">
        <v>37</v>
      </c>
      <c r="H7" s="10" t="s">
        <v>36</v>
      </c>
    </row>
    <row r="8" spans="1:8" x14ac:dyDescent="0.25">
      <c r="A8" s="9" t="s">
        <v>106</v>
      </c>
      <c r="B8" s="10" t="s">
        <v>45</v>
      </c>
      <c r="C8" s="10" t="s">
        <v>39</v>
      </c>
      <c r="D8" s="10"/>
      <c r="E8" s="10"/>
      <c r="F8" s="9" t="s">
        <v>41</v>
      </c>
      <c r="H8" s="10" t="s">
        <v>40</v>
      </c>
    </row>
    <row r="9" spans="1:8" x14ac:dyDescent="0.25">
      <c r="A9" s="9" t="s">
        <v>108</v>
      </c>
      <c r="B9" s="10" t="s">
        <v>127</v>
      </c>
      <c r="C9" s="10" t="s">
        <v>43</v>
      </c>
      <c r="D9" s="10"/>
      <c r="E9" s="10"/>
      <c r="F9" s="9"/>
      <c r="H9" s="10" t="s">
        <v>44</v>
      </c>
    </row>
    <row r="10" spans="1:8" x14ac:dyDescent="0.25">
      <c r="A10" s="9" t="s">
        <v>110</v>
      </c>
      <c r="B10" s="10" t="s">
        <v>50</v>
      </c>
      <c r="C10" s="10" t="s">
        <v>46</v>
      </c>
      <c r="D10" s="10"/>
      <c r="E10" s="10"/>
      <c r="F10" s="9"/>
      <c r="H10" s="10" t="s">
        <v>129</v>
      </c>
    </row>
    <row r="11" spans="1:8" x14ac:dyDescent="0.25">
      <c r="A11" s="9" t="s">
        <v>112</v>
      </c>
      <c r="B11" s="10" t="s">
        <v>52</v>
      </c>
      <c r="C11" s="10" t="s">
        <v>48</v>
      </c>
      <c r="D11" s="11"/>
      <c r="E11" s="11"/>
      <c r="F11" s="12"/>
      <c r="H11" s="10" t="s">
        <v>47</v>
      </c>
    </row>
    <row r="12" spans="1:8" x14ac:dyDescent="0.25">
      <c r="A12" s="9" t="s">
        <v>114</v>
      </c>
      <c r="B12" s="10" t="s">
        <v>54</v>
      </c>
      <c r="C12" s="10" t="s">
        <v>125</v>
      </c>
      <c r="D12" s="11"/>
      <c r="E12" s="11"/>
      <c r="F12" s="12"/>
    </row>
    <row r="13" spans="1:8" x14ac:dyDescent="0.25">
      <c r="A13" s="9" t="s">
        <v>116</v>
      </c>
      <c r="B13" s="10" t="s">
        <v>55</v>
      </c>
      <c r="C13" s="10" t="s">
        <v>49</v>
      </c>
      <c r="D13" s="11"/>
      <c r="E13" s="11"/>
      <c r="F13" s="12"/>
    </row>
    <row r="14" spans="1:8" x14ac:dyDescent="0.25">
      <c r="A14" s="9" t="s">
        <v>118</v>
      </c>
      <c r="B14" s="10" t="s">
        <v>128</v>
      </c>
      <c r="C14" s="10" t="s">
        <v>51</v>
      </c>
      <c r="D14" s="11"/>
      <c r="E14" s="11"/>
      <c r="F14" s="12"/>
    </row>
    <row r="15" spans="1:8" x14ac:dyDescent="0.25">
      <c r="A15" s="9" t="s">
        <v>120</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opLeftCell="A32" zoomScale="70" zoomScaleNormal="70" workbookViewId="0">
      <selection activeCell="B28" sqref="B28:P43"/>
    </sheetView>
  </sheetViews>
  <sheetFormatPr baseColWidth="10" defaultColWidth="14.42578125" defaultRowHeight="15" x14ac:dyDescent="0.25"/>
  <cols>
    <col min="1" max="1" width="6.42578125" style="368" customWidth="1"/>
    <col min="2" max="4" width="15.140625" style="368" customWidth="1"/>
    <col min="5" max="5" width="14.140625" style="368" customWidth="1"/>
    <col min="6" max="6" width="15.42578125" style="418" customWidth="1"/>
    <col min="7" max="7" width="11.7109375" style="368" customWidth="1"/>
    <col min="8" max="8" width="8.28515625" style="368" customWidth="1"/>
    <col min="9" max="9" width="6.42578125" style="368" customWidth="1"/>
    <col min="10" max="10" width="6.85546875" style="368" customWidth="1"/>
    <col min="11" max="11" width="8.140625" style="368" customWidth="1"/>
    <col min="12" max="12" width="7.28515625" style="368" customWidth="1"/>
    <col min="13" max="13" width="7.140625" style="368" customWidth="1"/>
    <col min="14" max="14" width="8.28515625" style="368" customWidth="1"/>
    <col min="15" max="15" width="6.42578125" style="368" customWidth="1"/>
    <col min="16" max="16" width="10.140625" style="368" customWidth="1"/>
    <col min="17" max="17" width="6.85546875" style="368" customWidth="1"/>
    <col min="18" max="18" width="9" style="368" customWidth="1"/>
    <col min="19" max="21" width="11.85546875" style="368" customWidth="1"/>
    <col min="22" max="27" width="12.5703125" style="368" customWidth="1"/>
    <col min="28" max="16384" width="14.42578125" style="368"/>
  </cols>
  <sheetData>
    <row r="1" spans="1:24" ht="47.25" thickBot="1" x14ac:dyDescent="0.3">
      <c r="A1" s="521" t="s">
        <v>63</v>
      </c>
      <c r="B1" s="431"/>
      <c r="C1" s="431"/>
      <c r="D1" s="431"/>
      <c r="E1" s="431"/>
      <c r="F1" s="431"/>
      <c r="G1" s="431"/>
      <c r="H1" s="431"/>
      <c r="I1" s="431"/>
      <c r="J1" s="431"/>
      <c r="K1" s="431"/>
      <c r="L1" s="431"/>
      <c r="M1" s="431"/>
      <c r="N1" s="431"/>
      <c r="O1" s="431"/>
      <c r="P1" s="431"/>
      <c r="Q1" s="431"/>
      <c r="R1" s="431"/>
      <c r="S1" s="431"/>
      <c r="T1" s="431"/>
      <c r="U1" s="432"/>
    </row>
    <row r="2" spans="1:24" ht="41.25" customHeight="1" thickBot="1" x14ac:dyDescent="0.3">
      <c r="A2" s="29"/>
      <c r="B2" s="30"/>
      <c r="C2" s="31"/>
      <c r="D2" s="31"/>
      <c r="E2" s="31"/>
      <c r="F2" s="31"/>
      <c r="G2" s="31"/>
      <c r="H2" s="500" t="s">
        <v>64</v>
      </c>
      <c r="I2" s="501"/>
      <c r="J2" s="501"/>
      <c r="K2" s="501"/>
      <c r="L2" s="501"/>
      <c r="M2" s="501"/>
      <c r="N2" s="502"/>
      <c r="O2" s="32"/>
      <c r="P2" s="430" t="s">
        <v>68</v>
      </c>
      <c r="Q2" s="431"/>
      <c r="R2" s="432"/>
      <c r="S2" s="433" t="s">
        <v>744</v>
      </c>
      <c r="T2" s="431"/>
      <c r="U2" s="432"/>
    </row>
    <row r="3" spans="1:24" ht="54.75" customHeight="1" thickBot="1" x14ac:dyDescent="0.4">
      <c r="A3" s="34"/>
      <c r="B3" s="35"/>
      <c r="C3" s="36"/>
      <c r="D3" s="36"/>
      <c r="E3" s="36"/>
      <c r="F3" s="36"/>
      <c r="G3" s="36"/>
      <c r="H3" s="506" t="str">
        <f>+_1._RESULTADOS_GENERALES_DEL_PLAN__DE_MEJORAMIENTO_IDEP</f>
        <v>1. RESULTADOS GENERALES DEL PLAN  DE MEJORAMIENTO IDEP</v>
      </c>
      <c r="I3" s="507"/>
      <c r="J3" s="507"/>
      <c r="K3" s="507"/>
      <c r="L3" s="507"/>
      <c r="M3" s="507"/>
      <c r="N3" s="508"/>
      <c r="O3" s="38"/>
      <c r="P3" s="430" t="s">
        <v>71</v>
      </c>
      <c r="Q3" s="431"/>
      <c r="R3" s="432"/>
      <c r="S3" s="433">
        <v>43460</v>
      </c>
      <c r="T3" s="431"/>
      <c r="U3" s="432"/>
    </row>
    <row r="4" spans="1:24" ht="36.75" customHeight="1" x14ac:dyDescent="0.35">
      <c r="A4" s="34"/>
      <c r="B4" s="35"/>
      <c r="C4" s="36"/>
      <c r="D4" s="36"/>
      <c r="E4" s="36"/>
      <c r="F4" s="36"/>
      <c r="G4" s="36"/>
      <c r="H4" s="509" t="s">
        <v>72</v>
      </c>
      <c r="I4" s="510"/>
      <c r="J4" s="510"/>
      <c r="K4" s="510"/>
      <c r="L4" s="510"/>
      <c r="M4" s="510"/>
      <c r="N4" s="511"/>
      <c r="O4" s="39"/>
      <c r="P4" s="39"/>
      <c r="Q4" s="39"/>
      <c r="R4" s="39"/>
      <c r="S4" s="40"/>
      <c r="T4" s="39"/>
      <c r="U4" s="41"/>
    </row>
    <row r="5" spans="1:24" ht="36.75" customHeight="1" thickBot="1" x14ac:dyDescent="0.4">
      <c r="A5" s="34"/>
      <c r="B5" s="35"/>
      <c r="C5" s="36"/>
      <c r="D5" s="36"/>
      <c r="E5" s="36"/>
      <c r="F5" s="36"/>
      <c r="G5" s="36"/>
      <c r="H5" s="503" t="s">
        <v>73</v>
      </c>
      <c r="I5" s="504"/>
      <c r="J5" s="504"/>
      <c r="K5" s="504"/>
      <c r="L5" s="504"/>
      <c r="M5" s="504"/>
      <c r="N5" s="505"/>
      <c r="O5" s="38"/>
      <c r="P5" s="39"/>
      <c r="Q5" s="39"/>
      <c r="R5" s="39"/>
      <c r="S5" s="40"/>
      <c r="T5" s="39"/>
      <c r="U5" s="41"/>
    </row>
    <row r="6" spans="1:24" ht="14.25" customHeight="1" thickBot="1" x14ac:dyDescent="0.3">
      <c r="A6" s="42"/>
      <c r="B6" s="43"/>
      <c r="C6" s="44"/>
      <c r="D6" s="44"/>
      <c r="E6" s="44"/>
      <c r="F6" s="44"/>
      <c r="G6" s="44"/>
      <c r="H6" s="44"/>
      <c r="I6" s="44"/>
      <c r="J6" s="44"/>
      <c r="K6" s="45"/>
      <c r="L6" s="44"/>
      <c r="M6" s="44"/>
      <c r="N6" s="44"/>
      <c r="O6" s="44"/>
      <c r="P6" s="47"/>
      <c r="Q6" s="47"/>
      <c r="R6" s="47"/>
      <c r="S6" s="48"/>
      <c r="T6" s="47"/>
      <c r="U6" s="49"/>
    </row>
    <row r="7" spans="1:24" ht="32.25" customHeight="1" thickBot="1" x14ac:dyDescent="0.3">
      <c r="A7" s="445" t="s">
        <v>70</v>
      </c>
      <c r="B7" s="437"/>
      <c r="C7" s="437"/>
      <c r="D7" s="437"/>
      <c r="E7" s="437"/>
      <c r="F7" s="437"/>
      <c r="G7" s="437"/>
      <c r="H7" s="437"/>
      <c r="I7" s="437"/>
      <c r="J7" s="437"/>
      <c r="K7" s="437"/>
      <c r="L7" s="437"/>
      <c r="M7" s="437"/>
      <c r="N7" s="437"/>
      <c r="O7" s="437"/>
      <c r="P7" s="437"/>
      <c r="Q7" s="437"/>
      <c r="R7" s="437"/>
      <c r="S7" s="437"/>
      <c r="T7" s="437"/>
      <c r="U7" s="446"/>
    </row>
    <row r="8" spans="1:24" ht="42" customHeight="1" thickBot="1" x14ac:dyDescent="0.3">
      <c r="A8" s="136"/>
      <c r="B8" s="137"/>
      <c r="C8" s="138"/>
      <c r="D8" s="138"/>
      <c r="E8" s="138"/>
      <c r="F8" s="138"/>
      <c r="G8" s="138"/>
      <c r="H8" s="138"/>
      <c r="I8" s="138"/>
      <c r="J8" s="138"/>
      <c r="K8" s="139"/>
      <c r="L8" s="138"/>
      <c r="M8" s="138"/>
      <c r="N8" s="138"/>
      <c r="O8" s="138"/>
      <c r="P8" s="140"/>
      <c r="Q8" s="140"/>
      <c r="R8" s="140"/>
      <c r="S8" s="141"/>
      <c r="T8" s="140"/>
      <c r="U8" s="142"/>
    </row>
    <row r="9" spans="1:24" ht="48.75" customHeight="1" x14ac:dyDescent="0.25">
      <c r="A9" s="143"/>
      <c r="B9" s="442" t="s">
        <v>74</v>
      </c>
      <c r="C9" s="443"/>
      <c r="D9" s="443"/>
      <c r="E9" s="444"/>
      <c r="F9" s="724"/>
      <c r="G9" s="152"/>
      <c r="H9" s="38"/>
      <c r="I9" s="39"/>
      <c r="J9" s="38"/>
      <c r="K9" s="50"/>
      <c r="L9" s="38"/>
      <c r="M9" s="38"/>
      <c r="N9" s="38"/>
      <c r="O9" s="38"/>
      <c r="P9" s="39"/>
      <c r="Q9" s="39"/>
      <c r="R9" s="39"/>
      <c r="S9" s="40"/>
      <c r="T9" s="39"/>
      <c r="U9" s="144"/>
      <c r="V9" s="134"/>
      <c r="W9" s="135"/>
      <c r="X9" s="102"/>
    </row>
    <row r="10" spans="1:24" ht="78.75" customHeight="1" x14ac:dyDescent="0.25">
      <c r="A10" s="143"/>
      <c r="B10" s="421" t="s">
        <v>160</v>
      </c>
      <c r="C10" s="422"/>
      <c r="D10" s="422"/>
      <c r="E10" s="275">
        <f>+'DIC-01'!F23+'DIP-02'!F23+'AC-10'!F23+'IDP-04'!F23+'GD-07'!F23+'GC-08'!F23+'GJ-09'!F23+'GRF-11'!F23+'GT-12'!F23+'GTH-13'!F23+'GF-14'!F23+'CID-15'!F23+'EC-16'!F23+'MIC-03'!F23</f>
        <v>41</v>
      </c>
      <c r="F10" s="282"/>
      <c r="G10" s="153"/>
      <c r="H10" s="38"/>
      <c r="I10" s="145"/>
      <c r="J10" s="35"/>
      <c r="K10" s="35"/>
      <c r="L10" s="35"/>
      <c r="M10" s="52"/>
      <c r="N10" s="35"/>
      <c r="O10" s="35"/>
      <c r="P10" s="35"/>
      <c r="Q10" s="35"/>
      <c r="R10" s="35"/>
      <c r="S10" s="52"/>
      <c r="T10" s="145"/>
      <c r="U10" s="144"/>
      <c r="V10" s="134"/>
      <c r="W10" s="135"/>
      <c r="X10" s="102"/>
    </row>
    <row r="11" spans="1:24" ht="44.25" customHeight="1" x14ac:dyDescent="0.25">
      <c r="A11" s="143"/>
      <c r="B11" s="423" t="s">
        <v>62</v>
      </c>
      <c r="C11" s="424"/>
      <c r="D11" s="424"/>
      <c r="E11" s="275">
        <f>+'DIC-01'!F24+'DIP-02'!F24+'AC-10'!F24+'IDP-04'!F24+'GD-07'!F24+'GC-08'!F24+'GJ-09'!F24+'GRF-11'!F24+'GT-12'!F24+'GTH-13'!F24+'GF-14'!F24+'CID-15'!F24+'EC-16'!F24+'MIC-03'!F24</f>
        <v>81</v>
      </c>
      <c r="F11" s="282"/>
      <c r="G11" s="154"/>
      <c r="H11" s="38"/>
      <c r="I11" s="53"/>
      <c r="J11" s="54"/>
      <c r="K11" s="55"/>
      <c r="L11" s="54"/>
      <c r="M11" s="38"/>
      <c r="N11" s="38"/>
      <c r="O11" s="39"/>
      <c r="P11" s="39"/>
      <c r="Q11" s="39"/>
      <c r="R11" s="40"/>
      <c r="S11" s="39"/>
      <c r="T11" s="39"/>
      <c r="U11" s="144"/>
      <c r="V11" s="134"/>
      <c r="W11" s="135"/>
      <c r="X11" s="102"/>
    </row>
    <row r="12" spans="1:24" ht="59.25" customHeight="1" x14ac:dyDescent="0.25">
      <c r="A12" s="143"/>
      <c r="B12" s="423" t="s">
        <v>152</v>
      </c>
      <c r="C12" s="424"/>
      <c r="D12" s="424"/>
      <c r="E12" s="346">
        <f>+'DIC-01'!F25+'DIP-02'!F25+'AC-10'!F25+'IDP-04'!F25+'GD-07'!F25+'GC-08'!F25+'GJ-09'!F25+'GRF-11'!F25+'GT-12'!F25+'GTH-13'!F25+'GF-14'!F25+'CID-15'!F25+'EC-16'!F25+'MIC-03'!F25</f>
        <v>0</v>
      </c>
      <c r="F12" s="725"/>
      <c r="G12" s="154"/>
      <c r="H12" s="38"/>
      <c r="I12" s="145"/>
      <c r="J12" s="54"/>
      <c r="K12" s="55"/>
      <c r="L12" s="54"/>
      <c r="M12" s="38"/>
      <c r="N12" s="38"/>
      <c r="O12" s="39"/>
      <c r="P12" s="39"/>
      <c r="Q12" s="39"/>
      <c r="R12" s="40"/>
      <c r="S12" s="39"/>
      <c r="T12" s="39"/>
      <c r="U12" s="144"/>
      <c r="V12" s="134"/>
      <c r="W12" s="135"/>
      <c r="X12" s="102"/>
    </row>
    <row r="13" spans="1:24" ht="42" customHeight="1" x14ac:dyDescent="0.25">
      <c r="A13" s="143"/>
      <c r="B13" s="423" t="s">
        <v>153</v>
      </c>
      <c r="C13" s="424"/>
      <c r="D13" s="424"/>
      <c r="E13" s="275">
        <f>+'DIC-01'!F26+'DIP-02'!F26+'AC-10'!F26+'IDP-04'!F26+'GD-07'!F26+'GC-08'!F26+'GJ-09'!F26+'GRF-11'!F26+'GT-12'!F26+'GTH-13'!F26+'GF-14'!F26+'CID-15'!F26+'EC-16'!F26+'MIC-03'!F26</f>
        <v>23</v>
      </c>
      <c r="F13" s="282"/>
      <c r="G13" s="154"/>
      <c r="H13" s="38"/>
      <c r="I13" s="35"/>
      <c r="J13" s="35"/>
      <c r="K13" s="35"/>
      <c r="L13" s="35"/>
      <c r="M13" s="52"/>
      <c r="N13" s="35"/>
      <c r="O13" s="35"/>
      <c r="P13" s="35"/>
      <c r="Q13" s="35"/>
      <c r="R13" s="35"/>
      <c r="S13" s="52"/>
      <c r="T13" s="39"/>
      <c r="U13" s="144"/>
      <c r="V13" s="134"/>
      <c r="W13" s="135"/>
      <c r="X13" s="102"/>
    </row>
    <row r="14" spans="1:24" ht="41.25" customHeight="1" x14ac:dyDescent="0.25">
      <c r="A14" s="143"/>
      <c r="B14" s="423" t="s">
        <v>161</v>
      </c>
      <c r="C14" s="424"/>
      <c r="D14" s="424"/>
      <c r="E14" s="275">
        <f>+'DIC-01'!F27+'DIP-02'!F27+'AC-10'!F27+'IDP-04'!F27+'GD-07'!F27+'GC-08'!F27+'GJ-09'!F27+'GRF-11'!F27+'GT-12'!F27+'GTH-13'!F27+'GF-14'!F27+'CID-15'!F27+'EC-16'!F27+'MIC-03'!F27</f>
        <v>55</v>
      </c>
      <c r="F14" s="282"/>
      <c r="G14" s="154"/>
      <c r="H14" s="38"/>
      <c r="I14" s="38"/>
      <c r="J14" s="38"/>
      <c r="K14" s="50"/>
      <c r="L14" s="38"/>
      <c r="M14" s="38"/>
      <c r="N14" s="38"/>
      <c r="O14" s="38"/>
      <c r="P14" s="39"/>
      <c r="Q14" s="39"/>
      <c r="R14" s="39"/>
      <c r="S14" s="40"/>
      <c r="T14" s="39"/>
      <c r="U14" s="144"/>
      <c r="V14" s="102"/>
      <c r="W14" s="102"/>
      <c r="X14" s="102"/>
    </row>
    <row r="15" spans="1:24" ht="42" customHeight="1" thickBot="1" x14ac:dyDescent="0.3">
      <c r="A15" s="143"/>
      <c r="B15" s="434" t="s">
        <v>575</v>
      </c>
      <c r="C15" s="435"/>
      <c r="D15" s="435"/>
      <c r="E15" s="276">
        <f>+'DIC-01'!F28+'DIP-02'!F28+'AC-10'!F28+'IDP-04'!F28+'GD-07'!F28+'GC-08'!F28+'GJ-09'!F28+'GRF-11'!F28+'GT-12'!F28+'GTH-13'!F28+'GF-14'!F28+'CID-15'!F28+'EC-16'!F28+'MIC-03'!F28</f>
        <v>3</v>
      </c>
      <c r="F15" s="282"/>
      <c r="G15" s="152"/>
      <c r="H15" s="38"/>
      <c r="I15" s="38"/>
      <c r="J15" s="38"/>
      <c r="K15" s="50"/>
      <c r="L15" s="38"/>
      <c r="M15" s="38"/>
      <c r="N15" s="38"/>
      <c r="O15" s="35"/>
      <c r="P15" s="35"/>
      <c r="Q15" s="35"/>
      <c r="R15" s="35"/>
      <c r="S15" s="52"/>
      <c r="T15" s="39"/>
      <c r="U15" s="144"/>
    </row>
    <row r="16" spans="1:24" ht="42" customHeight="1" x14ac:dyDescent="0.25">
      <c r="A16" s="143"/>
      <c r="B16" s="419"/>
      <c r="C16" s="420"/>
      <c r="D16" s="420"/>
      <c r="E16" s="158"/>
      <c r="F16" s="158"/>
      <c r="G16" s="155"/>
      <c r="H16" s="38"/>
      <c r="I16" s="38"/>
      <c r="J16" s="38"/>
      <c r="K16" s="50"/>
      <c r="L16" s="38"/>
      <c r="M16" s="38"/>
      <c r="N16" s="38"/>
      <c r="O16" s="38"/>
      <c r="P16" s="39"/>
      <c r="Q16" s="39"/>
      <c r="R16" s="39"/>
      <c r="S16" s="40"/>
      <c r="T16" s="39"/>
      <c r="U16" s="144"/>
    </row>
    <row r="17" spans="1:21" ht="42" customHeight="1" x14ac:dyDescent="0.25">
      <c r="A17" s="143"/>
      <c r="B17" s="419"/>
      <c r="C17" s="420"/>
      <c r="D17" s="420"/>
      <c r="E17" s="158"/>
      <c r="F17" s="158"/>
      <c r="G17" s="155"/>
      <c r="H17" s="38"/>
      <c r="I17" s="35"/>
      <c r="J17" s="35"/>
      <c r="K17" s="35"/>
      <c r="L17" s="35"/>
      <c r="M17" s="38"/>
      <c r="N17" s="38"/>
      <c r="O17" s="38"/>
      <c r="P17" s="39"/>
      <c r="Q17" s="39"/>
      <c r="R17" s="39"/>
      <c r="S17" s="40"/>
      <c r="T17" s="39"/>
      <c r="U17" s="144"/>
    </row>
    <row r="18" spans="1:21" ht="42" customHeight="1" thickBot="1" x14ac:dyDescent="0.45">
      <c r="A18" s="146"/>
      <c r="B18" s="147"/>
      <c r="C18" s="148"/>
      <c r="D18" s="148"/>
      <c r="E18" s="148"/>
      <c r="F18" s="148"/>
      <c r="G18" s="148"/>
      <c r="H18" s="148"/>
      <c r="I18" s="148"/>
      <c r="J18" s="148"/>
      <c r="K18" s="149"/>
      <c r="L18" s="148"/>
      <c r="M18" s="148"/>
      <c r="N18" s="148"/>
      <c r="O18" s="148"/>
      <c r="P18" s="150"/>
      <c r="Q18" s="150"/>
      <c r="R18" s="150"/>
      <c r="S18" s="151"/>
      <c r="T18" s="428"/>
      <c r="U18" s="429"/>
    </row>
    <row r="19" spans="1:21" ht="42" customHeight="1" thickBot="1" x14ac:dyDescent="0.3">
      <c r="A19" s="425" t="s">
        <v>72</v>
      </c>
      <c r="B19" s="426"/>
      <c r="C19" s="426"/>
      <c r="D19" s="426"/>
      <c r="E19" s="426"/>
      <c r="F19" s="426"/>
      <c r="G19" s="426"/>
      <c r="H19" s="426"/>
      <c r="I19" s="426"/>
      <c r="J19" s="426"/>
      <c r="K19" s="426"/>
      <c r="L19" s="426"/>
      <c r="M19" s="426"/>
      <c r="N19" s="426"/>
      <c r="O19" s="426"/>
      <c r="P19" s="426"/>
      <c r="Q19" s="426"/>
      <c r="R19" s="426"/>
      <c r="S19" s="426"/>
      <c r="T19" s="426"/>
      <c r="U19" s="427"/>
    </row>
    <row r="20" spans="1:21" ht="32.25" customHeight="1" thickBot="1" x14ac:dyDescent="0.3">
      <c r="A20" s="56"/>
      <c r="B20" s="436"/>
      <c r="C20" s="437"/>
      <c r="D20" s="437"/>
      <c r="E20" s="437"/>
      <c r="F20" s="437"/>
      <c r="G20" s="437"/>
      <c r="H20" s="437"/>
      <c r="I20" s="35"/>
      <c r="J20" s="35"/>
      <c r="K20" s="35"/>
      <c r="L20" s="35"/>
      <c r="M20" s="35"/>
      <c r="N20" s="35"/>
      <c r="O20" s="35"/>
      <c r="P20" s="35"/>
      <c r="Q20" s="35"/>
      <c r="R20" s="57"/>
      <c r="S20" s="57"/>
      <c r="T20" s="35"/>
      <c r="U20" s="58"/>
    </row>
    <row r="21" spans="1:21" ht="45.75" customHeight="1" x14ac:dyDescent="0.45">
      <c r="A21" s="56"/>
      <c r="B21" s="438" t="s">
        <v>77</v>
      </c>
      <c r="C21" s="439"/>
      <c r="D21" s="439"/>
      <c r="E21" s="439"/>
      <c r="F21" s="439"/>
      <c r="G21" s="440"/>
      <c r="H21" s="59"/>
      <c r="I21" s="57"/>
      <c r="J21" s="60"/>
      <c r="K21" s="465"/>
      <c r="L21" s="466"/>
      <c r="M21" s="466"/>
      <c r="N21" s="466"/>
      <c r="O21" s="466"/>
      <c r="P21" s="466"/>
      <c r="Q21" s="35"/>
      <c r="R21" s="57"/>
      <c r="S21" s="57"/>
      <c r="T21" s="35"/>
      <c r="U21" s="58"/>
    </row>
    <row r="22" spans="1:21" ht="44.25" customHeight="1" x14ac:dyDescent="0.25">
      <c r="A22" s="56"/>
      <c r="B22" s="467" t="s">
        <v>78</v>
      </c>
      <c r="C22" s="468"/>
      <c r="D22" s="469"/>
      <c r="E22" s="470"/>
      <c r="F22" s="471"/>
      <c r="G22" s="472"/>
      <c r="H22" s="61"/>
      <c r="I22" s="57" t="s">
        <v>37</v>
      </c>
      <c r="J22" s="60">
        <f>+L23</f>
        <v>0</v>
      </c>
      <c r="K22" s="133"/>
      <c r="L22" s="441"/>
      <c r="M22" s="420"/>
      <c r="N22" s="133"/>
      <c r="O22" s="441"/>
      <c r="P22" s="420"/>
      <c r="Q22" s="35"/>
      <c r="R22" s="57"/>
      <c r="S22" s="57"/>
      <c r="T22" s="35"/>
      <c r="U22" s="58"/>
    </row>
    <row r="23" spans="1:21" ht="44.25" customHeight="1" x14ac:dyDescent="0.25">
      <c r="A23" s="56"/>
      <c r="B23" s="467" t="s">
        <v>159</v>
      </c>
      <c r="C23" s="468"/>
      <c r="D23" s="469"/>
      <c r="E23" s="470"/>
      <c r="F23" s="471"/>
      <c r="G23" s="472"/>
      <c r="H23" s="61"/>
      <c r="I23" s="57" t="s">
        <v>79</v>
      </c>
      <c r="J23" s="60"/>
      <c r="K23" s="133"/>
      <c r="L23" s="441"/>
      <c r="M23" s="420"/>
      <c r="N23" s="133"/>
      <c r="O23" s="441"/>
      <c r="P23" s="420"/>
      <c r="Q23" s="35"/>
      <c r="R23" s="57"/>
      <c r="S23" s="57"/>
      <c r="T23" s="35"/>
      <c r="U23" s="58"/>
    </row>
    <row r="24" spans="1:21" ht="42" customHeight="1" thickBot="1" x14ac:dyDescent="0.3">
      <c r="A24" s="56"/>
      <c r="B24" s="462" t="s">
        <v>62</v>
      </c>
      <c r="C24" s="463"/>
      <c r="D24" s="464"/>
      <c r="E24" s="450">
        <f>SUM(E22:E23)</f>
        <v>0</v>
      </c>
      <c r="F24" s="451"/>
      <c r="G24" s="452"/>
      <c r="H24" s="63"/>
      <c r="I24" s="57" t="s">
        <v>19</v>
      </c>
      <c r="J24" s="60">
        <f>+O22</f>
        <v>0</v>
      </c>
      <c r="K24" s="64"/>
      <c r="L24" s="64"/>
      <c r="M24" s="64"/>
      <c r="N24" s="453"/>
      <c r="O24" s="437"/>
      <c r="P24" s="437"/>
      <c r="Q24" s="35"/>
      <c r="R24" s="35"/>
      <c r="S24" s="35"/>
      <c r="T24" s="35"/>
      <c r="U24" s="58"/>
    </row>
    <row r="25" spans="1:21" ht="32.25" customHeight="1" thickBot="1" x14ac:dyDescent="0.3">
      <c r="A25" s="56"/>
      <c r="B25" s="367"/>
      <c r="C25" s="367"/>
      <c r="D25" s="367"/>
      <c r="E25" s="367"/>
      <c r="F25" s="416"/>
      <c r="G25" s="367"/>
      <c r="H25" s="367"/>
      <c r="I25" s="57" t="s">
        <v>33</v>
      </c>
      <c r="J25" s="60">
        <v>0</v>
      </c>
      <c r="K25" s="64"/>
      <c r="L25" s="64"/>
      <c r="M25" s="64"/>
      <c r="N25" s="453"/>
      <c r="O25" s="437"/>
      <c r="P25" s="437"/>
      <c r="Q25" s="35"/>
      <c r="R25" s="35"/>
      <c r="S25" s="35"/>
      <c r="T25" s="35"/>
      <c r="U25" s="58"/>
    </row>
    <row r="26" spans="1:21" ht="32.25" customHeight="1" thickBot="1" x14ac:dyDescent="0.3">
      <c r="A26" s="512" t="s">
        <v>73</v>
      </c>
      <c r="B26" s="431"/>
      <c r="C26" s="431"/>
      <c r="D26" s="431"/>
      <c r="E26" s="431"/>
      <c r="F26" s="431"/>
      <c r="G26" s="431"/>
      <c r="H26" s="431"/>
      <c r="I26" s="431"/>
      <c r="J26" s="431"/>
      <c r="K26" s="431"/>
      <c r="L26" s="431"/>
      <c r="M26" s="431"/>
      <c r="N26" s="431"/>
      <c r="O26" s="431"/>
      <c r="P26" s="431"/>
      <c r="Q26" s="431"/>
      <c r="R26" s="431"/>
      <c r="S26" s="431"/>
      <c r="T26" s="431"/>
      <c r="U26" s="432"/>
    </row>
    <row r="27" spans="1:21" ht="32.25" customHeight="1" thickBot="1" x14ac:dyDescent="0.3">
      <c r="A27" s="66"/>
      <c r="B27" s="67"/>
      <c r="C27" s="67"/>
      <c r="D27" s="67"/>
      <c r="E27" s="67"/>
      <c r="F27" s="67"/>
      <c r="G27" s="67"/>
      <c r="H27" s="67"/>
      <c r="I27" s="30"/>
      <c r="J27" s="30"/>
      <c r="K27" s="30"/>
      <c r="L27" s="30"/>
      <c r="M27" s="30"/>
      <c r="N27" s="30"/>
      <c r="O27" s="30"/>
      <c r="P27" s="30"/>
      <c r="Q27" s="30"/>
      <c r="R27" s="30"/>
      <c r="S27" s="30"/>
      <c r="T27" s="30"/>
      <c r="U27" s="68"/>
    </row>
    <row r="28" spans="1:21" ht="55.5" customHeight="1" thickBot="1" x14ac:dyDescent="0.3">
      <c r="A28" s="56"/>
      <c r="B28" s="283" t="s">
        <v>83</v>
      </c>
      <c r="C28" s="457" t="s">
        <v>1</v>
      </c>
      <c r="D28" s="458"/>
      <c r="E28" s="459"/>
      <c r="F28" s="417" t="s">
        <v>761</v>
      </c>
      <c r="G28" s="460" t="s">
        <v>87</v>
      </c>
      <c r="H28" s="461"/>
      <c r="I28" s="536" t="s">
        <v>158</v>
      </c>
      <c r="J28" s="459"/>
      <c r="K28" s="537" t="s">
        <v>157</v>
      </c>
      <c r="L28" s="458"/>
      <c r="M28" s="538" t="s">
        <v>67</v>
      </c>
      <c r="N28" s="539"/>
      <c r="O28" s="538" t="s">
        <v>577</v>
      </c>
      <c r="P28" s="539"/>
      <c r="Q28" s="69"/>
      <c r="R28" s="69"/>
      <c r="S28" s="69"/>
      <c r="T28" s="35"/>
      <c r="U28" s="70"/>
    </row>
    <row r="29" spans="1:21" ht="33.75" customHeight="1" x14ac:dyDescent="0.25">
      <c r="A29" s="56"/>
      <c r="B29" s="334" t="s">
        <v>94</v>
      </c>
      <c r="C29" s="454" t="s">
        <v>95</v>
      </c>
      <c r="D29" s="455"/>
      <c r="E29" s="456"/>
      <c r="F29" s="409">
        <v>4</v>
      </c>
      <c r="G29" s="519">
        <f>+'DIC-01'!F24</f>
        <v>4</v>
      </c>
      <c r="H29" s="520"/>
      <c r="I29" s="519">
        <f>+'DIC-01'!F25</f>
        <v>0</v>
      </c>
      <c r="J29" s="520"/>
      <c r="K29" s="519">
        <f>+'DIC-01'!F26</f>
        <v>4</v>
      </c>
      <c r="L29" s="528"/>
      <c r="M29" s="524">
        <f>+'DIC-01'!F27</f>
        <v>0</v>
      </c>
      <c r="N29" s="525"/>
      <c r="O29" s="524">
        <v>0</v>
      </c>
      <c r="P29" s="525"/>
      <c r="Q29" s="35"/>
      <c r="R29" s="71"/>
      <c r="S29" s="35"/>
      <c r="T29" s="35"/>
      <c r="U29" s="58"/>
    </row>
    <row r="30" spans="1:21" ht="31.5" customHeight="1" x14ac:dyDescent="0.25">
      <c r="A30" s="56"/>
      <c r="B30" s="336" t="s">
        <v>96</v>
      </c>
      <c r="C30" s="473" t="s">
        <v>97</v>
      </c>
      <c r="D30" s="474"/>
      <c r="E30" s="475"/>
      <c r="F30" s="412">
        <v>1</v>
      </c>
      <c r="G30" s="449">
        <f>+'DIP-02'!F24</f>
        <v>1</v>
      </c>
      <c r="H30" s="448"/>
      <c r="I30" s="449">
        <f>+'DIP-02'!F25</f>
        <v>0</v>
      </c>
      <c r="J30" s="448"/>
      <c r="K30" s="449">
        <f>+'DIP-02'!F26</f>
        <v>0</v>
      </c>
      <c r="L30" s="481"/>
      <c r="M30" s="478">
        <f>+'DIP-02'!F27</f>
        <v>1</v>
      </c>
      <c r="N30" s="479"/>
      <c r="O30" s="478">
        <v>0</v>
      </c>
      <c r="P30" s="479"/>
      <c r="Q30" s="35"/>
      <c r="R30" s="71"/>
      <c r="S30" s="35"/>
      <c r="T30" s="35"/>
      <c r="U30" s="58"/>
    </row>
    <row r="31" spans="1:21" ht="31.5" customHeight="1" x14ac:dyDescent="0.25">
      <c r="A31" s="56"/>
      <c r="B31" s="336" t="s">
        <v>98</v>
      </c>
      <c r="C31" s="476" t="s">
        <v>99</v>
      </c>
      <c r="D31" s="474"/>
      <c r="E31" s="475"/>
      <c r="F31" s="412">
        <v>2</v>
      </c>
      <c r="G31" s="447">
        <f>+'AC-10'!F24</f>
        <v>2</v>
      </c>
      <c r="H31" s="448"/>
      <c r="I31" s="447">
        <f>+'AC-10'!F25</f>
        <v>0</v>
      </c>
      <c r="J31" s="448"/>
      <c r="K31" s="447">
        <f>+'AC-10'!F26</f>
        <v>2</v>
      </c>
      <c r="L31" s="481"/>
      <c r="M31" s="480">
        <f>+'AC-10'!F27</f>
        <v>0</v>
      </c>
      <c r="N31" s="479"/>
      <c r="O31" s="480">
        <v>0</v>
      </c>
      <c r="P31" s="479"/>
      <c r="Q31" s="35"/>
      <c r="R31" s="71"/>
      <c r="S31" s="35"/>
      <c r="T31" s="35"/>
      <c r="U31" s="58"/>
    </row>
    <row r="32" spans="1:21" ht="31.5" customHeight="1" x14ac:dyDescent="0.25">
      <c r="A32" s="56"/>
      <c r="B32" s="338" t="s">
        <v>100</v>
      </c>
      <c r="C32" s="473" t="s">
        <v>101</v>
      </c>
      <c r="D32" s="474"/>
      <c r="E32" s="475"/>
      <c r="F32" s="412">
        <v>6</v>
      </c>
      <c r="G32" s="449">
        <f>+'IDP-04'!F24</f>
        <v>6</v>
      </c>
      <c r="H32" s="448"/>
      <c r="I32" s="449">
        <f>+'IDP-04'!F25</f>
        <v>0</v>
      </c>
      <c r="J32" s="448"/>
      <c r="K32" s="449">
        <f>+'IDP-04'!F26</f>
        <v>6</v>
      </c>
      <c r="L32" s="481"/>
      <c r="M32" s="478">
        <f>+'IDP-04'!F27</f>
        <v>0</v>
      </c>
      <c r="N32" s="479"/>
      <c r="O32" s="478">
        <v>0</v>
      </c>
      <c r="P32" s="479"/>
      <c r="Q32" s="35"/>
      <c r="R32" s="71"/>
      <c r="S32" s="35"/>
      <c r="T32" s="35"/>
      <c r="U32" s="58"/>
    </row>
    <row r="33" spans="1:21" ht="31.5" customHeight="1" x14ac:dyDescent="0.25">
      <c r="A33" s="56"/>
      <c r="B33" s="339" t="s">
        <v>102</v>
      </c>
      <c r="C33" s="477" t="s">
        <v>103</v>
      </c>
      <c r="D33" s="474"/>
      <c r="E33" s="475"/>
      <c r="F33" s="412">
        <v>2</v>
      </c>
      <c r="G33" s="534">
        <v>3</v>
      </c>
      <c r="H33" s="530"/>
      <c r="I33" s="534">
        <f>+'GD-07'!F25</f>
        <v>0</v>
      </c>
      <c r="J33" s="530"/>
      <c r="K33" s="534">
        <f>+'GD-07'!F26</f>
        <v>2</v>
      </c>
      <c r="L33" s="531"/>
      <c r="M33" s="535">
        <v>1</v>
      </c>
      <c r="N33" s="533"/>
      <c r="O33" s="535">
        <v>0</v>
      </c>
      <c r="P33" s="533"/>
      <c r="Q33" s="35"/>
      <c r="R33" s="71"/>
      <c r="S33" s="35"/>
      <c r="T33" s="35"/>
      <c r="U33" s="58"/>
    </row>
    <row r="34" spans="1:21" ht="31.5" customHeight="1" x14ac:dyDescent="0.25">
      <c r="A34" s="56"/>
      <c r="B34" s="339" t="s">
        <v>104</v>
      </c>
      <c r="C34" s="477" t="s">
        <v>105</v>
      </c>
      <c r="D34" s="474"/>
      <c r="E34" s="475"/>
      <c r="F34" s="412">
        <v>0</v>
      </c>
      <c r="G34" s="449">
        <f>+'GC-08'!F24</f>
        <v>0</v>
      </c>
      <c r="H34" s="448"/>
      <c r="I34" s="449">
        <f>+'GC-08'!F25</f>
        <v>0</v>
      </c>
      <c r="J34" s="448"/>
      <c r="K34" s="449">
        <f>+'GC-08'!F26</f>
        <v>0</v>
      </c>
      <c r="L34" s="481"/>
      <c r="M34" s="478">
        <f>+'GC-08'!F27</f>
        <v>0</v>
      </c>
      <c r="N34" s="479"/>
      <c r="O34" s="478">
        <v>0</v>
      </c>
      <c r="P34" s="479"/>
      <c r="Q34" s="35"/>
      <c r="R34" s="71"/>
      <c r="S34" s="35"/>
      <c r="T34" s="35"/>
      <c r="U34" s="58"/>
    </row>
    <row r="35" spans="1:21" ht="31.5" customHeight="1" x14ac:dyDescent="0.25">
      <c r="A35" s="56"/>
      <c r="B35" s="339" t="s">
        <v>106</v>
      </c>
      <c r="C35" s="476" t="s">
        <v>107</v>
      </c>
      <c r="D35" s="474"/>
      <c r="E35" s="475"/>
      <c r="F35" s="412">
        <v>0</v>
      </c>
      <c r="G35" s="447">
        <f>+'GJ-09'!F24</f>
        <v>0</v>
      </c>
      <c r="H35" s="448"/>
      <c r="I35" s="447">
        <f>+'GJ-09'!F25</f>
        <v>0</v>
      </c>
      <c r="J35" s="448"/>
      <c r="K35" s="447">
        <f>+'GJ-09'!F26</f>
        <v>0</v>
      </c>
      <c r="L35" s="481"/>
      <c r="M35" s="480">
        <f>+'GJ-09'!F27</f>
        <v>0</v>
      </c>
      <c r="N35" s="479"/>
      <c r="O35" s="480">
        <v>0</v>
      </c>
      <c r="P35" s="479"/>
      <c r="Q35" s="35"/>
      <c r="R35" s="71"/>
      <c r="S35" s="35"/>
      <c r="T35" s="35"/>
      <c r="U35" s="58"/>
    </row>
    <row r="36" spans="1:21" ht="31.5" customHeight="1" x14ac:dyDescent="0.25">
      <c r="A36" s="56"/>
      <c r="B36" s="339" t="s">
        <v>108</v>
      </c>
      <c r="C36" s="482" t="s">
        <v>109</v>
      </c>
      <c r="D36" s="474"/>
      <c r="E36" s="475"/>
      <c r="F36" s="412">
        <v>2</v>
      </c>
      <c r="G36" s="529">
        <v>3</v>
      </c>
      <c r="H36" s="530"/>
      <c r="I36" s="529">
        <f>+'GRF-11'!F25</f>
        <v>0</v>
      </c>
      <c r="J36" s="530"/>
      <c r="K36" s="529">
        <f>+'GRF-11'!F26</f>
        <v>1</v>
      </c>
      <c r="L36" s="531"/>
      <c r="M36" s="532">
        <v>2</v>
      </c>
      <c r="N36" s="533"/>
      <c r="O36" s="532">
        <v>0</v>
      </c>
      <c r="P36" s="533"/>
      <c r="Q36" s="405"/>
      <c r="R36" s="71"/>
      <c r="S36" s="35"/>
      <c r="T36" s="35"/>
      <c r="U36" s="58"/>
    </row>
    <row r="37" spans="1:21" ht="31.5" customHeight="1" x14ac:dyDescent="0.25">
      <c r="A37" s="56"/>
      <c r="B37" s="339" t="s">
        <v>110</v>
      </c>
      <c r="C37" s="482" t="s">
        <v>111</v>
      </c>
      <c r="D37" s="474"/>
      <c r="E37" s="475"/>
      <c r="F37" s="412">
        <v>2</v>
      </c>
      <c r="G37" s="449">
        <v>3</v>
      </c>
      <c r="H37" s="448"/>
      <c r="I37" s="447">
        <f>+'GT-12'!F25</f>
        <v>0</v>
      </c>
      <c r="J37" s="448"/>
      <c r="K37" s="515">
        <f>+'GT-12'!F26</f>
        <v>3</v>
      </c>
      <c r="L37" s="516"/>
      <c r="M37" s="480">
        <v>0</v>
      </c>
      <c r="N37" s="479"/>
      <c r="O37" s="480" t="s">
        <v>745</v>
      </c>
      <c r="P37" s="479"/>
      <c r="Q37" s="35"/>
      <c r="R37" s="71"/>
      <c r="S37" s="35"/>
      <c r="T37" s="35"/>
      <c r="U37" s="58"/>
    </row>
    <row r="38" spans="1:21" ht="31.5" customHeight="1" x14ac:dyDescent="0.25">
      <c r="A38" s="56"/>
      <c r="B38" s="339" t="s">
        <v>112</v>
      </c>
      <c r="C38" s="482" t="s">
        <v>113</v>
      </c>
      <c r="D38" s="474"/>
      <c r="E38" s="475"/>
      <c r="F38" s="412">
        <v>6</v>
      </c>
      <c r="G38" s="449">
        <f>+'GTH-13'!F24</f>
        <v>6</v>
      </c>
      <c r="H38" s="448"/>
      <c r="I38" s="447">
        <f>+'GTH-13'!F25</f>
        <v>0</v>
      </c>
      <c r="J38" s="448"/>
      <c r="K38" s="447">
        <f>+'GTH-13'!F26</f>
        <v>4</v>
      </c>
      <c r="L38" s="481"/>
      <c r="M38" s="480">
        <f>+'GTH-13'!F27</f>
        <v>2</v>
      </c>
      <c r="N38" s="479"/>
      <c r="O38" s="480"/>
      <c r="P38" s="479"/>
      <c r="Q38" s="35"/>
      <c r="R38" s="71"/>
      <c r="S38" s="35"/>
      <c r="T38" s="35"/>
      <c r="U38" s="58"/>
    </row>
    <row r="39" spans="1:21" ht="31.5" customHeight="1" x14ac:dyDescent="0.25">
      <c r="A39" s="56"/>
      <c r="B39" s="339" t="s">
        <v>114</v>
      </c>
      <c r="C39" s="482" t="s">
        <v>115</v>
      </c>
      <c r="D39" s="474"/>
      <c r="E39" s="475"/>
      <c r="F39" s="412">
        <v>1</v>
      </c>
      <c r="G39" s="447">
        <v>1</v>
      </c>
      <c r="H39" s="448"/>
      <c r="I39" s="447">
        <f>+'GF-14'!F25</f>
        <v>0</v>
      </c>
      <c r="J39" s="448"/>
      <c r="K39" s="447">
        <f>+'GF-14'!F26</f>
        <v>0</v>
      </c>
      <c r="L39" s="481"/>
      <c r="M39" s="480">
        <v>1</v>
      </c>
      <c r="N39" s="479"/>
      <c r="O39" s="480"/>
      <c r="P39" s="479"/>
      <c r="Q39" s="35"/>
      <c r="R39" s="71"/>
      <c r="S39" s="35"/>
      <c r="T39" s="35"/>
      <c r="U39" s="58"/>
    </row>
    <row r="40" spans="1:21" ht="31.5" customHeight="1" x14ac:dyDescent="0.25">
      <c r="A40" s="56"/>
      <c r="B40" s="339" t="s">
        <v>116</v>
      </c>
      <c r="C40" s="482" t="s">
        <v>117</v>
      </c>
      <c r="D40" s="474"/>
      <c r="E40" s="475"/>
      <c r="F40" s="412">
        <v>0</v>
      </c>
      <c r="G40" s="447">
        <f>+'CID-15'!F24</f>
        <v>0</v>
      </c>
      <c r="H40" s="448"/>
      <c r="I40" s="447">
        <f>+'CID-15'!F25</f>
        <v>0</v>
      </c>
      <c r="J40" s="448"/>
      <c r="K40" s="447">
        <f>+'CID-15'!F26</f>
        <v>0</v>
      </c>
      <c r="L40" s="481"/>
      <c r="M40" s="480">
        <f>+'CID-15'!F27</f>
        <v>0</v>
      </c>
      <c r="N40" s="479"/>
      <c r="O40" s="480"/>
      <c r="P40" s="479"/>
      <c r="Q40" s="35"/>
      <c r="R40" s="71"/>
      <c r="S40" s="35"/>
      <c r="T40" s="35"/>
      <c r="U40" s="58"/>
    </row>
    <row r="41" spans="1:21" ht="31.5" customHeight="1" x14ac:dyDescent="0.25">
      <c r="A41" s="56"/>
      <c r="B41" s="340" t="s">
        <v>118</v>
      </c>
      <c r="C41" s="482" t="s">
        <v>119</v>
      </c>
      <c r="D41" s="474"/>
      <c r="E41" s="475"/>
      <c r="F41" s="412">
        <v>0</v>
      </c>
      <c r="G41" s="447">
        <f>+'EC-16'!F24</f>
        <v>0</v>
      </c>
      <c r="H41" s="448"/>
      <c r="I41" s="447">
        <f>+'EC-16'!F25</f>
        <v>0</v>
      </c>
      <c r="J41" s="448"/>
      <c r="K41" s="447">
        <f>+'EC-16'!F26</f>
        <v>0</v>
      </c>
      <c r="L41" s="481"/>
      <c r="M41" s="480">
        <f>+'EC-16'!F27</f>
        <v>0</v>
      </c>
      <c r="N41" s="479"/>
      <c r="O41" s="480"/>
      <c r="P41" s="479"/>
      <c r="Q41" s="35"/>
      <c r="R41" s="71"/>
      <c r="S41" s="35"/>
      <c r="T41" s="35"/>
      <c r="U41" s="58"/>
    </row>
    <row r="42" spans="1:21" ht="33" customHeight="1" thickBot="1" x14ac:dyDescent="0.3">
      <c r="A42" s="56"/>
      <c r="B42" s="341" t="s">
        <v>120</v>
      </c>
      <c r="C42" s="497" t="s">
        <v>121</v>
      </c>
      <c r="D42" s="498"/>
      <c r="E42" s="499"/>
      <c r="F42" s="415">
        <v>2</v>
      </c>
      <c r="G42" s="726">
        <f>+'MIC-03'!F24</f>
        <v>2</v>
      </c>
      <c r="H42" s="727"/>
      <c r="I42" s="726">
        <f>+'MIC-03'!F25</f>
        <v>0</v>
      </c>
      <c r="J42" s="727"/>
      <c r="K42" s="726">
        <f>+'MIC-03'!F26</f>
        <v>1</v>
      </c>
      <c r="L42" s="728"/>
      <c r="M42" s="729">
        <f>+'MIC-03'!F27</f>
        <v>1</v>
      </c>
      <c r="N42" s="730"/>
      <c r="O42" s="729"/>
      <c r="P42" s="730"/>
      <c r="Q42" s="35"/>
      <c r="R42" s="71"/>
      <c r="S42" s="35"/>
      <c r="T42" s="35"/>
      <c r="U42" s="58"/>
    </row>
    <row r="43" spans="1:21" ht="31.5" customHeight="1" thickBot="1" x14ac:dyDescent="0.3">
      <c r="A43" s="56"/>
      <c r="B43" s="731" t="s">
        <v>122</v>
      </c>
      <c r="C43" s="732"/>
      <c r="D43" s="732"/>
      <c r="E43" s="732"/>
      <c r="F43" s="733">
        <f>SUM(F29:F42)</f>
        <v>28</v>
      </c>
      <c r="G43" s="734">
        <f>SUM(G29:H42)</f>
        <v>31</v>
      </c>
      <c r="H43" s="735"/>
      <c r="I43" s="734">
        <f>SUM(I29:J42)</f>
        <v>0</v>
      </c>
      <c r="J43" s="735"/>
      <c r="K43" s="734">
        <f>SUM(K29:L42)</f>
        <v>23</v>
      </c>
      <c r="L43" s="735"/>
      <c r="M43" s="734">
        <f>SUM(M29:N42)</f>
        <v>8</v>
      </c>
      <c r="N43" s="735"/>
      <c r="O43" s="734">
        <f>SUM(O29:P42)</f>
        <v>0</v>
      </c>
      <c r="P43" s="736"/>
      <c r="Q43" s="35"/>
      <c r="R43" s="71"/>
      <c r="S43" s="35"/>
      <c r="T43" s="35"/>
      <c r="U43" s="58"/>
    </row>
    <row r="44" spans="1:21" ht="43.5" customHeight="1" thickBot="1" x14ac:dyDescent="0.45">
      <c r="A44" s="72"/>
      <c r="B44" s="491" t="s">
        <v>123</v>
      </c>
      <c r="C44" s="426"/>
      <c r="D44" s="426"/>
      <c r="E44" s="426"/>
      <c r="F44" s="414"/>
      <c r="G44" s="686"/>
      <c r="H44" s="687"/>
      <c r="I44" s="485"/>
      <c r="J44" s="426"/>
      <c r="K44" s="485"/>
      <c r="L44" s="426"/>
      <c r="M44" s="485"/>
      <c r="N44" s="426"/>
      <c r="O44" s="485"/>
      <c r="P44" s="426"/>
      <c r="Q44" s="73"/>
      <c r="R44" s="74"/>
      <c r="S44" s="74"/>
      <c r="T44" s="483" t="s">
        <v>76</v>
      </c>
      <c r="U44" s="484"/>
    </row>
    <row r="45" spans="1:21" hidden="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51"/>
      <c r="B46" s="51"/>
      <c r="C46" s="51"/>
      <c r="D46" s="51"/>
      <c r="E46" s="51"/>
      <c r="F46" s="51"/>
      <c r="G46" s="51"/>
      <c r="H46" s="51"/>
      <c r="I46" s="51"/>
      <c r="J46" s="51"/>
      <c r="K46" s="51"/>
      <c r="L46" s="51"/>
      <c r="M46" s="51"/>
      <c r="N46" s="51"/>
      <c r="O46" s="51"/>
      <c r="P46" s="51"/>
      <c r="Q46" s="51"/>
      <c r="R46" s="51"/>
      <c r="S46" s="51"/>
      <c r="T46" s="51"/>
      <c r="U46" s="51"/>
    </row>
    <row r="47" spans="1:21" x14ac:dyDescent="0.25">
      <c r="A47" s="1"/>
      <c r="B47" s="1"/>
      <c r="C47" s="1"/>
      <c r="D47" s="1"/>
      <c r="E47" s="1"/>
      <c r="F47" s="1"/>
      <c r="G47" s="1"/>
      <c r="H47" s="688"/>
      <c r="I47" s="688"/>
      <c r="J47" s="688"/>
      <c r="K47" s="688"/>
      <c r="L47" s="688"/>
      <c r="M47" s="688"/>
      <c r="N47" s="688"/>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sheetData>
  <mergeCells count="140">
    <mergeCell ref="A1:U1"/>
    <mergeCell ref="H2:N2"/>
    <mergeCell ref="P2:R2"/>
    <mergeCell ref="S2:U2"/>
    <mergeCell ref="H3:N3"/>
    <mergeCell ref="P3:R3"/>
    <mergeCell ref="S3:U3"/>
    <mergeCell ref="B12:D12"/>
    <mergeCell ref="B13:D13"/>
    <mergeCell ref="B14:D14"/>
    <mergeCell ref="B15:D15"/>
    <mergeCell ref="B16:D16"/>
    <mergeCell ref="B17:D17"/>
    <mergeCell ref="H4:N4"/>
    <mergeCell ref="H5:N5"/>
    <mergeCell ref="A7:U7"/>
    <mergeCell ref="B9:E9"/>
    <mergeCell ref="B10:D10"/>
    <mergeCell ref="B11:D11"/>
    <mergeCell ref="T18:U18"/>
    <mergeCell ref="A19:U19"/>
    <mergeCell ref="B20:H20"/>
    <mergeCell ref="B21:G21"/>
    <mergeCell ref="K21:P21"/>
    <mergeCell ref="B22:D22"/>
    <mergeCell ref="E22:G22"/>
    <mergeCell ref="L22:M22"/>
    <mergeCell ref="O22:P22"/>
    <mergeCell ref="N25:P25"/>
    <mergeCell ref="A26:U26"/>
    <mergeCell ref="C28:E28"/>
    <mergeCell ref="G28:H28"/>
    <mergeCell ref="I28:J28"/>
    <mergeCell ref="K28:L28"/>
    <mergeCell ref="M28:N28"/>
    <mergeCell ref="O28:P28"/>
    <mergeCell ref="B23:D23"/>
    <mergeCell ref="E23:G23"/>
    <mergeCell ref="L23:M23"/>
    <mergeCell ref="O23:P23"/>
    <mergeCell ref="B24:D24"/>
    <mergeCell ref="E24:G24"/>
    <mergeCell ref="N24:P24"/>
    <mergeCell ref="C30:E30"/>
    <mergeCell ref="G30:H30"/>
    <mergeCell ref="I30:J30"/>
    <mergeCell ref="K30:L30"/>
    <mergeCell ref="M30:N30"/>
    <mergeCell ref="O30:P30"/>
    <mergeCell ref="C29:E29"/>
    <mergeCell ref="G29:H29"/>
    <mergeCell ref="I29:J29"/>
    <mergeCell ref="K29:L29"/>
    <mergeCell ref="M29:N29"/>
    <mergeCell ref="O29:P29"/>
    <mergeCell ref="C32:E32"/>
    <mergeCell ref="G32:H32"/>
    <mergeCell ref="I32:J32"/>
    <mergeCell ref="K32:L32"/>
    <mergeCell ref="M32:N32"/>
    <mergeCell ref="O32:P32"/>
    <mergeCell ref="C31:E31"/>
    <mergeCell ref="G31:H31"/>
    <mergeCell ref="I31:J31"/>
    <mergeCell ref="K31:L31"/>
    <mergeCell ref="M31:N31"/>
    <mergeCell ref="O31:P31"/>
    <mergeCell ref="C34:E34"/>
    <mergeCell ref="G34:H34"/>
    <mergeCell ref="I34:J34"/>
    <mergeCell ref="K34:L34"/>
    <mergeCell ref="M34:N34"/>
    <mergeCell ref="O34:P34"/>
    <mergeCell ref="C33:E33"/>
    <mergeCell ref="G33:H33"/>
    <mergeCell ref="I33:J33"/>
    <mergeCell ref="K33:L33"/>
    <mergeCell ref="M33:N33"/>
    <mergeCell ref="O33:P33"/>
    <mergeCell ref="C36:E36"/>
    <mergeCell ref="G36:H36"/>
    <mergeCell ref="I36:J36"/>
    <mergeCell ref="K36:L36"/>
    <mergeCell ref="M36:N36"/>
    <mergeCell ref="O36:P36"/>
    <mergeCell ref="C35:E35"/>
    <mergeCell ref="G35:H35"/>
    <mergeCell ref="I35:J35"/>
    <mergeCell ref="K35:L35"/>
    <mergeCell ref="M35:N35"/>
    <mergeCell ref="O35:P35"/>
    <mergeCell ref="C38:E38"/>
    <mergeCell ref="G38:H38"/>
    <mergeCell ref="I38:J38"/>
    <mergeCell ref="K38:L38"/>
    <mergeCell ref="M38:N38"/>
    <mergeCell ref="O38:P38"/>
    <mergeCell ref="C37:E37"/>
    <mergeCell ref="G37:H37"/>
    <mergeCell ref="I37:J37"/>
    <mergeCell ref="K37:L37"/>
    <mergeCell ref="M37:N37"/>
    <mergeCell ref="O37:P37"/>
    <mergeCell ref="C40:E40"/>
    <mergeCell ref="G40:H40"/>
    <mergeCell ref="I40:J40"/>
    <mergeCell ref="K40:L40"/>
    <mergeCell ref="M40:N40"/>
    <mergeCell ref="O40:P40"/>
    <mergeCell ref="C39:E39"/>
    <mergeCell ref="G39:H39"/>
    <mergeCell ref="I39:J39"/>
    <mergeCell ref="K39:L39"/>
    <mergeCell ref="M39:N39"/>
    <mergeCell ref="O39:P39"/>
    <mergeCell ref="C42:E42"/>
    <mergeCell ref="G42:H42"/>
    <mergeCell ref="I42:J42"/>
    <mergeCell ref="K42:L42"/>
    <mergeCell ref="M42:N42"/>
    <mergeCell ref="O42:P42"/>
    <mergeCell ref="C41:E41"/>
    <mergeCell ref="G41:H41"/>
    <mergeCell ref="I41:J41"/>
    <mergeCell ref="K41:L41"/>
    <mergeCell ref="M41:N41"/>
    <mergeCell ref="O41:P41"/>
    <mergeCell ref="O44:P44"/>
    <mergeCell ref="T44:U44"/>
    <mergeCell ref="G43:H43"/>
    <mergeCell ref="I43:J43"/>
    <mergeCell ref="K43:L43"/>
    <mergeCell ref="M43:N43"/>
    <mergeCell ref="O43:P43"/>
    <mergeCell ref="B44:E44"/>
    <mergeCell ref="G44:H44"/>
    <mergeCell ref="I44:J44"/>
    <mergeCell ref="K44:L44"/>
    <mergeCell ref="M44:N44"/>
    <mergeCell ref="B43:E43"/>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H5:N5" location="_3._RESULTADOS_DE_ACCIONES_POR_PROCESO" display="3. RESULTADOS DE ACCIONES POR PROCESO"/>
    <hyperlink ref="T44:U44" location="CONSOLIDADO!A1" display="IR AL INICIO"/>
    <hyperlink ref="B29" location="'DIC-01'!A1" display="DIC-01"/>
    <hyperlink ref="B30" location="'DIP-02'!A1" display="DIP-02"/>
    <hyperlink ref="B31" location="'AC-10'!A1" display="AC-10"/>
    <hyperlink ref="B32" location="'IDP-04'!A1" display="IDP-04"/>
    <hyperlink ref="B33" location="'GD-07'!A1" display="GD-07"/>
    <hyperlink ref="B34" location="'GC-08'!A1" display="GC-08"/>
    <hyperlink ref="B35" location="'GJ-09'!A1" display="GJ-09"/>
    <hyperlink ref="B36" location="'GRF-11'!A1" display="GRF-11"/>
    <hyperlink ref="B37" location="'GT-12 '!A1" display="GT-12"/>
    <hyperlink ref="B38" location="'GTH-13'!A1" display="GTH-13"/>
    <hyperlink ref="B39" location="'GF-14'!A1" display="GF-14"/>
    <hyperlink ref="B40" location="'CID-15'!A1" display="CID-15"/>
    <hyperlink ref="B41" location="'EC-16'!A1" display="EC-16"/>
    <hyperlink ref="B42" location="'MIC-03'!A1" display="MIC-0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abSelected="1" topLeftCell="E32" workbookViewId="0">
      <selection activeCell="P48" sqref="P48"/>
    </sheetView>
  </sheetViews>
  <sheetFormatPr baseColWidth="10" defaultRowHeight="15" x14ac:dyDescent="0.25"/>
  <cols>
    <col min="1" max="1" width="11.42578125" style="689"/>
    <col min="2" max="3" width="26.7109375" style="689" customWidth="1"/>
    <col min="4" max="4" width="15" style="689" customWidth="1"/>
    <col min="5" max="6" width="11.5703125" style="689" customWidth="1"/>
    <col min="7" max="7" width="9.7109375" style="689" customWidth="1"/>
    <col min="8" max="8" width="7.28515625" style="690" customWidth="1"/>
    <col min="9" max="10" width="16.42578125" style="689" customWidth="1"/>
    <col min="11" max="11" width="13" style="689" customWidth="1"/>
    <col min="12" max="15" width="11.42578125" style="689"/>
    <col min="16" max="16" width="14.42578125" style="689" customWidth="1"/>
    <col min="17" max="17" width="14.7109375" style="689" customWidth="1"/>
    <col min="18" max="18" width="16.5703125" style="689" customWidth="1"/>
    <col min="19" max="19" width="11.42578125" style="689"/>
    <col min="20" max="20" width="14.42578125" style="689" customWidth="1"/>
    <col min="21" max="16384" width="11.42578125" style="689"/>
  </cols>
  <sheetData>
    <row r="1" spans="2:21" x14ac:dyDescent="0.25">
      <c r="I1" s="689" t="s">
        <v>765</v>
      </c>
    </row>
    <row r="2" spans="2:21" ht="15.75" thickBot="1" x14ac:dyDescent="0.3">
      <c r="I2" s="689" t="s">
        <v>766</v>
      </c>
      <c r="J2" s="689">
        <v>25</v>
      </c>
    </row>
    <row r="3" spans="2:21" ht="30" x14ac:dyDescent="0.25">
      <c r="B3" s="691" t="s">
        <v>62</v>
      </c>
      <c r="C3" s="737"/>
      <c r="D3" s="692">
        <v>31</v>
      </c>
      <c r="E3" s="693">
        <v>1</v>
      </c>
      <c r="I3" s="689" t="s">
        <v>767</v>
      </c>
      <c r="J3" s="689">
        <v>26</v>
      </c>
    </row>
    <row r="4" spans="2:21" x14ac:dyDescent="0.25">
      <c r="B4" s="694" t="s">
        <v>152</v>
      </c>
      <c r="C4" s="738"/>
      <c r="D4" s="695">
        <v>0</v>
      </c>
      <c r="E4" s="696">
        <f>+D4/$D$3</f>
        <v>0</v>
      </c>
      <c r="I4" s="689" t="s">
        <v>158</v>
      </c>
      <c r="J4" s="689">
        <v>0</v>
      </c>
    </row>
    <row r="5" spans="2:21" x14ac:dyDescent="0.25">
      <c r="B5" s="694" t="s">
        <v>153</v>
      </c>
      <c r="C5" s="738"/>
      <c r="D5" s="695">
        <v>23</v>
      </c>
      <c r="E5" s="696">
        <f>+D5/$D$3</f>
        <v>0.74193548387096775</v>
      </c>
      <c r="I5" s="689" t="s">
        <v>768</v>
      </c>
      <c r="J5" s="689">
        <v>20</v>
      </c>
    </row>
    <row r="6" spans="2:21" ht="15.75" thickBot="1" x14ac:dyDescent="0.3">
      <c r="B6" s="697" t="s">
        <v>161</v>
      </c>
      <c r="C6" s="739"/>
      <c r="D6" s="698">
        <v>8</v>
      </c>
      <c r="E6" s="699">
        <f>+D6/$D$3</f>
        <v>0.25806451612903225</v>
      </c>
      <c r="I6" s="689" t="s">
        <v>157</v>
      </c>
      <c r="J6" s="689">
        <v>6</v>
      </c>
    </row>
    <row r="8" spans="2:21" ht="15.75" thickBot="1" x14ac:dyDescent="0.3">
      <c r="I8" s="689" t="s">
        <v>746</v>
      </c>
      <c r="P8" s="700" t="s">
        <v>747</v>
      </c>
      <c r="Q8" s="700"/>
      <c r="R8" s="700"/>
      <c r="S8" s="700"/>
      <c r="T8" s="700"/>
      <c r="U8" s="700"/>
    </row>
    <row r="9" spans="2:21" s="707" customFormat="1" ht="48" customHeight="1" x14ac:dyDescent="0.25">
      <c r="B9" s="701" t="s">
        <v>1</v>
      </c>
      <c r="C9" s="702" t="s">
        <v>762</v>
      </c>
      <c r="D9" s="702" t="s">
        <v>87</v>
      </c>
      <c r="E9" s="702" t="s">
        <v>158</v>
      </c>
      <c r="F9" s="702" t="s">
        <v>157</v>
      </c>
      <c r="G9" s="703" t="s">
        <v>67</v>
      </c>
      <c r="H9" s="704"/>
      <c r="I9" s="705" t="s">
        <v>1</v>
      </c>
      <c r="J9" s="705" t="s">
        <v>763</v>
      </c>
      <c r="K9" s="705" t="s">
        <v>764</v>
      </c>
      <c r="L9" s="705" t="s">
        <v>748</v>
      </c>
      <c r="M9" s="705" t="s">
        <v>749</v>
      </c>
      <c r="N9" s="705" t="s">
        <v>750</v>
      </c>
      <c r="O9" s="704"/>
      <c r="P9" s="706" t="s">
        <v>751</v>
      </c>
      <c r="Q9" s="706" t="s">
        <v>752</v>
      </c>
      <c r="R9" s="706" t="s">
        <v>753</v>
      </c>
      <c r="S9" s="706" t="s">
        <v>748</v>
      </c>
      <c r="T9" s="706" t="s">
        <v>150</v>
      </c>
      <c r="U9" s="706" t="s">
        <v>760</v>
      </c>
    </row>
    <row r="10" spans="2:21" x14ac:dyDescent="0.25">
      <c r="B10" s="710" t="s">
        <v>95</v>
      </c>
      <c r="C10" s="695">
        <v>4</v>
      </c>
      <c r="D10" s="695">
        <v>4</v>
      </c>
      <c r="E10" s="695">
        <v>0</v>
      </c>
      <c r="F10" s="695">
        <v>4</v>
      </c>
      <c r="G10" s="708">
        <v>0</v>
      </c>
      <c r="H10" s="712"/>
      <c r="I10" s="713" t="s">
        <v>754</v>
      </c>
      <c r="J10" s="714">
        <f t="shared" ref="J10" si="0">+C10+C11+C12</f>
        <v>7</v>
      </c>
      <c r="K10" s="714">
        <f>+D10+D11+D12</f>
        <v>7</v>
      </c>
      <c r="L10" s="714">
        <f>+E10+E11+E12</f>
        <v>0</v>
      </c>
      <c r="M10" s="714">
        <f>+F10+F11+F12</f>
        <v>6</v>
      </c>
      <c r="N10" s="714">
        <f>+G10+G11+G12</f>
        <v>1</v>
      </c>
      <c r="O10" s="715"/>
      <c r="P10" s="716" t="s">
        <v>755</v>
      </c>
      <c r="Q10" s="717">
        <v>28</v>
      </c>
      <c r="R10" s="717">
        <v>31</v>
      </c>
      <c r="S10" s="716">
        <v>0</v>
      </c>
      <c r="T10" s="716">
        <v>23</v>
      </c>
      <c r="U10" s="716">
        <v>8</v>
      </c>
    </row>
    <row r="11" spans="2:21" x14ac:dyDescent="0.25">
      <c r="B11" s="710" t="s">
        <v>97</v>
      </c>
      <c r="C11" s="695">
        <v>1</v>
      </c>
      <c r="D11" s="695">
        <v>1</v>
      </c>
      <c r="E11" s="695">
        <v>0</v>
      </c>
      <c r="F11" s="695">
        <v>0</v>
      </c>
      <c r="G11" s="711">
        <v>1</v>
      </c>
      <c r="H11" s="712"/>
      <c r="I11" s="713" t="s">
        <v>756</v>
      </c>
      <c r="J11" s="714">
        <f>+C13</f>
        <v>6</v>
      </c>
      <c r="K11" s="714">
        <f>+D13</f>
        <v>6</v>
      </c>
      <c r="L11" s="714">
        <f t="shared" ref="L11:N11" si="1">+E13</f>
        <v>0</v>
      </c>
      <c r="M11" s="714">
        <f t="shared" si="1"/>
        <v>6</v>
      </c>
      <c r="N11" s="714">
        <f t="shared" si="1"/>
        <v>0</v>
      </c>
      <c r="O11" s="715"/>
      <c r="P11" s="716" t="s">
        <v>757</v>
      </c>
      <c r="Q11" s="718">
        <v>25</v>
      </c>
      <c r="R11" s="718">
        <v>26</v>
      </c>
      <c r="S11" s="716"/>
      <c r="T11" s="716">
        <v>6</v>
      </c>
      <c r="U11" s="716">
        <v>20</v>
      </c>
    </row>
    <row r="12" spans="2:21" x14ac:dyDescent="0.25">
      <c r="B12" s="710" t="s">
        <v>99</v>
      </c>
      <c r="C12" s="695">
        <v>2</v>
      </c>
      <c r="D12" s="695">
        <v>2</v>
      </c>
      <c r="E12" s="695">
        <v>0</v>
      </c>
      <c r="F12" s="695">
        <v>2</v>
      </c>
      <c r="G12" s="711">
        <v>0</v>
      </c>
      <c r="H12" s="712"/>
      <c r="I12" s="713" t="s">
        <v>758</v>
      </c>
      <c r="J12" s="714">
        <f>+C14+C15+C17+C18+C19+C20+C21</f>
        <v>13</v>
      </c>
      <c r="K12" s="714">
        <f>+D14+D15+D17+D18+D19+D20+D21</f>
        <v>16</v>
      </c>
      <c r="L12" s="714">
        <f>+E14+E15+E17+E18+E19+E20+E21</f>
        <v>0</v>
      </c>
      <c r="M12" s="714">
        <f>+F14+F15+F17+F18+F19+F20+F21</f>
        <v>10</v>
      </c>
      <c r="N12" s="714">
        <f>+G14+G15+G17+G18+G19+G20+G21</f>
        <v>6</v>
      </c>
      <c r="O12" s="715"/>
      <c r="P12" s="709" t="s">
        <v>75</v>
      </c>
      <c r="Q12" s="709">
        <f>SUM(Q10:Q11)</f>
        <v>53</v>
      </c>
      <c r="R12" s="709">
        <f>SUM(R10:R11)</f>
        <v>57</v>
      </c>
      <c r="S12" s="709">
        <f>SUM(S10:S11)</f>
        <v>0</v>
      </c>
      <c r="T12" s="709">
        <f>SUM(T10:T11)</f>
        <v>29</v>
      </c>
      <c r="U12" s="709">
        <f>SUM(U10:U11)</f>
        <v>28</v>
      </c>
    </row>
    <row r="13" spans="2:21" ht="30" x14ac:dyDescent="0.25">
      <c r="B13" s="719" t="s">
        <v>101</v>
      </c>
      <c r="C13" s="695">
        <v>6</v>
      </c>
      <c r="D13" s="695">
        <v>6</v>
      </c>
      <c r="E13" s="695">
        <v>0</v>
      </c>
      <c r="F13" s="695">
        <v>6</v>
      </c>
      <c r="G13" s="711">
        <v>0</v>
      </c>
      <c r="H13" s="712"/>
      <c r="I13" s="713" t="s">
        <v>759</v>
      </c>
      <c r="J13" s="714">
        <f>+C22+C23</f>
        <v>2</v>
      </c>
      <c r="K13" s="714">
        <f>+D22+D23</f>
        <v>2</v>
      </c>
      <c r="L13" s="714">
        <f t="shared" ref="L13:N13" si="2">+E22+E23</f>
        <v>0</v>
      </c>
      <c r="M13" s="714">
        <f t="shared" si="2"/>
        <v>1</v>
      </c>
      <c r="N13" s="714">
        <f t="shared" si="2"/>
        <v>1</v>
      </c>
      <c r="O13" s="715"/>
    </row>
    <row r="14" spans="2:21" x14ac:dyDescent="0.25">
      <c r="B14" s="710" t="s">
        <v>103</v>
      </c>
      <c r="C14" s="695">
        <v>2</v>
      </c>
      <c r="D14" s="695">
        <v>3</v>
      </c>
      <c r="E14" s="695">
        <v>0</v>
      </c>
      <c r="F14" s="695">
        <v>2</v>
      </c>
      <c r="G14" s="711">
        <v>1</v>
      </c>
      <c r="H14" s="712"/>
      <c r="I14" s="709" t="s">
        <v>75</v>
      </c>
      <c r="J14" s="714">
        <f>SUM(J10:J13)</f>
        <v>28</v>
      </c>
      <c r="K14" s="714">
        <f>SUM(K10:K13)</f>
        <v>31</v>
      </c>
      <c r="L14" s="714">
        <f t="shared" ref="L14:M14" si="3">SUM(L10:L13)</f>
        <v>0</v>
      </c>
      <c r="M14" s="714">
        <f t="shared" si="3"/>
        <v>23</v>
      </c>
      <c r="N14" s="714">
        <f>SUM(N10:N13)</f>
        <v>8</v>
      </c>
      <c r="O14" s="715"/>
    </row>
    <row r="15" spans="2:21" x14ac:dyDescent="0.25">
      <c r="B15" s="710" t="s">
        <v>105</v>
      </c>
      <c r="C15" s="695">
        <v>0</v>
      </c>
      <c r="D15" s="695">
        <v>0</v>
      </c>
      <c r="E15" s="695">
        <v>0</v>
      </c>
      <c r="F15" s="695">
        <v>0</v>
      </c>
      <c r="G15" s="711">
        <v>0</v>
      </c>
      <c r="H15" s="712"/>
      <c r="K15" s="720"/>
      <c r="L15" s="720"/>
      <c r="M15" s="720"/>
      <c r="N15" s="720"/>
      <c r="O15" s="720"/>
    </row>
    <row r="16" spans="2:21" x14ac:dyDescent="0.25">
      <c r="B16" s="710" t="s">
        <v>107</v>
      </c>
      <c r="C16" s="695">
        <v>0</v>
      </c>
      <c r="D16" s="695">
        <v>0</v>
      </c>
      <c r="E16" s="695">
        <v>0</v>
      </c>
      <c r="F16" s="695">
        <v>0</v>
      </c>
      <c r="G16" s="711">
        <v>0</v>
      </c>
      <c r="H16" s="712"/>
    </row>
    <row r="17" spans="2:15" ht="30" x14ac:dyDescent="0.25">
      <c r="B17" s="719" t="s">
        <v>109</v>
      </c>
      <c r="C17" s="695">
        <v>2</v>
      </c>
      <c r="D17" s="695">
        <v>3</v>
      </c>
      <c r="E17" s="695">
        <v>0</v>
      </c>
      <c r="F17" s="695">
        <v>1</v>
      </c>
      <c r="G17" s="711">
        <v>2</v>
      </c>
      <c r="H17" s="712"/>
    </row>
    <row r="18" spans="2:15" x14ac:dyDescent="0.25">
      <c r="B18" s="710" t="s">
        <v>111</v>
      </c>
      <c r="C18" s="695">
        <v>2</v>
      </c>
      <c r="D18" s="695">
        <v>3</v>
      </c>
      <c r="E18" s="695">
        <v>0</v>
      </c>
      <c r="F18" s="695">
        <v>3</v>
      </c>
      <c r="G18" s="711">
        <v>0</v>
      </c>
      <c r="H18" s="712"/>
    </row>
    <row r="19" spans="2:15" x14ac:dyDescent="0.25">
      <c r="B19" s="710" t="s">
        <v>113</v>
      </c>
      <c r="C19" s="695">
        <v>6</v>
      </c>
      <c r="D19" s="695">
        <v>6</v>
      </c>
      <c r="E19" s="695">
        <v>0</v>
      </c>
      <c r="F19" s="695">
        <v>4</v>
      </c>
      <c r="G19" s="711">
        <v>2</v>
      </c>
      <c r="H19" s="712"/>
    </row>
    <row r="20" spans="2:15" x14ac:dyDescent="0.25">
      <c r="B20" s="710" t="s">
        <v>115</v>
      </c>
      <c r="C20" s="695">
        <v>1</v>
      </c>
      <c r="D20" s="695">
        <v>1</v>
      </c>
      <c r="E20" s="695">
        <v>0</v>
      </c>
      <c r="F20" s="695">
        <v>0</v>
      </c>
      <c r="G20" s="711">
        <v>1</v>
      </c>
      <c r="H20" s="712"/>
    </row>
    <row r="21" spans="2:15" x14ac:dyDescent="0.25">
      <c r="B21" s="710" t="s">
        <v>117</v>
      </c>
      <c r="C21" s="695">
        <v>0</v>
      </c>
      <c r="D21" s="695">
        <v>0</v>
      </c>
      <c r="E21" s="695">
        <v>0</v>
      </c>
      <c r="F21" s="695">
        <v>0</v>
      </c>
      <c r="G21" s="711">
        <v>0</v>
      </c>
      <c r="H21" s="712"/>
    </row>
    <row r="22" spans="2:15" x14ac:dyDescent="0.25">
      <c r="B22" s="710" t="s">
        <v>119</v>
      </c>
      <c r="C22" s="695">
        <v>0</v>
      </c>
      <c r="D22" s="695">
        <v>0</v>
      </c>
      <c r="E22" s="695">
        <v>0</v>
      </c>
      <c r="F22" s="695">
        <v>0</v>
      </c>
      <c r="G22" s="711">
        <v>0</v>
      </c>
      <c r="H22" s="712"/>
    </row>
    <row r="23" spans="2:15" x14ac:dyDescent="0.25">
      <c r="B23" s="710" t="s">
        <v>121</v>
      </c>
      <c r="C23" s="695">
        <v>2</v>
      </c>
      <c r="D23" s="695">
        <v>2</v>
      </c>
      <c r="E23" s="695">
        <v>0</v>
      </c>
      <c r="F23" s="695">
        <v>1</v>
      </c>
      <c r="G23" s="711">
        <v>1</v>
      </c>
      <c r="H23" s="712"/>
    </row>
    <row r="24" spans="2:15" s="723" customFormat="1" ht="15.75" thickBot="1" x14ac:dyDescent="0.3">
      <c r="B24" s="721" t="s">
        <v>75</v>
      </c>
      <c r="C24" s="740">
        <f>SUM(C10:C23)</f>
        <v>28</v>
      </c>
      <c r="D24" s="722">
        <f>SUM(D10:D23)</f>
        <v>31</v>
      </c>
      <c r="E24" s="722">
        <f t="shared" ref="E24:G24" si="4">SUM(E10:E23)</f>
        <v>0</v>
      </c>
      <c r="F24" s="722">
        <f t="shared" si="4"/>
        <v>23</v>
      </c>
      <c r="G24" s="722">
        <f t="shared" si="4"/>
        <v>8</v>
      </c>
      <c r="H24" s="712"/>
    </row>
    <row r="31" spans="2:15" ht="15.75" thickBot="1" x14ac:dyDescent="0.3"/>
    <row r="32" spans="2:15" ht="30" x14ac:dyDescent="0.25">
      <c r="J32" s="741" t="s">
        <v>1</v>
      </c>
      <c r="K32" s="741" t="s">
        <v>769</v>
      </c>
      <c r="L32" s="741" t="s">
        <v>158</v>
      </c>
      <c r="M32" s="741" t="s">
        <v>157</v>
      </c>
      <c r="N32" s="741" t="s">
        <v>67</v>
      </c>
      <c r="O32" s="741" t="s">
        <v>577</v>
      </c>
    </row>
    <row r="33" spans="10:15" ht="15.75" hidden="1" x14ac:dyDescent="0.25">
      <c r="J33" s="742" t="s">
        <v>94</v>
      </c>
      <c r="K33" s="409">
        <v>4</v>
      </c>
      <c r="L33" s="409">
        <v>0</v>
      </c>
      <c r="M33" s="409">
        <v>4</v>
      </c>
      <c r="N33" s="408">
        <v>0</v>
      </c>
      <c r="O33" s="743">
        <v>0</v>
      </c>
    </row>
    <row r="34" spans="10:15" ht="15.75" hidden="1" x14ac:dyDescent="0.25">
      <c r="J34" s="744" t="s">
        <v>96</v>
      </c>
      <c r="K34" s="407">
        <v>1</v>
      </c>
      <c r="L34" s="407">
        <v>1</v>
      </c>
      <c r="M34" s="407">
        <v>0</v>
      </c>
      <c r="N34" s="410">
        <v>0</v>
      </c>
      <c r="O34" s="745">
        <v>0</v>
      </c>
    </row>
    <row r="35" spans="10:15" ht="15.75" hidden="1" x14ac:dyDescent="0.25">
      <c r="J35" s="744" t="s">
        <v>98</v>
      </c>
      <c r="K35" s="406">
        <v>2</v>
      </c>
      <c r="L35" s="406">
        <v>0</v>
      </c>
      <c r="M35" s="406">
        <v>2</v>
      </c>
      <c r="N35" s="411">
        <v>0</v>
      </c>
      <c r="O35" s="746">
        <v>0</v>
      </c>
    </row>
    <row r="36" spans="10:15" ht="15.75" hidden="1" x14ac:dyDescent="0.25">
      <c r="J36" s="747" t="s">
        <v>100</v>
      </c>
      <c r="K36" s="407">
        <v>6</v>
      </c>
      <c r="L36" s="407">
        <v>0</v>
      </c>
      <c r="M36" s="407">
        <v>6</v>
      </c>
      <c r="N36" s="410">
        <v>0</v>
      </c>
      <c r="O36" s="745">
        <v>0</v>
      </c>
    </row>
    <row r="37" spans="10:15" ht="15.75" hidden="1" x14ac:dyDescent="0.25">
      <c r="J37" s="748" t="s">
        <v>102</v>
      </c>
      <c r="K37" s="407">
        <v>7</v>
      </c>
      <c r="L37" s="407">
        <v>1</v>
      </c>
      <c r="M37" s="407">
        <v>2</v>
      </c>
      <c r="N37" s="410">
        <v>4</v>
      </c>
      <c r="O37" s="745">
        <v>0</v>
      </c>
    </row>
    <row r="38" spans="10:15" ht="15.75" hidden="1" x14ac:dyDescent="0.25">
      <c r="J38" s="748" t="s">
        <v>104</v>
      </c>
      <c r="K38" s="407">
        <v>0</v>
      </c>
      <c r="L38" s="407">
        <v>0</v>
      </c>
      <c r="M38" s="407">
        <v>0</v>
      </c>
      <c r="N38" s="410">
        <v>0</v>
      </c>
      <c r="O38" s="745">
        <v>0</v>
      </c>
    </row>
    <row r="39" spans="10:15" ht="15.75" hidden="1" x14ac:dyDescent="0.25">
      <c r="J39" s="748" t="s">
        <v>106</v>
      </c>
      <c r="K39" s="406">
        <v>0</v>
      </c>
      <c r="L39" s="406">
        <v>0</v>
      </c>
      <c r="M39" s="406">
        <v>0</v>
      </c>
      <c r="N39" s="411">
        <v>0</v>
      </c>
      <c r="O39" s="746">
        <v>0</v>
      </c>
    </row>
    <row r="40" spans="10:15" ht="15.75" hidden="1" x14ac:dyDescent="0.25">
      <c r="J40" s="748" t="s">
        <v>108</v>
      </c>
      <c r="K40" s="406">
        <v>3</v>
      </c>
      <c r="L40" s="406">
        <v>2</v>
      </c>
      <c r="M40" s="406">
        <v>0</v>
      </c>
      <c r="N40" s="411">
        <v>1</v>
      </c>
      <c r="O40" s="746">
        <v>0</v>
      </c>
    </row>
    <row r="41" spans="10:15" ht="15.75" hidden="1" x14ac:dyDescent="0.25">
      <c r="J41" s="748" t="s">
        <v>110</v>
      </c>
      <c r="K41" s="407">
        <v>12</v>
      </c>
      <c r="L41" s="406">
        <v>0</v>
      </c>
      <c r="M41" s="413">
        <v>3</v>
      </c>
      <c r="N41" s="411">
        <v>6</v>
      </c>
      <c r="O41" s="746">
        <v>3</v>
      </c>
    </row>
    <row r="42" spans="10:15" ht="15.75" hidden="1" x14ac:dyDescent="0.25">
      <c r="J42" s="748" t="s">
        <v>112</v>
      </c>
      <c r="K42" s="407">
        <v>6</v>
      </c>
      <c r="L42" s="406">
        <v>0</v>
      </c>
      <c r="M42" s="406">
        <v>6</v>
      </c>
      <c r="N42" s="411">
        <v>0</v>
      </c>
      <c r="O42" s="746"/>
    </row>
    <row r="43" spans="10:15" ht="15.75" hidden="1" x14ac:dyDescent="0.25">
      <c r="J43" s="748" t="s">
        <v>114</v>
      </c>
      <c r="K43" s="406">
        <v>10</v>
      </c>
      <c r="L43" s="406">
        <v>0</v>
      </c>
      <c r="M43" s="406">
        <v>1</v>
      </c>
      <c r="N43" s="411">
        <v>9</v>
      </c>
      <c r="O43" s="746"/>
    </row>
    <row r="44" spans="10:15" ht="15.75" hidden="1" x14ac:dyDescent="0.25">
      <c r="J44" s="748" t="s">
        <v>116</v>
      </c>
      <c r="K44" s="406">
        <v>0</v>
      </c>
      <c r="L44" s="406">
        <v>0</v>
      </c>
      <c r="M44" s="406">
        <v>0</v>
      </c>
      <c r="N44" s="411">
        <v>0</v>
      </c>
      <c r="O44" s="746"/>
    </row>
    <row r="45" spans="10:15" ht="15.75" hidden="1" x14ac:dyDescent="0.25">
      <c r="J45" s="749" t="s">
        <v>118</v>
      </c>
      <c r="K45" s="406">
        <v>0</v>
      </c>
      <c r="L45" s="406">
        <v>0</v>
      </c>
      <c r="M45" s="406">
        <v>0</v>
      </c>
      <c r="N45" s="411">
        <v>0</v>
      </c>
      <c r="O45" s="746"/>
    </row>
    <row r="46" spans="10:15" ht="15.75" hidden="1" x14ac:dyDescent="0.25">
      <c r="J46" s="750" t="s">
        <v>120</v>
      </c>
      <c r="K46" s="751">
        <v>2</v>
      </c>
      <c r="L46" s="751">
        <v>0</v>
      </c>
      <c r="M46" s="751">
        <v>2</v>
      </c>
      <c r="N46" s="752">
        <v>0</v>
      </c>
      <c r="O46" s="753"/>
    </row>
    <row r="47" spans="10:15" x14ac:dyDescent="0.25">
      <c r="J47" s="754" t="s">
        <v>770</v>
      </c>
      <c r="K47" s="755">
        <f>SUM(K33:K46)</f>
        <v>53</v>
      </c>
      <c r="L47" s="755">
        <f>SUM(L33:L46)</f>
        <v>4</v>
      </c>
      <c r="M47" s="755">
        <f>SUM(M33:M46)</f>
        <v>26</v>
      </c>
      <c r="N47" s="755">
        <f>SUM(N33:N46)</f>
        <v>20</v>
      </c>
      <c r="O47" s="755">
        <f>SUM(O33:O46)</f>
        <v>3</v>
      </c>
    </row>
    <row r="48" spans="10:15" x14ac:dyDescent="0.25">
      <c r="J48" s="754" t="s">
        <v>771</v>
      </c>
      <c r="K48" s="755">
        <v>31</v>
      </c>
      <c r="L48" s="755">
        <v>0</v>
      </c>
      <c r="M48" s="755">
        <v>23</v>
      </c>
      <c r="N48" s="755">
        <v>8</v>
      </c>
      <c r="O48" s="755">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34" zoomScale="85" zoomScaleNormal="85" workbookViewId="0">
      <selection activeCell="A35" sqref="A35"/>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96" customWidth="1"/>
    <col min="16" max="16" width="26.28515625" style="96" customWidth="1"/>
    <col min="17" max="17" width="24.85546875" style="96" customWidth="1"/>
    <col min="18" max="18" width="19.42578125" customWidth="1"/>
    <col min="19" max="19" width="28.140625" customWidth="1"/>
    <col min="20" max="20" width="76" customWidth="1"/>
    <col min="21" max="21" width="40.140625" customWidth="1"/>
    <col min="22" max="22" width="18.42578125" style="159"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96"/>
      <c r="Z21" s="96"/>
      <c r="AA21" s="96"/>
    </row>
    <row r="22" spans="1:27" ht="63" customHeight="1" thickBot="1" x14ac:dyDescent="0.3">
      <c r="A22" s="560" t="s">
        <v>59</v>
      </c>
      <c r="B22" s="561"/>
      <c r="C22" s="562"/>
      <c r="D22" s="23"/>
      <c r="E22" s="546" t="str">
        <f>CONCATENATE("INFORME DE SEGUIMIENTO DEL PROCESO ",A23)</f>
        <v>INFORME DE SEGUIMIENTO DEL PROCESO DIVULGACIÓN Y COMUNICACIÓN</v>
      </c>
      <c r="F22" s="547"/>
      <c r="G22" s="21"/>
      <c r="H22" s="579" t="s">
        <v>60</v>
      </c>
      <c r="I22" s="580"/>
      <c r="J22" s="581"/>
      <c r="K22" s="107"/>
      <c r="L22" s="107"/>
      <c r="M22" s="587" t="s">
        <v>61</v>
      </c>
      <c r="N22" s="588"/>
      <c r="O22" s="589"/>
      <c r="P22" s="111"/>
      <c r="Q22" s="111"/>
      <c r="R22" s="111"/>
      <c r="S22" s="111"/>
      <c r="T22" s="111"/>
      <c r="U22" s="111"/>
      <c r="V22" s="111"/>
      <c r="W22" s="111"/>
      <c r="X22" s="110"/>
      <c r="Y22" s="96"/>
      <c r="Z22" s="96"/>
      <c r="AA22" s="96"/>
    </row>
    <row r="23" spans="1:27" ht="53.25" customHeight="1" thickBot="1" x14ac:dyDescent="0.3">
      <c r="A23" s="573" t="s">
        <v>8</v>
      </c>
      <c r="B23" s="574"/>
      <c r="C23" s="575"/>
      <c r="D23" s="23"/>
      <c r="E23" s="125" t="s">
        <v>151</v>
      </c>
      <c r="F23" s="126">
        <f>COUNTA(E31:E40)</f>
        <v>4</v>
      </c>
      <c r="G23" s="21"/>
      <c r="H23" s="582" t="s">
        <v>69</v>
      </c>
      <c r="I23" s="583"/>
      <c r="J23" s="131">
        <f>COUNTIF(I30:I37,"Acción correctiva")</f>
        <v>1</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4</v>
      </c>
      <c r="G24" s="24"/>
      <c r="H24" s="584" t="s">
        <v>156</v>
      </c>
      <c r="I24" s="585"/>
      <c r="J24" s="131">
        <f>COUNTIF(I31:I38,"Acción Preventiva y/o de mejora")</f>
        <v>3</v>
      </c>
      <c r="K24" s="112"/>
      <c r="L24" s="108"/>
      <c r="M24" s="114">
        <v>2016</v>
      </c>
      <c r="N24" s="37">
        <v>1</v>
      </c>
      <c r="O24" s="115">
        <v>17</v>
      </c>
      <c r="P24" s="111"/>
      <c r="Q24" s="111"/>
      <c r="R24" s="112"/>
      <c r="S24" s="112"/>
      <c r="T24" s="112"/>
      <c r="U24" s="110"/>
      <c r="V24" s="110"/>
      <c r="W24" s="23"/>
      <c r="X24" s="110"/>
    </row>
    <row r="25" spans="1:27" ht="53.25" customHeight="1" x14ac:dyDescent="0.35">
      <c r="A25" s="27"/>
      <c r="B25" s="23"/>
      <c r="C25" s="23"/>
      <c r="D25" s="33"/>
      <c r="E25" s="129" t="s">
        <v>152</v>
      </c>
      <c r="F25" s="128">
        <f>COUNTIF(W31:W38, "Vencida")</f>
        <v>0</v>
      </c>
      <c r="G25" s="24"/>
      <c r="H25" s="586"/>
      <c r="I25" s="586"/>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326">
        <f>COUNTIF(W31:W38, "En ejecución")</f>
        <v>4</v>
      </c>
      <c r="G26" s="24"/>
      <c r="H26" s="586"/>
      <c r="I26" s="586"/>
      <c r="J26" s="132"/>
      <c r="K26" s="118"/>
      <c r="L26" s="108"/>
      <c r="M26" s="352">
        <v>2018</v>
      </c>
      <c r="N26" s="353"/>
      <c r="O26" s="354"/>
      <c r="P26" s="111"/>
      <c r="Q26" s="111"/>
      <c r="R26" s="112"/>
      <c r="S26" s="112"/>
      <c r="T26" s="112"/>
      <c r="U26" s="110"/>
      <c r="V26" s="110"/>
      <c r="W26" s="23"/>
      <c r="X26" s="62"/>
    </row>
    <row r="27" spans="1:27" ht="51" customHeight="1" thickBot="1" x14ac:dyDescent="0.4">
      <c r="A27" s="27"/>
      <c r="B27" s="23"/>
      <c r="C27" s="23"/>
      <c r="D27" s="33"/>
      <c r="E27" s="130" t="s">
        <v>161</v>
      </c>
      <c r="F27" s="131">
        <f>COUNTIF(W31:W37,"Cerrada")</f>
        <v>0</v>
      </c>
      <c r="G27" s="24"/>
      <c r="H27" s="25"/>
      <c r="I27" s="109"/>
      <c r="J27" s="108"/>
      <c r="K27" s="108"/>
      <c r="L27" s="108"/>
      <c r="M27" s="119" t="s">
        <v>75</v>
      </c>
      <c r="N27" s="120">
        <f>SUM(N24:N26)</f>
        <v>1</v>
      </c>
      <c r="O27" s="157">
        <f>SUM(O24:O26)</f>
        <v>17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c r="Y28" s="96"/>
      <c r="Z28" s="96"/>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s="292" customFormat="1" ht="153" customHeight="1" x14ac:dyDescent="0.25">
      <c r="A31" s="271">
        <v>1</v>
      </c>
      <c r="B31" s="289" t="s">
        <v>136</v>
      </c>
      <c r="C31" s="289" t="s">
        <v>9</v>
      </c>
      <c r="D31" s="290">
        <v>43432</v>
      </c>
      <c r="E31" s="273" t="s">
        <v>665</v>
      </c>
      <c r="F31" s="289" t="s">
        <v>145</v>
      </c>
      <c r="G31" s="273" t="s">
        <v>433</v>
      </c>
      <c r="H31" s="273" t="s">
        <v>434</v>
      </c>
      <c r="I31" s="93" t="s">
        <v>147</v>
      </c>
      <c r="J31" s="273" t="s">
        <v>435</v>
      </c>
      <c r="K31" s="271" t="s">
        <v>436</v>
      </c>
      <c r="L31" s="272">
        <v>43432</v>
      </c>
      <c r="M31" s="272">
        <v>43446</v>
      </c>
      <c r="N31" s="272">
        <v>43646</v>
      </c>
      <c r="O31" s="540" t="s">
        <v>630</v>
      </c>
      <c r="P31" s="541"/>
      <c r="Q31" s="541"/>
      <c r="R31" s="542"/>
      <c r="S31" s="271" t="s">
        <v>666</v>
      </c>
      <c r="T31" s="93" t="s">
        <v>668</v>
      </c>
      <c r="U31" s="93" t="s">
        <v>666</v>
      </c>
      <c r="V31" s="93" t="s">
        <v>167</v>
      </c>
      <c r="W31" s="357" t="s">
        <v>150</v>
      </c>
      <c r="X31" s="317" t="s">
        <v>669</v>
      </c>
      <c r="Y31" s="291"/>
    </row>
    <row r="32" spans="1:27" s="292" customFormat="1" ht="180.75" customHeight="1" x14ac:dyDescent="0.25">
      <c r="A32" s="271">
        <v>2</v>
      </c>
      <c r="B32" s="289" t="s">
        <v>136</v>
      </c>
      <c r="C32" s="289" t="s">
        <v>9</v>
      </c>
      <c r="D32" s="290">
        <v>43432</v>
      </c>
      <c r="E32" s="273" t="s">
        <v>437</v>
      </c>
      <c r="F32" s="289" t="s">
        <v>145</v>
      </c>
      <c r="G32" s="273" t="s">
        <v>438</v>
      </c>
      <c r="H32" s="273" t="s">
        <v>439</v>
      </c>
      <c r="I32" s="93" t="s">
        <v>147</v>
      </c>
      <c r="J32" s="273" t="s">
        <v>440</v>
      </c>
      <c r="K32" s="271" t="s">
        <v>436</v>
      </c>
      <c r="L32" s="272">
        <v>43432</v>
      </c>
      <c r="M32" s="272">
        <v>43446</v>
      </c>
      <c r="N32" s="272">
        <v>43554</v>
      </c>
      <c r="O32" s="540" t="s">
        <v>692</v>
      </c>
      <c r="P32" s="541"/>
      <c r="Q32" s="541"/>
      <c r="R32" s="542"/>
      <c r="S32" s="271" t="s">
        <v>631</v>
      </c>
      <c r="T32" s="93" t="s">
        <v>676</v>
      </c>
      <c r="U32" s="93" t="s">
        <v>667</v>
      </c>
      <c r="V32" s="93" t="s">
        <v>167</v>
      </c>
      <c r="W32" s="357" t="s">
        <v>150</v>
      </c>
      <c r="X32" s="317" t="s">
        <v>669</v>
      </c>
    </row>
    <row r="33" spans="1:26" s="292" customFormat="1" ht="161.25" customHeight="1" x14ac:dyDescent="0.25">
      <c r="A33" s="271">
        <v>3</v>
      </c>
      <c r="B33" s="289" t="s">
        <v>136</v>
      </c>
      <c r="C33" s="289" t="s">
        <v>9</v>
      </c>
      <c r="D33" s="290">
        <v>43432</v>
      </c>
      <c r="E33" s="273" t="s">
        <v>441</v>
      </c>
      <c r="F33" s="289" t="s">
        <v>145</v>
      </c>
      <c r="G33" s="273" t="s">
        <v>442</v>
      </c>
      <c r="H33" s="273" t="s">
        <v>443</v>
      </c>
      <c r="I33" s="93" t="s">
        <v>147</v>
      </c>
      <c r="J33" s="273" t="s">
        <v>444</v>
      </c>
      <c r="K33" s="271" t="s">
        <v>436</v>
      </c>
      <c r="L33" s="272">
        <v>43432</v>
      </c>
      <c r="M33" s="272">
        <v>43446</v>
      </c>
      <c r="N33" s="272">
        <v>43646</v>
      </c>
      <c r="O33" s="540" t="s">
        <v>693</v>
      </c>
      <c r="P33" s="541"/>
      <c r="Q33" s="541"/>
      <c r="R33" s="542"/>
      <c r="S33" s="289" t="s">
        <v>632</v>
      </c>
      <c r="T33" s="93" t="s">
        <v>694</v>
      </c>
      <c r="U33" s="93" t="s">
        <v>670</v>
      </c>
      <c r="V33" s="93" t="s">
        <v>167</v>
      </c>
      <c r="W33" s="357" t="s">
        <v>150</v>
      </c>
      <c r="X33" s="317" t="s">
        <v>669</v>
      </c>
    </row>
    <row r="34" spans="1:26" s="292" customFormat="1" ht="192.75" customHeight="1" x14ac:dyDescent="0.25">
      <c r="A34" s="271">
        <v>4</v>
      </c>
      <c r="B34" s="289" t="s">
        <v>136</v>
      </c>
      <c r="C34" s="289" t="s">
        <v>9</v>
      </c>
      <c r="D34" s="290">
        <v>43432</v>
      </c>
      <c r="E34" s="273" t="s">
        <v>445</v>
      </c>
      <c r="F34" s="289" t="s">
        <v>145</v>
      </c>
      <c r="G34" s="273" t="s">
        <v>446</v>
      </c>
      <c r="H34" s="273" t="s">
        <v>447</v>
      </c>
      <c r="I34" s="93" t="s">
        <v>24</v>
      </c>
      <c r="J34" s="356" t="s">
        <v>448</v>
      </c>
      <c r="K34" s="271" t="s">
        <v>449</v>
      </c>
      <c r="L34" s="272">
        <v>43432</v>
      </c>
      <c r="M34" s="272">
        <v>43446</v>
      </c>
      <c r="N34" s="272">
        <v>43830</v>
      </c>
      <c r="O34" s="540" t="s">
        <v>633</v>
      </c>
      <c r="P34" s="541"/>
      <c r="Q34" s="541"/>
      <c r="R34" s="542"/>
      <c r="S34" s="289" t="s">
        <v>634</v>
      </c>
      <c r="T34" s="365" t="s">
        <v>695</v>
      </c>
      <c r="U34" s="365" t="s">
        <v>691</v>
      </c>
      <c r="V34" s="93" t="s">
        <v>167</v>
      </c>
      <c r="W34" s="357" t="s">
        <v>150</v>
      </c>
      <c r="X34" s="317" t="s">
        <v>669</v>
      </c>
    </row>
    <row r="35" spans="1:26" ht="15" customHeight="1"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ht="63.75" customHeight="1"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20">
    <mergeCell ref="D17:W20"/>
    <mergeCell ref="A22:C22"/>
    <mergeCell ref="H29:N29"/>
    <mergeCell ref="A17:C20"/>
    <mergeCell ref="A29:G29"/>
    <mergeCell ref="A23:C23"/>
    <mergeCell ref="O29:S29"/>
    <mergeCell ref="H22:J22"/>
    <mergeCell ref="H23:I23"/>
    <mergeCell ref="H24:I24"/>
    <mergeCell ref="H25:I25"/>
    <mergeCell ref="H26:I26"/>
    <mergeCell ref="M22:O22"/>
    <mergeCell ref="O32:R32"/>
    <mergeCell ref="O33:R33"/>
    <mergeCell ref="O34:R34"/>
    <mergeCell ref="T29:X29"/>
    <mergeCell ref="E22:F22"/>
    <mergeCell ref="O31:R31"/>
    <mergeCell ref="O30:R30"/>
  </mergeCells>
  <conditionalFormatting sqref="W31:W33">
    <cfRule type="containsText" dxfId="56" priority="4" stopIfTrue="1" operator="containsText" text="Cerrada">
      <formula>NOT(ISERROR(SEARCH("Cerrada",W31)))</formula>
    </cfRule>
    <cfRule type="containsText" dxfId="55" priority="5" stopIfTrue="1" operator="containsText" text="En ejecución">
      <formula>NOT(ISERROR(SEARCH("En ejecución",W31)))</formula>
    </cfRule>
    <cfRule type="containsText" dxfId="54" priority="6" stopIfTrue="1" operator="containsText" text="Vencida">
      <formula>NOT(ISERROR(SEARCH("Vencida",W31)))</formula>
    </cfRule>
  </conditionalFormatting>
  <conditionalFormatting sqref="W34">
    <cfRule type="containsText" dxfId="53" priority="1" stopIfTrue="1" operator="containsText" text="Cerrada">
      <formula>NOT(ISERROR(SEARCH("Cerrada",W34)))</formula>
    </cfRule>
    <cfRule type="containsText" dxfId="52" priority="2" stopIfTrue="1" operator="containsText" text="En ejecución">
      <formula>NOT(ISERROR(SEARCH("En ejecución",W34)))</formula>
    </cfRule>
    <cfRule type="containsText" dxfId="51" priority="3" stopIfTrue="1" operator="containsText" text="Vencida">
      <formula>NOT(ISERROR(SEARCH("Vencida",W34)))</formula>
    </cfRule>
  </conditionalFormatting>
  <dataValidations count="7">
    <dataValidation type="list" allowBlank="1" showErrorMessage="1" sqref="A23">
      <formula1>PROCESOS</formula1>
    </dataValidation>
    <dataValidation type="list" allowBlank="1" showInputMessage="1" showErrorMessage="1" sqref="B31:B34">
      <formula1>$F$2:$F$6</formula1>
    </dataValidation>
    <dataValidation type="list" allowBlank="1" showInputMessage="1" showErrorMessage="1" sqref="C31:C34">
      <formula1>$D$2:$D$13</formula1>
    </dataValidation>
    <dataValidation type="list" allowBlank="1" showInputMessage="1" showErrorMessage="1" sqref="F31:F34">
      <formula1>$G$2:$G$5</formula1>
    </dataValidation>
    <dataValidation type="list" allowBlank="1" showInputMessage="1" showErrorMessage="1" sqref="I31:I34">
      <formula1>$H$2:$H$3</formula1>
    </dataValidation>
    <dataValidation type="list" allowBlank="1" showInputMessage="1" showErrorMessage="1" sqref="V31:V34">
      <formula1>$J$2:$J$4</formula1>
    </dataValidation>
    <dataValidation type="list" allowBlank="1" showInputMessage="1" showErrorMessage="1" sqref="W31:W34">
      <formula1>$I$2:$I$4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R31" zoomScale="70" zoomScaleNormal="70" workbookViewId="0">
      <selection activeCell="W32" sqref="W32"/>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4" width="15.42578125" style="173" customWidth="1"/>
    <col min="15" max="15" width="18" style="173" customWidth="1"/>
    <col min="16" max="16" width="26.28515625" style="173" customWidth="1"/>
    <col min="17" max="17" width="24.85546875" style="173" customWidth="1"/>
    <col min="18" max="18" width="44.28515625" style="173" customWidth="1"/>
    <col min="19" max="19" width="28.140625" style="173" customWidth="1"/>
    <col min="20" max="20" width="100.710937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DIRECCIÓN Y PLANEACIÓN</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573" t="s">
        <v>14</v>
      </c>
      <c r="B23" s="574"/>
      <c r="C23" s="575"/>
      <c r="D23" s="23"/>
      <c r="E23" s="125" t="s">
        <v>151</v>
      </c>
      <c r="F23" s="126">
        <f>COUNTA(A31:A39)</f>
        <v>1</v>
      </c>
      <c r="G23" s="21"/>
      <c r="H23" s="582" t="s">
        <v>69</v>
      </c>
      <c r="I23" s="583"/>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1</v>
      </c>
      <c r="G24" s="24"/>
      <c r="H24" s="584" t="s">
        <v>156</v>
      </c>
      <c r="I24" s="585"/>
      <c r="J24" s="131">
        <f>COUNTIF(I31:I39,"Acción Preventiva y/o de mejora")</f>
        <v>1</v>
      </c>
      <c r="K24" s="112"/>
      <c r="L24" s="108"/>
      <c r="M24" s="114">
        <v>2016</v>
      </c>
      <c r="N24" s="37">
        <v>0</v>
      </c>
      <c r="O24" s="115">
        <v>13</v>
      </c>
      <c r="P24" s="111"/>
      <c r="Q24" s="111"/>
      <c r="R24" s="112"/>
      <c r="S24" s="112"/>
      <c r="T24" s="112"/>
      <c r="U24" s="110"/>
      <c r="V24" s="110"/>
      <c r="W24" s="23"/>
      <c r="X24" s="110"/>
    </row>
    <row r="25" spans="1:27" ht="53.25" customHeight="1" x14ac:dyDescent="0.35">
      <c r="A25" s="27"/>
      <c r="B25" s="23"/>
      <c r="C25" s="23"/>
      <c r="D25" s="33"/>
      <c r="E25" s="129" t="s">
        <v>152</v>
      </c>
      <c r="F25" s="326">
        <f>COUNTIF(W31:W39, "Vencida")</f>
        <v>0</v>
      </c>
      <c r="G25" s="24"/>
      <c r="H25" s="586"/>
      <c r="I25" s="586"/>
      <c r="J25" s="118"/>
      <c r="K25" s="112"/>
      <c r="L25" s="108"/>
      <c r="M25" s="116">
        <v>2017</v>
      </c>
      <c r="N25" s="46"/>
      <c r="O25" s="117"/>
      <c r="P25" s="111"/>
      <c r="Q25" s="111"/>
      <c r="R25" s="112"/>
      <c r="S25" s="112"/>
      <c r="T25" s="112"/>
      <c r="U25" s="110"/>
      <c r="V25" s="110"/>
      <c r="W25" s="23"/>
      <c r="X25" s="62"/>
    </row>
    <row r="26" spans="1:27" ht="48.75" customHeight="1" x14ac:dyDescent="0.35">
      <c r="A26" s="27"/>
      <c r="B26" s="23"/>
      <c r="C26" s="23"/>
      <c r="D26" s="28"/>
      <c r="E26" s="129" t="s">
        <v>153</v>
      </c>
      <c r="F26" s="128">
        <f>COUNTIF(W31:W39, "En ejecución")</f>
        <v>0</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1</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409.5" customHeight="1" x14ac:dyDescent="0.25">
      <c r="A31" s="349">
        <v>6</v>
      </c>
      <c r="B31" s="189" t="s">
        <v>10</v>
      </c>
      <c r="C31" s="189" t="s">
        <v>15</v>
      </c>
      <c r="D31" s="192">
        <v>42342</v>
      </c>
      <c r="E31" s="190" t="s">
        <v>170</v>
      </c>
      <c r="F31" s="189" t="s">
        <v>11</v>
      </c>
      <c r="G31" s="191" t="s">
        <v>171</v>
      </c>
      <c r="H31" s="191" t="s">
        <v>172</v>
      </c>
      <c r="I31" s="189" t="s">
        <v>147</v>
      </c>
      <c r="J31" s="189" t="s">
        <v>173</v>
      </c>
      <c r="K31" s="189" t="s">
        <v>174</v>
      </c>
      <c r="L31" s="192">
        <v>42349</v>
      </c>
      <c r="M31" s="192">
        <v>42371</v>
      </c>
      <c r="N31" s="192">
        <v>42460</v>
      </c>
      <c r="O31" s="590" t="s">
        <v>696</v>
      </c>
      <c r="P31" s="590"/>
      <c r="Q31" s="590"/>
      <c r="R31" s="590"/>
      <c r="S31" s="190" t="s">
        <v>398</v>
      </c>
      <c r="T31" s="259" t="s">
        <v>739</v>
      </c>
      <c r="U31" s="260" t="s">
        <v>566</v>
      </c>
      <c r="V31" s="187"/>
      <c r="W31" s="304" t="s">
        <v>30</v>
      </c>
      <c r="X31" s="261" t="s">
        <v>740</v>
      </c>
      <c r="Y31" s="77"/>
      <c r="Z31" s="1"/>
    </row>
    <row r="32" spans="1:27" ht="37.5" customHeight="1" x14ac:dyDescent="0.25">
      <c r="A32" s="180"/>
      <c r="B32" s="181"/>
      <c r="C32" s="181"/>
      <c r="D32" s="180"/>
      <c r="E32" s="182"/>
      <c r="F32" s="181"/>
      <c r="G32" s="183"/>
      <c r="H32" s="183"/>
      <c r="I32" s="184"/>
      <c r="J32" s="182"/>
      <c r="K32" s="182"/>
      <c r="L32" s="182"/>
      <c r="M32" s="185"/>
      <c r="N32" s="182"/>
      <c r="O32" s="591"/>
      <c r="P32" s="592"/>
      <c r="Q32" s="592"/>
      <c r="R32" s="593"/>
      <c r="S32" s="182"/>
      <c r="T32" s="186"/>
      <c r="U32" s="186"/>
      <c r="V32" s="187"/>
      <c r="W32" s="178"/>
      <c r="X32" s="179"/>
      <c r="Y32" s="16"/>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protectedRanges>
    <protectedRange sqref="O31:Q31 S31" name="Rango1" securityDescriptor="O:WDG:WDD:(A;;CC;;;S-1-5-21-1528164968-1790463351-673733271-1117)"/>
  </protectedRanges>
  <mergeCells count="18">
    <mergeCell ref="T29:X29"/>
    <mergeCell ref="A17:C20"/>
    <mergeCell ref="D17:W20"/>
    <mergeCell ref="A22:C22"/>
    <mergeCell ref="E22:F22"/>
    <mergeCell ref="H22:J22"/>
    <mergeCell ref="M22:O22"/>
    <mergeCell ref="O30:R30"/>
    <mergeCell ref="O31:R31"/>
    <mergeCell ref="O32:R32"/>
    <mergeCell ref="A23:C23"/>
    <mergeCell ref="H23:I23"/>
    <mergeCell ref="H24:I24"/>
    <mergeCell ref="H25:I25"/>
    <mergeCell ref="H26:I26"/>
    <mergeCell ref="A29:G29"/>
    <mergeCell ref="H29:N29"/>
    <mergeCell ref="O29:S29"/>
  </mergeCells>
  <conditionalFormatting sqref="W31:W32">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InputMessage="1" showErrorMessage="1" sqref="W31:W32">
      <formula1>$I$2:$I$4</formula1>
    </dataValidation>
    <dataValidation type="list" allowBlank="1" showInputMessage="1" showErrorMessage="1" sqref="V31:V32">
      <formula1>$J$2:$J$4</formula1>
    </dataValidation>
    <dataValidation type="list" allowBlank="1" showInputMessage="1" showErrorMessage="1" sqref="I32">
      <formula1>$H$2:$H$3</formula1>
    </dataValidation>
    <dataValidation type="list" allowBlank="1" showInputMessage="1" showErrorMessage="1" sqref="F32">
      <formula1>$G$2:$G$5</formula1>
    </dataValidation>
    <dataValidation type="list" allowBlank="1" showInputMessage="1" showErrorMessage="1" sqref="C32">
      <formula1>$D$2:$D$13</formula1>
    </dataValidation>
    <dataValidation type="list" allowBlank="1" showInputMessage="1" showErrorMessage="1" sqref="B32">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A30" zoomScale="90" zoomScaleNormal="90" workbookViewId="0">
      <selection activeCell="E31" sqref="E31"/>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37.285156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ATENCIÓN AL CIUDADANO</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573" t="s">
        <v>126</v>
      </c>
      <c r="B23" s="574"/>
      <c r="C23" s="575"/>
      <c r="D23" s="23"/>
      <c r="E23" s="125" t="s">
        <v>151</v>
      </c>
      <c r="F23" s="126">
        <f>COUNTA(A31:A39)</f>
        <v>2</v>
      </c>
      <c r="G23" s="21"/>
      <c r="H23" s="582" t="s">
        <v>69</v>
      </c>
      <c r="I23" s="583"/>
      <c r="J23" s="126">
        <f>COUNTIF(I31:I39,"Acción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COUNTA(H31:H39)</f>
        <v>2</v>
      </c>
      <c r="G24" s="24"/>
      <c r="H24" s="584" t="s">
        <v>156</v>
      </c>
      <c r="I24" s="585"/>
      <c r="J24" s="131">
        <f>COUNTIF(I31:I39,"Acción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COUNTIF(W31:W39, "Vencida")</f>
        <v>0</v>
      </c>
      <c r="G25" s="24"/>
      <c r="H25" s="586"/>
      <c r="I25" s="586"/>
      <c r="J25" s="118"/>
      <c r="K25" s="112"/>
      <c r="L25" s="108"/>
      <c r="M25" s="116">
        <v>2017</v>
      </c>
      <c r="N25" s="46"/>
      <c r="O25" s="117">
        <v>3</v>
      </c>
      <c r="P25" s="111"/>
      <c r="Q25" s="111"/>
      <c r="R25" s="112"/>
      <c r="S25" s="112"/>
      <c r="T25" s="112"/>
      <c r="U25" s="110"/>
      <c r="V25" s="110"/>
      <c r="W25" s="23"/>
      <c r="X25" s="62"/>
    </row>
    <row r="26" spans="1:27" ht="48.75" customHeight="1" x14ac:dyDescent="0.35">
      <c r="A26" s="27"/>
      <c r="B26" s="23"/>
      <c r="C26" s="23"/>
      <c r="D26" s="28"/>
      <c r="E26" s="129" t="s">
        <v>153</v>
      </c>
      <c r="F26" s="326">
        <f>COUNTIF(W31:W39, "En ejecución")</f>
        <v>2</v>
      </c>
      <c r="G26" s="24"/>
      <c r="H26" s="586"/>
      <c r="I26" s="586"/>
      <c r="J26" s="174"/>
      <c r="K26" s="118"/>
      <c r="L26" s="108"/>
      <c r="M26" s="116">
        <v>2018</v>
      </c>
      <c r="N26" s="46">
        <v>2</v>
      </c>
      <c r="O26" s="117"/>
      <c r="P26" s="111"/>
      <c r="Q26" s="111"/>
      <c r="R26" s="112"/>
      <c r="S26" s="112"/>
      <c r="T26" s="112"/>
      <c r="U26" s="110"/>
      <c r="V26" s="110"/>
      <c r="W26" s="23"/>
      <c r="X26" s="62"/>
    </row>
    <row r="27" spans="1:27" ht="51" customHeight="1" thickBot="1" x14ac:dyDescent="0.4">
      <c r="A27" s="27"/>
      <c r="B27" s="23"/>
      <c r="C27" s="23"/>
      <c r="D27" s="33"/>
      <c r="E27" s="130" t="s">
        <v>155</v>
      </c>
      <c r="F27" s="131">
        <f>COUNTIF(W31:W39, "Cerrada")</f>
        <v>0</v>
      </c>
      <c r="G27" s="24"/>
      <c r="H27" s="25"/>
      <c r="I27" s="109"/>
      <c r="J27" s="108"/>
      <c r="K27" s="108"/>
      <c r="L27" s="108"/>
      <c r="M27" s="119" t="s">
        <v>75</v>
      </c>
      <c r="N27" s="120">
        <f>SUM(N24:N26)</f>
        <v>2</v>
      </c>
      <c r="O27" s="157">
        <f>SUM(O24:O26)</f>
        <v>4</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151.5" customHeight="1" x14ac:dyDescent="0.25">
      <c r="A31" s="271">
        <v>1</v>
      </c>
      <c r="B31" s="271" t="s">
        <v>136</v>
      </c>
      <c r="C31" s="271" t="s">
        <v>9</v>
      </c>
      <c r="D31" s="272">
        <v>43432</v>
      </c>
      <c r="E31" s="271" t="s">
        <v>450</v>
      </c>
      <c r="F31" s="271" t="s">
        <v>145</v>
      </c>
      <c r="G31" s="271" t="s">
        <v>451</v>
      </c>
      <c r="H31" s="271" t="s">
        <v>452</v>
      </c>
      <c r="I31" s="271" t="s">
        <v>147</v>
      </c>
      <c r="J31" s="271" t="s">
        <v>453</v>
      </c>
      <c r="K31" s="271" t="s">
        <v>454</v>
      </c>
      <c r="L31" s="272">
        <v>43432</v>
      </c>
      <c r="M31" s="272">
        <v>43446</v>
      </c>
      <c r="N31" s="272">
        <v>43646</v>
      </c>
      <c r="O31" s="594" t="s">
        <v>626</v>
      </c>
      <c r="P31" s="595"/>
      <c r="Q31" s="595"/>
      <c r="R31" s="596"/>
      <c r="S31" s="271"/>
      <c r="T31" s="273" t="s">
        <v>663</v>
      </c>
      <c r="U31" s="271"/>
      <c r="V31" s="271" t="s">
        <v>164</v>
      </c>
      <c r="W31" s="357" t="s">
        <v>150</v>
      </c>
      <c r="X31" s="351" t="s">
        <v>664</v>
      </c>
      <c r="Y31" s="77"/>
      <c r="Z31" s="1"/>
    </row>
    <row r="32" spans="1:27" ht="147.75" customHeight="1" x14ac:dyDescent="0.25">
      <c r="A32" s="371">
        <v>2</v>
      </c>
      <c r="B32" s="271" t="s">
        <v>136</v>
      </c>
      <c r="C32" s="271" t="s">
        <v>9</v>
      </c>
      <c r="D32" s="272">
        <v>43432</v>
      </c>
      <c r="E32" s="271" t="s">
        <v>455</v>
      </c>
      <c r="F32" s="271" t="s">
        <v>145</v>
      </c>
      <c r="G32" s="271" t="s">
        <v>456</v>
      </c>
      <c r="H32" s="369" t="s">
        <v>457</v>
      </c>
      <c r="I32" s="271" t="s">
        <v>147</v>
      </c>
      <c r="J32" s="369" t="s">
        <v>662</v>
      </c>
      <c r="K32" s="271" t="s">
        <v>458</v>
      </c>
      <c r="L32" s="272">
        <v>43432</v>
      </c>
      <c r="M32" s="272">
        <v>43446</v>
      </c>
      <c r="N32" s="272">
        <v>43646</v>
      </c>
      <c r="O32" s="597" t="s">
        <v>635</v>
      </c>
      <c r="P32" s="598"/>
      <c r="Q32" s="598"/>
      <c r="R32" s="599"/>
      <c r="S32" s="271" t="s">
        <v>636</v>
      </c>
      <c r="T32" s="273" t="s">
        <v>663</v>
      </c>
      <c r="U32" s="371"/>
      <c r="V32" s="164" t="s">
        <v>164</v>
      </c>
      <c r="W32" s="302" t="s">
        <v>150</v>
      </c>
      <c r="X32" s="351" t="s">
        <v>664</v>
      </c>
      <c r="Y32" s="16"/>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8">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A29:G29"/>
    <mergeCell ref="H29:N29"/>
    <mergeCell ref="O29:S29"/>
  </mergeCells>
  <conditionalFormatting sqref="W31:W32">
    <cfRule type="containsText" dxfId="47" priority="1" stopIfTrue="1" operator="containsText" text="Cerrada">
      <formula>NOT(ISERROR(SEARCH("Cerrada",W31)))</formula>
    </cfRule>
    <cfRule type="containsText" dxfId="46" priority="2" stopIfTrue="1" operator="containsText" text="En ejecución">
      <formula>NOT(ISERROR(SEARCH("En ejecución",W31)))</formula>
    </cfRule>
    <cfRule type="containsText" dxfId="45"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2">
      <formula1>$F$2:$F$6</formula1>
    </dataValidation>
    <dataValidation type="list" allowBlank="1" showInputMessage="1" showErrorMessage="1" sqref="C31:C32">
      <formula1>$D$2:$D$13</formula1>
    </dataValidation>
    <dataValidation type="list" allowBlank="1" showInputMessage="1" showErrorMessage="1" sqref="F31:F32">
      <formula1>$G$2:$G$5</formula1>
    </dataValidation>
    <dataValidation type="list" allowBlank="1" showInputMessage="1" showErrorMessage="1" sqref="I31:I32">
      <formula1>$H$2:$H$3</formula1>
    </dataValidation>
    <dataValidation type="list" allowBlank="1" showInputMessage="1" showErrorMessage="1" sqref="V31:V32">
      <formula1>$J$2:$J$4</formula1>
    </dataValidation>
    <dataValidation type="list" allowBlank="1" showInputMessage="1" showErrorMessage="1" sqref="W31:W32">
      <formula1>$I$2:$I$4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35" zoomScaleNormal="100" workbookViewId="0">
      <selection activeCell="A31" sqref="A31:A36"/>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24.710937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INVESTIGACIÓN Y DESARROLLO PEDAGÓGICO</v>
      </c>
      <c r="F22" s="547"/>
      <c r="G22" s="21"/>
      <c r="H22" s="579" t="s">
        <v>60</v>
      </c>
      <c r="I22" s="580"/>
      <c r="J22" s="581"/>
      <c r="K22" s="107"/>
      <c r="L22" s="107"/>
      <c r="M22" s="587" t="s">
        <v>61</v>
      </c>
      <c r="N22" s="588"/>
      <c r="O22" s="589"/>
      <c r="P22" s="111"/>
      <c r="Q22" s="111"/>
      <c r="R22" s="111"/>
      <c r="S22" s="111"/>
      <c r="T22" s="111"/>
      <c r="U22" s="111"/>
      <c r="V22" s="111"/>
      <c r="W22" s="111"/>
      <c r="X22" s="110"/>
    </row>
    <row r="23" spans="1:27" ht="82.5" customHeight="1" thickBot="1" x14ac:dyDescent="0.3">
      <c r="A23" s="600" t="s">
        <v>124</v>
      </c>
      <c r="B23" s="601"/>
      <c r="C23" s="602"/>
      <c r="D23" s="23"/>
      <c r="E23" s="125" t="s">
        <v>151</v>
      </c>
      <c r="F23" s="126">
        <f>COUNTA(A31:A40)</f>
        <v>6</v>
      </c>
      <c r="G23" s="21"/>
      <c r="H23" s="582" t="s">
        <v>69</v>
      </c>
      <c r="I23" s="583"/>
      <c r="J23" s="126">
        <f>COUNTIF(I31:I40,"Acción correctiva")</f>
        <v>4</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6</v>
      </c>
      <c r="G24" s="24"/>
      <c r="H24" s="584" t="s">
        <v>156</v>
      </c>
      <c r="I24" s="585"/>
      <c r="J24" s="131">
        <f>COUNTIF(I31:I40,"Acción Preventiva y/o de mejora")</f>
        <v>2</v>
      </c>
      <c r="K24" s="112"/>
      <c r="L24" s="108"/>
      <c r="M24" s="114">
        <v>2016</v>
      </c>
      <c r="N24" s="37"/>
      <c r="O24" s="115">
        <v>1</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86"/>
      <c r="I25" s="586"/>
      <c r="J25" s="118"/>
      <c r="K25" s="112"/>
      <c r="L25" s="108"/>
      <c r="M25" s="116">
        <v>2017</v>
      </c>
      <c r="N25" s="46"/>
      <c r="O25" s="117">
        <v>12</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6</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13</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153" x14ac:dyDescent="0.25">
      <c r="A31" s="271">
        <v>1</v>
      </c>
      <c r="B31" s="271" t="s">
        <v>136</v>
      </c>
      <c r="C31" s="271" t="s">
        <v>9</v>
      </c>
      <c r="D31" s="272">
        <v>43431</v>
      </c>
      <c r="E31" s="273" t="s">
        <v>459</v>
      </c>
      <c r="F31" s="271" t="s">
        <v>145</v>
      </c>
      <c r="G31" s="273" t="s">
        <v>460</v>
      </c>
      <c r="H31" s="273" t="s">
        <v>461</v>
      </c>
      <c r="I31" s="271" t="s">
        <v>147</v>
      </c>
      <c r="J31" s="273" t="s">
        <v>462</v>
      </c>
      <c r="K31" s="271" t="s">
        <v>454</v>
      </c>
      <c r="L31" s="272">
        <v>43432</v>
      </c>
      <c r="M31" s="272">
        <v>43446</v>
      </c>
      <c r="N31" s="272">
        <v>43646</v>
      </c>
      <c r="O31" s="594" t="s">
        <v>626</v>
      </c>
      <c r="P31" s="595"/>
      <c r="Q31" s="595"/>
      <c r="R31" s="596"/>
      <c r="S31" s="271"/>
      <c r="T31" s="93" t="s">
        <v>672</v>
      </c>
      <c r="U31" s="271"/>
      <c r="V31" s="271" t="s">
        <v>164</v>
      </c>
      <c r="W31" s="357" t="s">
        <v>150</v>
      </c>
      <c r="X31" s="93" t="s">
        <v>671</v>
      </c>
      <c r="Y31" s="77"/>
      <c r="Z31" s="1"/>
    </row>
    <row r="32" spans="1:27" ht="216.75" x14ac:dyDescent="0.25">
      <c r="A32" s="271">
        <v>2</v>
      </c>
      <c r="B32" s="271" t="s">
        <v>136</v>
      </c>
      <c r="C32" s="271" t="s">
        <v>9</v>
      </c>
      <c r="D32" s="272">
        <v>43431</v>
      </c>
      <c r="E32" s="273" t="s">
        <v>463</v>
      </c>
      <c r="F32" s="271" t="s">
        <v>145</v>
      </c>
      <c r="G32" s="273" t="s">
        <v>464</v>
      </c>
      <c r="H32" s="273" t="s">
        <v>465</v>
      </c>
      <c r="I32" s="271" t="s">
        <v>147</v>
      </c>
      <c r="J32" s="273" t="s">
        <v>466</v>
      </c>
      <c r="K32" s="271" t="s">
        <v>454</v>
      </c>
      <c r="L32" s="288">
        <v>43440</v>
      </c>
      <c r="M32" s="272">
        <v>43446</v>
      </c>
      <c r="N32" s="164" t="s">
        <v>467</v>
      </c>
      <c r="O32" s="594" t="s">
        <v>626</v>
      </c>
      <c r="P32" s="595"/>
      <c r="Q32" s="595"/>
      <c r="R32" s="596"/>
      <c r="S32" s="271"/>
      <c r="T32" s="93" t="s">
        <v>672</v>
      </c>
      <c r="U32" s="271"/>
      <c r="V32" s="271" t="s">
        <v>164</v>
      </c>
      <c r="W32" s="302" t="s">
        <v>150</v>
      </c>
      <c r="X32" s="93" t="s">
        <v>671</v>
      </c>
      <c r="Y32" s="16"/>
      <c r="Z32" s="1"/>
    </row>
    <row r="33" spans="1:26" ht="120" customHeight="1" x14ac:dyDescent="0.25">
      <c r="A33" s="271">
        <v>3</v>
      </c>
      <c r="B33" s="271" t="s">
        <v>10</v>
      </c>
      <c r="C33" s="271" t="s">
        <v>53</v>
      </c>
      <c r="D33" s="288">
        <v>43433</v>
      </c>
      <c r="E33" s="273" t="s">
        <v>468</v>
      </c>
      <c r="F33" s="164" t="s">
        <v>17</v>
      </c>
      <c r="G33" s="273" t="s">
        <v>469</v>
      </c>
      <c r="H33" s="273" t="s">
        <v>470</v>
      </c>
      <c r="I33" s="164" t="s">
        <v>24</v>
      </c>
      <c r="J33" s="273" t="s">
        <v>466</v>
      </c>
      <c r="K33" s="271" t="s">
        <v>454</v>
      </c>
      <c r="L33" s="288">
        <v>43440</v>
      </c>
      <c r="M33" s="272">
        <v>43446</v>
      </c>
      <c r="N33" s="164" t="s">
        <v>467</v>
      </c>
      <c r="O33" s="594" t="s">
        <v>626</v>
      </c>
      <c r="P33" s="595"/>
      <c r="Q33" s="595"/>
      <c r="R33" s="596"/>
      <c r="S33" s="164"/>
      <c r="T33" s="93" t="s">
        <v>672</v>
      </c>
      <c r="U33" s="164"/>
      <c r="V33" s="164" t="s">
        <v>164</v>
      </c>
      <c r="W33" s="302" t="s">
        <v>150</v>
      </c>
      <c r="X33" s="93" t="s">
        <v>671</v>
      </c>
      <c r="Y33" s="16"/>
      <c r="Z33" s="1"/>
    </row>
    <row r="34" spans="1:26" ht="140.25" x14ac:dyDescent="0.25">
      <c r="A34" s="271">
        <v>4</v>
      </c>
      <c r="B34" s="271" t="s">
        <v>10</v>
      </c>
      <c r="C34" s="271" t="s">
        <v>53</v>
      </c>
      <c r="D34" s="272">
        <v>43433</v>
      </c>
      <c r="E34" s="273" t="s">
        <v>471</v>
      </c>
      <c r="F34" s="271" t="s">
        <v>17</v>
      </c>
      <c r="G34" s="273" t="s">
        <v>472</v>
      </c>
      <c r="H34" s="273" t="s">
        <v>473</v>
      </c>
      <c r="I34" s="271" t="s">
        <v>24</v>
      </c>
      <c r="J34" s="273" t="s">
        <v>474</v>
      </c>
      <c r="K34" s="271" t="s">
        <v>454</v>
      </c>
      <c r="L34" s="272">
        <v>43440</v>
      </c>
      <c r="M34" s="272">
        <v>43446</v>
      </c>
      <c r="N34" s="272">
        <v>43554</v>
      </c>
      <c r="O34" s="594" t="s">
        <v>689</v>
      </c>
      <c r="P34" s="595"/>
      <c r="Q34" s="595"/>
      <c r="R34" s="596"/>
      <c r="S34" s="271" t="s">
        <v>627</v>
      </c>
      <c r="T34" s="93" t="s">
        <v>673</v>
      </c>
      <c r="U34" s="271" t="s">
        <v>627</v>
      </c>
      <c r="V34" s="271" t="s">
        <v>164</v>
      </c>
      <c r="W34" s="357" t="s">
        <v>150</v>
      </c>
      <c r="X34" s="93" t="s">
        <v>671</v>
      </c>
      <c r="Y34" s="1"/>
      <c r="Z34" s="1"/>
    </row>
    <row r="35" spans="1:26" ht="153" x14ac:dyDescent="0.25">
      <c r="A35" s="271">
        <v>5</v>
      </c>
      <c r="B35" s="271" t="s">
        <v>10</v>
      </c>
      <c r="C35" s="271" t="s">
        <v>53</v>
      </c>
      <c r="D35" s="272">
        <v>43433</v>
      </c>
      <c r="E35" s="273" t="s">
        <v>475</v>
      </c>
      <c r="F35" s="271" t="s">
        <v>17</v>
      </c>
      <c r="G35" s="273" t="s">
        <v>476</v>
      </c>
      <c r="H35" s="273" t="s">
        <v>477</v>
      </c>
      <c r="I35" s="271" t="s">
        <v>24</v>
      </c>
      <c r="J35" s="273" t="s">
        <v>478</v>
      </c>
      <c r="K35" s="271" t="s">
        <v>454</v>
      </c>
      <c r="L35" s="272">
        <v>43440</v>
      </c>
      <c r="M35" s="272">
        <v>43446</v>
      </c>
      <c r="N35" s="271" t="s">
        <v>467</v>
      </c>
      <c r="O35" s="594" t="s">
        <v>626</v>
      </c>
      <c r="P35" s="595"/>
      <c r="Q35" s="595"/>
      <c r="R35" s="596"/>
      <c r="S35" s="271"/>
      <c r="T35" s="93" t="s">
        <v>672</v>
      </c>
      <c r="U35" s="271"/>
      <c r="V35" s="271" t="s">
        <v>164</v>
      </c>
      <c r="W35" s="357" t="s">
        <v>150</v>
      </c>
      <c r="X35" s="93" t="s">
        <v>671</v>
      </c>
      <c r="Y35" s="1"/>
      <c r="Z35" s="1"/>
    </row>
    <row r="36" spans="1:26" ht="76.5" x14ac:dyDescent="0.25">
      <c r="A36" s="271">
        <v>6</v>
      </c>
      <c r="B36" s="271" t="s">
        <v>10</v>
      </c>
      <c r="C36" s="271" t="s">
        <v>53</v>
      </c>
      <c r="D36" s="272">
        <v>43433</v>
      </c>
      <c r="E36" s="273" t="s">
        <v>479</v>
      </c>
      <c r="F36" s="271" t="s">
        <v>17</v>
      </c>
      <c r="G36" s="273" t="s">
        <v>480</v>
      </c>
      <c r="H36" s="273" t="s">
        <v>674</v>
      </c>
      <c r="I36" s="271" t="s">
        <v>24</v>
      </c>
      <c r="J36" s="273" t="s">
        <v>481</v>
      </c>
      <c r="K36" s="271" t="s">
        <v>454</v>
      </c>
      <c r="L36" s="272">
        <v>43440</v>
      </c>
      <c r="M36" s="272">
        <v>43446</v>
      </c>
      <c r="N36" s="272">
        <v>43554</v>
      </c>
      <c r="O36" s="597" t="s">
        <v>628</v>
      </c>
      <c r="P36" s="541"/>
      <c r="Q36" s="541"/>
      <c r="R36" s="542"/>
      <c r="S36" s="350" t="s">
        <v>629</v>
      </c>
      <c r="T36" s="93" t="s">
        <v>675</v>
      </c>
      <c r="U36" s="350" t="s">
        <v>629</v>
      </c>
      <c r="V36" s="271" t="s">
        <v>164</v>
      </c>
      <c r="W36" s="357" t="s">
        <v>150</v>
      </c>
      <c r="X36" s="93" t="s">
        <v>671</v>
      </c>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22">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 ref="O34:R34"/>
    <mergeCell ref="O35:R35"/>
    <mergeCell ref="O36:R36"/>
    <mergeCell ref="O31:R31"/>
    <mergeCell ref="O33:R33"/>
    <mergeCell ref="O32:R32"/>
  </mergeCells>
  <conditionalFormatting sqref="W31:W34">
    <cfRule type="containsText" dxfId="44" priority="7" stopIfTrue="1" operator="containsText" text="Cerrada">
      <formula>NOT(ISERROR(SEARCH("Cerrada",W31)))</formula>
    </cfRule>
    <cfRule type="containsText" dxfId="43" priority="8" stopIfTrue="1" operator="containsText" text="En ejecución">
      <formula>NOT(ISERROR(SEARCH("En ejecución",W31)))</formula>
    </cfRule>
    <cfRule type="containsText" dxfId="42" priority="9" stopIfTrue="1" operator="containsText" text="Vencida">
      <formula>NOT(ISERROR(SEARCH("Vencida",W31)))</formula>
    </cfRule>
  </conditionalFormatting>
  <conditionalFormatting sqref="W35">
    <cfRule type="containsText" dxfId="41" priority="4" stopIfTrue="1" operator="containsText" text="Cerrada">
      <formula>NOT(ISERROR(SEARCH("Cerrada",W35)))</formula>
    </cfRule>
    <cfRule type="containsText" dxfId="40" priority="5" stopIfTrue="1" operator="containsText" text="En ejecución">
      <formula>NOT(ISERROR(SEARCH("En ejecución",W35)))</formula>
    </cfRule>
    <cfRule type="containsText" dxfId="39" priority="6" stopIfTrue="1" operator="containsText" text="Vencida">
      <formula>NOT(ISERROR(SEARCH("Vencida",W35)))</formula>
    </cfRule>
  </conditionalFormatting>
  <conditionalFormatting sqref="W36">
    <cfRule type="containsText" dxfId="38" priority="1" stopIfTrue="1" operator="containsText" text="Cerrada">
      <formula>NOT(ISERROR(SEARCH("Cerrada",W36)))</formula>
    </cfRule>
    <cfRule type="containsText" dxfId="37" priority="2" stopIfTrue="1" operator="containsText" text="En ejecución">
      <formula>NOT(ISERROR(SEARCH("En ejecución",W36)))</formula>
    </cfRule>
    <cfRule type="containsText" dxfId="36" priority="3" stopIfTrue="1" operator="containsText" text="Vencida">
      <formula>NOT(ISERROR(SEARCH("Vencida",W36)))</formula>
    </cfRule>
  </conditionalFormatting>
  <dataValidations count="7">
    <dataValidation type="list" allowBlank="1" showInputMessage="1" showErrorMessage="1" sqref="W31:W36">
      <formula1>$I$2:$I$4</formula1>
    </dataValidation>
    <dataValidation type="list" allowBlank="1" showInputMessage="1" showErrorMessage="1" sqref="V31:V36">
      <formula1>$J$2:$J$4</formula1>
    </dataValidation>
    <dataValidation type="list" allowBlank="1" showInputMessage="1" showErrorMessage="1" sqref="I31:I36">
      <formula1>$H$2:$H$3</formula1>
    </dataValidation>
    <dataValidation type="list" allowBlank="1" showInputMessage="1" showErrorMessage="1" sqref="F31:F36">
      <formula1>$G$2:$G$5</formula1>
    </dataValidation>
    <dataValidation type="list" allowBlank="1" showInputMessage="1" showErrorMessage="1" sqref="C31:C36">
      <formula1>$D$2:$D$13</formula1>
    </dataValidation>
    <dataValidation type="list" allowBlank="1" showInputMessage="1" showErrorMessage="1" sqref="B31:B36">
      <formula1>$F$2:$F$6</formula1>
    </dataValidation>
    <dataValidation type="list" allowBlank="1" showErrorMessage="1" sqref="A23">
      <formula1>PROCESOS</formula1>
    </dataValidation>
  </dataValidations>
  <hyperlinks>
    <hyperlink ref="S36" r:id="rId1" display="https://drive.google.com/drive/folders/1PEA_kHglMECvfb2aRpTEgSxTeLRMahB-"/>
    <hyperlink ref="U36" r:id="rId2" display="https://drive.google.com/drive/folders/1PEA_kHglMECvfb2aRpTEgSxTeLRMahB-"/>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3"/>
  <sheetViews>
    <sheetView showGridLines="0" topLeftCell="A51" zoomScaleNormal="100" workbookViewId="0">
      <selection activeCell="E51" sqref="E51"/>
    </sheetView>
  </sheetViews>
  <sheetFormatPr baseColWidth="10" defaultColWidth="14.42578125" defaultRowHeight="15" customHeight="1" x14ac:dyDescent="0.25"/>
  <cols>
    <col min="1" max="1" width="23.42578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34" style="173" customWidth="1"/>
    <col min="20" max="20" width="93.28515625" style="229" customWidth="1"/>
    <col min="21" max="21" width="44.42578125" style="173" customWidth="1"/>
    <col min="22" max="22" width="18.42578125" style="7"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221"/>
      <c r="U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222"/>
      <c r="U2" s="75"/>
      <c r="V2" s="78"/>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222"/>
      <c r="U3" s="75"/>
      <c r="V3" s="78"/>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222"/>
      <c r="U4" s="75"/>
      <c r="V4" s="78"/>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222"/>
      <c r="U5" s="75"/>
      <c r="V5" s="78"/>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222"/>
      <c r="U6" s="75"/>
      <c r="V6" s="78"/>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222"/>
      <c r="U7" s="75"/>
      <c r="V7" s="78"/>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222"/>
      <c r="U8" s="75"/>
      <c r="V8" s="78"/>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222"/>
      <c r="U9" s="75"/>
      <c r="V9" s="78"/>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222"/>
      <c r="U10" s="75"/>
      <c r="V10" s="78"/>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222"/>
      <c r="U11" s="75"/>
      <c r="V11" s="78"/>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222"/>
      <c r="U12" s="75"/>
      <c r="V12" s="78"/>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222"/>
      <c r="U13" s="75"/>
      <c r="V13" s="78"/>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222"/>
      <c r="U14" s="75"/>
      <c r="V14" s="78"/>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222"/>
      <c r="U15" s="75"/>
      <c r="V15" s="78"/>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223"/>
      <c r="U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4"/>
      <c r="U21" s="22"/>
      <c r="V21" s="20"/>
      <c r="W21" s="20"/>
      <c r="X21" s="21"/>
    </row>
    <row r="22" spans="1:27" ht="63" customHeight="1" thickBot="1" x14ac:dyDescent="0.3">
      <c r="A22" s="560" t="s">
        <v>59</v>
      </c>
      <c r="B22" s="561"/>
      <c r="C22" s="562"/>
      <c r="D22" s="23"/>
      <c r="E22" s="546" t="str">
        <f>CONCATENATE("INFORME DE SEGUIMIENTO DEL PROCESO ",A23)</f>
        <v>INFORME DE SEGUIMIENTO DEL PROCESO GESTIÓN DOCUMENTAL</v>
      </c>
      <c r="F22" s="547"/>
      <c r="G22" s="21"/>
      <c r="H22" s="579" t="s">
        <v>60</v>
      </c>
      <c r="I22" s="580"/>
      <c r="J22" s="581"/>
      <c r="K22" s="107"/>
      <c r="L22" s="107"/>
      <c r="M22" s="587" t="s">
        <v>61</v>
      </c>
      <c r="N22" s="588"/>
      <c r="O22" s="589"/>
      <c r="P22" s="111"/>
      <c r="Q22" s="111"/>
      <c r="R22" s="111"/>
      <c r="S22" s="111"/>
      <c r="T22" s="225"/>
      <c r="U22" s="111"/>
      <c r="V22" s="219"/>
      <c r="W22" s="111"/>
      <c r="X22" s="110"/>
    </row>
    <row r="23" spans="1:27" ht="87.75" customHeight="1" thickBot="1" x14ac:dyDescent="0.3">
      <c r="A23" s="600" t="s">
        <v>38</v>
      </c>
      <c r="B23" s="601"/>
      <c r="C23" s="602"/>
      <c r="D23" s="23"/>
      <c r="E23" s="125" t="s">
        <v>151</v>
      </c>
      <c r="F23" s="126">
        <f>COUNTA(E31:E51)</f>
        <v>8</v>
      </c>
      <c r="G23" s="21"/>
      <c r="H23" s="607" t="s">
        <v>69</v>
      </c>
      <c r="I23" s="608"/>
      <c r="J23" s="128">
        <f>COUNTIF(I31:I51,"Acción Correctiva")</f>
        <v>4</v>
      </c>
      <c r="K23" s="112"/>
      <c r="L23" s="108"/>
      <c r="M23" s="113" t="s">
        <v>65</v>
      </c>
      <c r="N23" s="124" t="s">
        <v>66</v>
      </c>
      <c r="O23" s="156" t="s">
        <v>67</v>
      </c>
      <c r="P23" s="111"/>
      <c r="Q23" s="111"/>
      <c r="R23" s="111"/>
      <c r="S23" s="111"/>
      <c r="T23" s="225"/>
      <c r="U23" s="110"/>
      <c r="V23" s="220"/>
      <c r="W23" s="23"/>
      <c r="X23" s="110"/>
    </row>
    <row r="24" spans="1:27" ht="48.75" customHeight="1" thickBot="1" x14ac:dyDescent="0.4">
      <c r="A24" s="27"/>
      <c r="B24" s="23"/>
      <c r="C24" s="23"/>
      <c r="D24" s="28"/>
      <c r="E24" s="127" t="s">
        <v>62</v>
      </c>
      <c r="F24" s="128">
        <f>COUNTA(H31:H51)</f>
        <v>21</v>
      </c>
      <c r="G24" s="24"/>
      <c r="H24" s="584" t="s">
        <v>156</v>
      </c>
      <c r="I24" s="585"/>
      <c r="J24" s="131">
        <f>COUNTIF(I31:I51,"Acción Preventiva y/o de mejora")</f>
        <v>17</v>
      </c>
      <c r="K24" s="112"/>
      <c r="L24" s="108"/>
      <c r="M24" s="114">
        <v>2016</v>
      </c>
      <c r="N24" s="37">
        <v>0</v>
      </c>
      <c r="O24" s="115">
        <v>9</v>
      </c>
      <c r="P24" s="111"/>
      <c r="Q24" s="111"/>
      <c r="R24" s="112"/>
      <c r="S24" s="112"/>
      <c r="T24" s="226"/>
      <c r="U24" s="110"/>
      <c r="V24" s="220"/>
      <c r="W24" s="23"/>
      <c r="X24" s="110"/>
    </row>
    <row r="25" spans="1:27" ht="53.25" customHeight="1" x14ac:dyDescent="0.35">
      <c r="A25" s="27"/>
      <c r="B25" s="23"/>
      <c r="C25" s="23"/>
      <c r="D25" s="33"/>
      <c r="E25" s="129" t="s">
        <v>152</v>
      </c>
      <c r="F25" s="326">
        <f>COUNTIF(W31:W52, "Vencida")</f>
        <v>0</v>
      </c>
      <c r="G25" s="24"/>
      <c r="H25" s="586"/>
      <c r="I25" s="586"/>
      <c r="J25" s="118"/>
      <c r="K25" s="112"/>
      <c r="L25" s="108"/>
      <c r="M25" s="116">
        <v>2017</v>
      </c>
      <c r="N25" s="46"/>
      <c r="O25" s="117"/>
      <c r="P25" s="111"/>
      <c r="Q25" s="111"/>
      <c r="R25" s="112"/>
      <c r="S25" s="112"/>
      <c r="T25" s="226"/>
      <c r="U25" s="110"/>
      <c r="V25" s="220"/>
      <c r="W25" s="23"/>
      <c r="X25" s="62"/>
    </row>
    <row r="26" spans="1:27" ht="48.75" customHeight="1" x14ac:dyDescent="0.35">
      <c r="A26" s="27"/>
      <c r="B26" s="23"/>
      <c r="C26" s="23"/>
      <c r="D26" s="28"/>
      <c r="E26" s="129" t="s">
        <v>153</v>
      </c>
      <c r="F26" s="326">
        <f>COUNTIF(W31:W52, "En ejecución")</f>
        <v>2</v>
      </c>
      <c r="G26" s="24"/>
      <c r="H26" s="586"/>
      <c r="I26" s="586"/>
      <c r="J26" s="174"/>
      <c r="K26" s="118"/>
      <c r="L26" s="108"/>
      <c r="M26" s="116">
        <v>2018</v>
      </c>
      <c r="N26" s="46"/>
      <c r="O26" s="117"/>
      <c r="P26" s="111"/>
      <c r="Q26" s="111"/>
      <c r="R26" s="112"/>
      <c r="S26" s="112"/>
      <c r="T26" s="226"/>
      <c r="U26" s="110"/>
      <c r="V26" s="220"/>
      <c r="W26" s="23"/>
      <c r="X26" s="62"/>
    </row>
    <row r="27" spans="1:27" ht="51" customHeight="1" thickBot="1" x14ac:dyDescent="0.4">
      <c r="A27" s="27"/>
      <c r="B27" s="23"/>
      <c r="C27" s="23"/>
      <c r="D27" s="33"/>
      <c r="E27" s="130" t="s">
        <v>161</v>
      </c>
      <c r="F27" s="327">
        <f>COUNTIF(W31:W52, "Cerrada")</f>
        <v>19</v>
      </c>
      <c r="G27" s="24"/>
      <c r="H27" s="25"/>
      <c r="I27" s="109"/>
      <c r="J27" s="108"/>
      <c r="K27" s="108"/>
      <c r="L27" s="108"/>
      <c r="M27" s="119" t="s">
        <v>75</v>
      </c>
      <c r="N27" s="120">
        <f>SUM(N24:N26)</f>
        <v>0</v>
      </c>
      <c r="O27" s="157">
        <f>SUM(O24:O26)</f>
        <v>9</v>
      </c>
      <c r="P27" s="111"/>
      <c r="Q27" s="111"/>
      <c r="R27" s="112"/>
      <c r="S27" s="112"/>
      <c r="T27" s="226"/>
      <c r="U27" s="110"/>
      <c r="V27" s="22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27"/>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228" t="s">
        <v>91</v>
      </c>
      <c r="U30" s="197" t="s">
        <v>92</v>
      </c>
      <c r="V30" s="197" t="s">
        <v>166</v>
      </c>
      <c r="W30" s="197" t="s">
        <v>93</v>
      </c>
      <c r="X30" s="198" t="s">
        <v>163</v>
      </c>
      <c r="Y30" s="98"/>
      <c r="Z30" s="102"/>
      <c r="AA30" s="102"/>
    </row>
    <row r="31" spans="1:27" ht="378" hidden="1" customHeight="1" x14ac:dyDescent="0.25">
      <c r="A31" s="611">
        <v>11</v>
      </c>
      <c r="B31" s="613" t="s">
        <v>10</v>
      </c>
      <c r="C31" s="613" t="s">
        <v>133</v>
      </c>
      <c r="D31" s="614">
        <v>42832</v>
      </c>
      <c r="E31" s="605" t="s">
        <v>175</v>
      </c>
      <c r="F31" s="613" t="s">
        <v>11</v>
      </c>
      <c r="G31" s="605" t="s">
        <v>176</v>
      </c>
      <c r="H31" s="363" t="s">
        <v>177</v>
      </c>
      <c r="I31" s="359" t="s">
        <v>147</v>
      </c>
      <c r="J31" s="359" t="s">
        <v>178</v>
      </c>
      <c r="K31" s="359" t="s">
        <v>179</v>
      </c>
      <c r="L31" s="360">
        <v>42857</v>
      </c>
      <c r="M31" s="360">
        <v>42767</v>
      </c>
      <c r="N31" s="360">
        <v>42931</v>
      </c>
      <c r="O31" s="603" t="s">
        <v>180</v>
      </c>
      <c r="P31" s="603"/>
      <c r="Q31" s="603"/>
      <c r="R31" s="603"/>
      <c r="S31" s="361" t="s">
        <v>181</v>
      </c>
      <c r="T31" s="372" t="s">
        <v>697</v>
      </c>
      <c r="U31" s="363" t="s">
        <v>182</v>
      </c>
      <c r="V31" s="344" t="s">
        <v>164</v>
      </c>
      <c r="W31" s="304" t="s">
        <v>30</v>
      </c>
      <c r="X31" s="205" t="s">
        <v>253</v>
      </c>
      <c r="Y31" s="77"/>
      <c r="Z31" s="1"/>
    </row>
    <row r="32" spans="1:27" ht="216.75" hidden="1" x14ac:dyDescent="0.25">
      <c r="A32" s="612"/>
      <c r="B32" s="610"/>
      <c r="C32" s="610"/>
      <c r="D32" s="615"/>
      <c r="E32" s="606"/>
      <c r="F32" s="610"/>
      <c r="G32" s="606"/>
      <c r="H32" s="365" t="s">
        <v>183</v>
      </c>
      <c r="I32" s="357" t="s">
        <v>147</v>
      </c>
      <c r="J32" s="357" t="s">
        <v>184</v>
      </c>
      <c r="K32" s="357" t="s">
        <v>179</v>
      </c>
      <c r="L32" s="358">
        <v>42857</v>
      </c>
      <c r="M32" s="358">
        <v>42767</v>
      </c>
      <c r="N32" s="358">
        <v>42931</v>
      </c>
      <c r="O32" s="604" t="s">
        <v>185</v>
      </c>
      <c r="P32" s="604"/>
      <c r="Q32" s="604"/>
      <c r="R32" s="604"/>
      <c r="S32" s="356" t="s">
        <v>181</v>
      </c>
      <c r="T32" s="218" t="s">
        <v>698</v>
      </c>
      <c r="U32" s="365" t="s">
        <v>186</v>
      </c>
      <c r="V32" s="325" t="s">
        <v>164</v>
      </c>
      <c r="W32" s="304" t="s">
        <v>30</v>
      </c>
      <c r="X32" s="258" t="s">
        <v>254</v>
      </c>
      <c r="Y32" s="16"/>
      <c r="Z32" s="1"/>
    </row>
    <row r="33" spans="1:26" ht="229.5" hidden="1" x14ac:dyDescent="0.25">
      <c r="A33" s="612"/>
      <c r="B33" s="610"/>
      <c r="C33" s="610"/>
      <c r="D33" s="615"/>
      <c r="E33" s="606"/>
      <c r="F33" s="610"/>
      <c r="G33" s="606"/>
      <c r="H33" s="365" t="s">
        <v>187</v>
      </c>
      <c r="I33" s="357" t="s">
        <v>147</v>
      </c>
      <c r="J33" s="357" t="s">
        <v>188</v>
      </c>
      <c r="K33" s="357" t="s">
        <v>179</v>
      </c>
      <c r="L33" s="358">
        <v>42857</v>
      </c>
      <c r="M33" s="358">
        <v>42767</v>
      </c>
      <c r="N33" s="358">
        <v>42933</v>
      </c>
      <c r="O33" s="604" t="s">
        <v>189</v>
      </c>
      <c r="P33" s="604"/>
      <c r="Q33" s="604"/>
      <c r="R33" s="604"/>
      <c r="S33" s="356"/>
      <c r="T33" s="218" t="s">
        <v>355</v>
      </c>
      <c r="U33" s="365" t="s">
        <v>190</v>
      </c>
      <c r="V33" s="325" t="s">
        <v>164</v>
      </c>
      <c r="W33" s="304" t="s">
        <v>30</v>
      </c>
      <c r="X33" s="258" t="s">
        <v>255</v>
      </c>
      <c r="Y33" s="16"/>
      <c r="Z33" s="1"/>
    </row>
    <row r="34" spans="1:26" s="175" customFormat="1" ht="229.5" hidden="1" x14ac:dyDescent="0.25">
      <c r="A34" s="612"/>
      <c r="B34" s="610"/>
      <c r="C34" s="610"/>
      <c r="D34" s="615"/>
      <c r="E34" s="606"/>
      <c r="F34" s="610"/>
      <c r="G34" s="606"/>
      <c r="H34" s="365" t="s">
        <v>191</v>
      </c>
      <c r="I34" s="357" t="s">
        <v>147</v>
      </c>
      <c r="J34" s="357" t="s">
        <v>192</v>
      </c>
      <c r="K34" s="357" t="s">
        <v>179</v>
      </c>
      <c r="L34" s="358">
        <v>42857</v>
      </c>
      <c r="M34" s="358">
        <v>42933</v>
      </c>
      <c r="N34" s="358">
        <v>42937</v>
      </c>
      <c r="O34" s="604" t="s">
        <v>193</v>
      </c>
      <c r="P34" s="604"/>
      <c r="Q34" s="604"/>
      <c r="R34" s="604"/>
      <c r="S34" s="356" t="s">
        <v>181</v>
      </c>
      <c r="T34" s="218" t="s">
        <v>699</v>
      </c>
      <c r="U34" s="365" t="s">
        <v>356</v>
      </c>
      <c r="V34" s="325" t="s">
        <v>164</v>
      </c>
      <c r="W34" s="304" t="s">
        <v>30</v>
      </c>
      <c r="X34" s="258" t="s">
        <v>365</v>
      </c>
      <c r="Y34" s="16"/>
      <c r="Z34" s="1"/>
    </row>
    <row r="35" spans="1:26" s="175" customFormat="1" ht="280.5" hidden="1" x14ac:dyDescent="0.25">
      <c r="A35" s="612"/>
      <c r="B35" s="610"/>
      <c r="C35" s="610"/>
      <c r="D35" s="615"/>
      <c r="E35" s="606"/>
      <c r="F35" s="610"/>
      <c r="G35" s="606"/>
      <c r="H35" s="365" t="s">
        <v>194</v>
      </c>
      <c r="I35" s="357" t="s">
        <v>147</v>
      </c>
      <c r="J35" s="357" t="s">
        <v>195</v>
      </c>
      <c r="K35" s="357" t="s">
        <v>179</v>
      </c>
      <c r="L35" s="358">
        <v>42857</v>
      </c>
      <c r="M35" s="358">
        <v>42940</v>
      </c>
      <c r="N35" s="358">
        <v>42947</v>
      </c>
      <c r="O35" s="604" t="s">
        <v>196</v>
      </c>
      <c r="P35" s="604"/>
      <c r="Q35" s="604"/>
      <c r="R35" s="604"/>
      <c r="S35" s="356"/>
      <c r="T35" s="218" t="s">
        <v>700</v>
      </c>
      <c r="U35" s="365" t="s">
        <v>353</v>
      </c>
      <c r="V35" s="325" t="s">
        <v>164</v>
      </c>
      <c r="W35" s="304" t="s">
        <v>30</v>
      </c>
      <c r="X35" s="258" t="s">
        <v>701</v>
      </c>
      <c r="Y35" s="16"/>
      <c r="Z35" s="1"/>
    </row>
    <row r="36" spans="1:26" s="175" customFormat="1" ht="306" hidden="1" x14ac:dyDescent="0.25">
      <c r="A36" s="612">
        <v>12</v>
      </c>
      <c r="B36" s="610" t="s">
        <v>10</v>
      </c>
      <c r="C36" s="610" t="s">
        <v>133</v>
      </c>
      <c r="D36" s="615">
        <v>42832</v>
      </c>
      <c r="E36" s="610" t="s">
        <v>197</v>
      </c>
      <c r="F36" s="610" t="s">
        <v>11</v>
      </c>
      <c r="G36" s="606" t="s">
        <v>198</v>
      </c>
      <c r="H36" s="365" t="s">
        <v>199</v>
      </c>
      <c r="I36" s="357" t="s">
        <v>147</v>
      </c>
      <c r="J36" s="357" t="s">
        <v>178</v>
      </c>
      <c r="K36" s="357" t="s">
        <v>179</v>
      </c>
      <c r="L36" s="358">
        <v>42857</v>
      </c>
      <c r="M36" s="358">
        <v>42962</v>
      </c>
      <c r="N36" s="358">
        <v>43069</v>
      </c>
      <c r="O36" s="604" t="s">
        <v>200</v>
      </c>
      <c r="P36" s="604"/>
      <c r="Q36" s="604"/>
      <c r="R36" s="604"/>
      <c r="S36" s="356" t="s">
        <v>201</v>
      </c>
      <c r="T36" s="218" t="s">
        <v>702</v>
      </c>
      <c r="U36" s="365" t="s">
        <v>362</v>
      </c>
      <c r="V36" s="325" t="s">
        <v>164</v>
      </c>
      <c r="W36" s="304" t="s">
        <v>30</v>
      </c>
      <c r="X36" s="258" t="s">
        <v>366</v>
      </c>
      <c r="Y36" s="16"/>
      <c r="Z36" s="1"/>
    </row>
    <row r="37" spans="1:26" s="175" customFormat="1" ht="331.5" hidden="1" x14ac:dyDescent="0.25">
      <c r="A37" s="612"/>
      <c r="B37" s="610"/>
      <c r="C37" s="610"/>
      <c r="D37" s="615"/>
      <c r="E37" s="610"/>
      <c r="F37" s="610"/>
      <c r="G37" s="606"/>
      <c r="H37" s="365" t="s">
        <v>202</v>
      </c>
      <c r="I37" s="357" t="s">
        <v>147</v>
      </c>
      <c r="J37" s="357" t="s">
        <v>188</v>
      </c>
      <c r="K37" s="357" t="s">
        <v>179</v>
      </c>
      <c r="L37" s="358">
        <v>42857</v>
      </c>
      <c r="M37" s="358">
        <v>42962</v>
      </c>
      <c r="N37" s="358">
        <v>43069</v>
      </c>
      <c r="O37" s="604" t="s">
        <v>203</v>
      </c>
      <c r="P37" s="604"/>
      <c r="Q37" s="604"/>
      <c r="R37" s="604"/>
      <c r="S37" s="356" t="s">
        <v>201</v>
      </c>
      <c r="T37" s="218" t="s">
        <v>703</v>
      </c>
      <c r="U37" s="365" t="s">
        <v>361</v>
      </c>
      <c r="V37" s="325" t="s">
        <v>164</v>
      </c>
      <c r="W37" s="304" t="s">
        <v>30</v>
      </c>
      <c r="X37" s="258" t="s">
        <v>354</v>
      </c>
      <c r="Y37" s="16"/>
      <c r="Z37" s="1"/>
    </row>
    <row r="38" spans="1:26" s="175" customFormat="1" ht="408" hidden="1" x14ac:dyDescent="0.25">
      <c r="A38" s="612"/>
      <c r="B38" s="610"/>
      <c r="C38" s="610"/>
      <c r="D38" s="615"/>
      <c r="E38" s="610"/>
      <c r="F38" s="610"/>
      <c r="G38" s="606"/>
      <c r="H38" s="365" t="s">
        <v>204</v>
      </c>
      <c r="I38" s="357" t="s">
        <v>147</v>
      </c>
      <c r="J38" s="357" t="s">
        <v>205</v>
      </c>
      <c r="K38" s="357" t="s">
        <v>179</v>
      </c>
      <c r="L38" s="358">
        <v>42857</v>
      </c>
      <c r="M38" s="358">
        <v>43073</v>
      </c>
      <c r="N38" s="358">
        <v>43077</v>
      </c>
      <c r="O38" s="604" t="s">
        <v>206</v>
      </c>
      <c r="P38" s="604"/>
      <c r="Q38" s="604"/>
      <c r="R38" s="604"/>
      <c r="S38" s="356"/>
      <c r="T38" s="218" t="s">
        <v>704</v>
      </c>
      <c r="U38" s="365" t="s">
        <v>363</v>
      </c>
      <c r="V38" s="325" t="s">
        <v>164</v>
      </c>
      <c r="W38" s="304" t="s">
        <v>30</v>
      </c>
      <c r="X38" s="258" t="s">
        <v>367</v>
      </c>
      <c r="Y38" s="16"/>
      <c r="Z38" s="1"/>
    </row>
    <row r="39" spans="1:26" s="175" customFormat="1" ht="262.5" hidden="1" customHeight="1" x14ac:dyDescent="0.25">
      <c r="A39" s="612"/>
      <c r="B39" s="610"/>
      <c r="C39" s="610"/>
      <c r="D39" s="615"/>
      <c r="E39" s="610"/>
      <c r="F39" s="610"/>
      <c r="G39" s="606"/>
      <c r="H39" s="365" t="s">
        <v>207</v>
      </c>
      <c r="I39" s="357" t="s">
        <v>147</v>
      </c>
      <c r="J39" s="357" t="s">
        <v>208</v>
      </c>
      <c r="K39" s="357" t="s">
        <v>179</v>
      </c>
      <c r="L39" s="358">
        <v>42857</v>
      </c>
      <c r="M39" s="358">
        <v>43080</v>
      </c>
      <c r="N39" s="358">
        <v>43084</v>
      </c>
      <c r="O39" s="604" t="s">
        <v>209</v>
      </c>
      <c r="P39" s="604"/>
      <c r="Q39" s="604"/>
      <c r="R39" s="604"/>
      <c r="S39" s="356"/>
      <c r="T39" s="218" t="s">
        <v>705</v>
      </c>
      <c r="U39" s="365" t="s">
        <v>364</v>
      </c>
      <c r="V39" s="325" t="s">
        <v>164</v>
      </c>
      <c r="W39" s="304" t="s">
        <v>30</v>
      </c>
      <c r="X39" s="258" t="s">
        <v>368</v>
      </c>
      <c r="Y39" s="16"/>
      <c r="Z39" s="1"/>
    </row>
    <row r="40" spans="1:26" s="175" customFormat="1" ht="393.75" customHeight="1" x14ac:dyDescent="0.25">
      <c r="A40" s="612"/>
      <c r="B40" s="610"/>
      <c r="C40" s="610"/>
      <c r="D40" s="615"/>
      <c r="E40" s="610"/>
      <c r="F40" s="610"/>
      <c r="G40" s="606"/>
      <c r="H40" s="365" t="s">
        <v>210</v>
      </c>
      <c r="I40" s="357" t="s">
        <v>147</v>
      </c>
      <c r="J40" s="357" t="s">
        <v>211</v>
      </c>
      <c r="K40" s="357" t="s">
        <v>179</v>
      </c>
      <c r="L40" s="358">
        <v>42857</v>
      </c>
      <c r="M40" s="358">
        <v>43467</v>
      </c>
      <c r="N40" s="358">
        <v>43830</v>
      </c>
      <c r="O40" s="604" t="s">
        <v>653</v>
      </c>
      <c r="P40" s="604"/>
      <c r="Q40" s="604"/>
      <c r="R40" s="604"/>
      <c r="S40" s="356" t="s">
        <v>654</v>
      </c>
      <c r="T40" s="218" t="s">
        <v>706</v>
      </c>
      <c r="U40" s="319" t="s">
        <v>677</v>
      </c>
      <c r="V40" s="302"/>
      <c r="W40" s="304" t="s">
        <v>150</v>
      </c>
      <c r="X40" s="258" t="s">
        <v>712</v>
      </c>
      <c r="Y40" s="16"/>
      <c r="Z40" s="1"/>
    </row>
    <row r="41" spans="1:26" s="175" customFormat="1" ht="318.75" hidden="1" x14ac:dyDescent="0.25">
      <c r="A41" s="373">
        <v>13</v>
      </c>
      <c r="B41" s="230" t="s">
        <v>10</v>
      </c>
      <c r="C41" s="230" t="s">
        <v>133</v>
      </c>
      <c r="D41" s="358">
        <v>42832</v>
      </c>
      <c r="E41" s="356" t="s">
        <v>212</v>
      </c>
      <c r="F41" s="357" t="s">
        <v>11</v>
      </c>
      <c r="G41" s="356" t="s">
        <v>198</v>
      </c>
      <c r="H41" s="365" t="s">
        <v>213</v>
      </c>
      <c r="I41" s="357" t="s">
        <v>147</v>
      </c>
      <c r="J41" s="357" t="s">
        <v>214</v>
      </c>
      <c r="K41" s="357" t="s">
        <v>179</v>
      </c>
      <c r="L41" s="358">
        <v>42857</v>
      </c>
      <c r="M41" s="358">
        <v>43132</v>
      </c>
      <c r="N41" s="358">
        <v>43465</v>
      </c>
      <c r="O41" s="604" t="s">
        <v>482</v>
      </c>
      <c r="P41" s="604"/>
      <c r="Q41" s="604"/>
      <c r="R41" s="604"/>
      <c r="S41" s="231" t="s">
        <v>483</v>
      </c>
      <c r="T41" s="374" t="s">
        <v>707</v>
      </c>
      <c r="U41" s="319" t="s">
        <v>551</v>
      </c>
      <c r="V41" s="325" t="s">
        <v>164</v>
      </c>
      <c r="W41" s="304" t="s">
        <v>30</v>
      </c>
      <c r="X41" s="204" t="s">
        <v>547</v>
      </c>
      <c r="Y41" s="16"/>
      <c r="Z41" s="1"/>
    </row>
    <row r="42" spans="1:26" s="175" customFormat="1" ht="280.5" hidden="1" x14ac:dyDescent="0.25">
      <c r="A42" s="373">
        <v>14</v>
      </c>
      <c r="B42" s="230" t="s">
        <v>10</v>
      </c>
      <c r="C42" s="230" t="s">
        <v>133</v>
      </c>
      <c r="D42" s="358">
        <v>42832</v>
      </c>
      <c r="E42" s="356" t="s">
        <v>215</v>
      </c>
      <c r="F42" s="357" t="s">
        <v>11</v>
      </c>
      <c r="G42" s="356" t="s">
        <v>198</v>
      </c>
      <c r="H42" s="365" t="s">
        <v>216</v>
      </c>
      <c r="I42" s="357" t="s">
        <v>147</v>
      </c>
      <c r="J42" s="357" t="s">
        <v>217</v>
      </c>
      <c r="K42" s="357" t="s">
        <v>179</v>
      </c>
      <c r="L42" s="358">
        <v>42857</v>
      </c>
      <c r="M42" s="358">
        <v>42842</v>
      </c>
      <c r="N42" s="358">
        <v>42867</v>
      </c>
      <c r="O42" s="604" t="s">
        <v>218</v>
      </c>
      <c r="P42" s="604"/>
      <c r="Q42" s="604"/>
      <c r="R42" s="604"/>
      <c r="S42" s="356"/>
      <c r="T42" s="218" t="s">
        <v>708</v>
      </c>
      <c r="U42" s="365" t="s">
        <v>357</v>
      </c>
      <c r="V42" s="325" t="s">
        <v>164</v>
      </c>
      <c r="W42" s="304" t="s">
        <v>30</v>
      </c>
      <c r="X42" s="273" t="s">
        <v>369</v>
      </c>
      <c r="Y42" s="16"/>
      <c r="Z42" s="1"/>
    </row>
    <row r="43" spans="1:26" s="175" customFormat="1" ht="153" hidden="1" x14ac:dyDescent="0.25">
      <c r="A43" s="612">
        <v>15</v>
      </c>
      <c r="B43" s="610" t="s">
        <v>10</v>
      </c>
      <c r="C43" s="610" t="s">
        <v>133</v>
      </c>
      <c r="D43" s="615">
        <v>43038</v>
      </c>
      <c r="E43" s="606" t="s">
        <v>219</v>
      </c>
      <c r="F43" s="610" t="s">
        <v>11</v>
      </c>
      <c r="G43" s="606" t="s">
        <v>220</v>
      </c>
      <c r="H43" s="365" t="s">
        <v>221</v>
      </c>
      <c r="I43" s="357" t="s">
        <v>147</v>
      </c>
      <c r="J43" s="357" t="s">
        <v>222</v>
      </c>
      <c r="K43" s="357" t="s">
        <v>223</v>
      </c>
      <c r="L43" s="358">
        <v>43040</v>
      </c>
      <c r="M43" s="358">
        <v>43102</v>
      </c>
      <c r="N43" s="358">
        <v>43190</v>
      </c>
      <c r="O43" s="609" t="s">
        <v>352</v>
      </c>
      <c r="P43" s="604"/>
      <c r="Q43" s="604"/>
      <c r="R43" s="604"/>
      <c r="S43" s="231" t="s">
        <v>358</v>
      </c>
      <c r="T43" s="232" t="s">
        <v>359</v>
      </c>
      <c r="U43" s="233" t="s">
        <v>360</v>
      </c>
      <c r="V43" s="325" t="s">
        <v>164</v>
      </c>
      <c r="W43" s="304" t="s">
        <v>30</v>
      </c>
      <c r="X43" s="204" t="s">
        <v>370</v>
      </c>
      <c r="Y43" s="16"/>
      <c r="Z43" s="1"/>
    </row>
    <row r="44" spans="1:26" s="175" customFormat="1" ht="242.25" hidden="1" x14ac:dyDescent="0.25">
      <c r="A44" s="612"/>
      <c r="B44" s="610"/>
      <c r="C44" s="610"/>
      <c r="D44" s="615"/>
      <c r="E44" s="606"/>
      <c r="F44" s="610"/>
      <c r="G44" s="606"/>
      <c r="H44" s="365" t="s">
        <v>224</v>
      </c>
      <c r="I44" s="357" t="s">
        <v>147</v>
      </c>
      <c r="J44" s="357" t="s">
        <v>225</v>
      </c>
      <c r="K44" s="357" t="s">
        <v>223</v>
      </c>
      <c r="L44" s="358">
        <v>43040</v>
      </c>
      <c r="M44" s="358">
        <v>43191</v>
      </c>
      <c r="N44" s="358">
        <v>43465</v>
      </c>
      <c r="O44" s="609" t="s">
        <v>484</v>
      </c>
      <c r="P44" s="604"/>
      <c r="Q44" s="604"/>
      <c r="R44" s="604"/>
      <c r="S44" s="231" t="s">
        <v>485</v>
      </c>
      <c r="T44" s="218" t="s">
        <v>548</v>
      </c>
      <c r="U44" s="365" t="s">
        <v>549</v>
      </c>
      <c r="V44" s="325" t="s">
        <v>164</v>
      </c>
      <c r="W44" s="304" t="s">
        <v>30</v>
      </c>
      <c r="X44" s="204" t="s">
        <v>550</v>
      </c>
      <c r="Y44" s="16"/>
      <c r="Z44" s="1"/>
    </row>
    <row r="45" spans="1:26" s="175" customFormat="1" ht="102" hidden="1" x14ac:dyDescent="0.25">
      <c r="A45" s="612">
        <v>16</v>
      </c>
      <c r="B45" s="610" t="s">
        <v>10</v>
      </c>
      <c r="C45" s="610" t="s">
        <v>133</v>
      </c>
      <c r="D45" s="615">
        <v>43084</v>
      </c>
      <c r="E45" s="606" t="s">
        <v>226</v>
      </c>
      <c r="F45" s="610" t="s">
        <v>11</v>
      </c>
      <c r="G45" s="606" t="s">
        <v>227</v>
      </c>
      <c r="H45" s="365" t="s">
        <v>228</v>
      </c>
      <c r="I45" s="357" t="s">
        <v>147</v>
      </c>
      <c r="J45" s="357" t="s">
        <v>229</v>
      </c>
      <c r="K45" s="357" t="s">
        <v>179</v>
      </c>
      <c r="L45" s="358">
        <v>43112</v>
      </c>
      <c r="M45" s="358">
        <v>43143</v>
      </c>
      <c r="N45" s="358">
        <v>43159</v>
      </c>
      <c r="O45" s="609" t="s">
        <v>230</v>
      </c>
      <c r="P45" s="604"/>
      <c r="Q45" s="604"/>
      <c r="R45" s="604"/>
      <c r="S45" s="356" t="s">
        <v>231</v>
      </c>
      <c r="T45" s="218" t="s">
        <v>232</v>
      </c>
      <c r="U45" s="234" t="s">
        <v>233</v>
      </c>
      <c r="V45" s="325" t="s">
        <v>164</v>
      </c>
      <c r="W45" s="304" t="s">
        <v>30</v>
      </c>
      <c r="X45" s="202" t="s">
        <v>256</v>
      </c>
      <c r="Y45" s="16"/>
      <c r="Z45" s="1"/>
    </row>
    <row r="46" spans="1:26" s="175" customFormat="1" ht="63.75" hidden="1" x14ac:dyDescent="0.25">
      <c r="A46" s="612"/>
      <c r="B46" s="610"/>
      <c r="C46" s="610"/>
      <c r="D46" s="615"/>
      <c r="E46" s="606"/>
      <c r="F46" s="610"/>
      <c r="G46" s="606"/>
      <c r="H46" s="365" t="s">
        <v>234</v>
      </c>
      <c r="I46" s="357" t="s">
        <v>147</v>
      </c>
      <c r="J46" s="357" t="s">
        <v>235</v>
      </c>
      <c r="K46" s="357" t="s">
        <v>179</v>
      </c>
      <c r="L46" s="358">
        <v>43112</v>
      </c>
      <c r="M46" s="358">
        <v>43122</v>
      </c>
      <c r="N46" s="358">
        <v>43159</v>
      </c>
      <c r="O46" s="609" t="s">
        <v>236</v>
      </c>
      <c r="P46" s="604"/>
      <c r="Q46" s="604"/>
      <c r="R46" s="604"/>
      <c r="S46" s="356" t="s">
        <v>237</v>
      </c>
      <c r="T46" s="218" t="s">
        <v>238</v>
      </c>
      <c r="U46" s="365" t="s">
        <v>239</v>
      </c>
      <c r="V46" s="325" t="s">
        <v>164</v>
      </c>
      <c r="W46" s="304" t="s">
        <v>30</v>
      </c>
      <c r="X46" s="273" t="s">
        <v>257</v>
      </c>
      <c r="Y46" s="16"/>
      <c r="Z46" s="1"/>
    </row>
    <row r="47" spans="1:26" s="175" customFormat="1" ht="153" hidden="1" x14ac:dyDescent="0.25">
      <c r="A47" s="612"/>
      <c r="B47" s="610"/>
      <c r="C47" s="610"/>
      <c r="D47" s="615"/>
      <c r="E47" s="606"/>
      <c r="F47" s="610"/>
      <c r="G47" s="606"/>
      <c r="H47" s="365" t="s">
        <v>240</v>
      </c>
      <c r="I47" s="357" t="s">
        <v>147</v>
      </c>
      <c r="J47" s="357" t="s">
        <v>241</v>
      </c>
      <c r="K47" s="357" t="s">
        <v>179</v>
      </c>
      <c r="L47" s="358">
        <v>43112</v>
      </c>
      <c r="M47" s="358">
        <v>43122</v>
      </c>
      <c r="N47" s="358">
        <v>43465</v>
      </c>
      <c r="O47" s="609" t="s">
        <v>486</v>
      </c>
      <c r="P47" s="604"/>
      <c r="Q47" s="604"/>
      <c r="R47" s="604"/>
      <c r="S47" s="231" t="s">
        <v>400</v>
      </c>
      <c r="T47" s="362" t="s">
        <v>569</v>
      </c>
      <c r="U47" s="365" t="s">
        <v>570</v>
      </c>
      <c r="V47" s="325" t="s">
        <v>164</v>
      </c>
      <c r="W47" s="304" t="s">
        <v>30</v>
      </c>
      <c r="X47" s="204" t="s">
        <v>571</v>
      </c>
      <c r="Y47" s="16"/>
      <c r="Z47" s="1"/>
    </row>
    <row r="48" spans="1:26" s="175" customFormat="1" ht="282" customHeight="1" x14ac:dyDescent="0.25">
      <c r="A48" s="612">
        <v>17</v>
      </c>
      <c r="B48" s="610" t="s">
        <v>10</v>
      </c>
      <c r="C48" s="610" t="s">
        <v>242</v>
      </c>
      <c r="D48" s="615">
        <v>43084</v>
      </c>
      <c r="E48" s="606" t="s">
        <v>243</v>
      </c>
      <c r="F48" s="610" t="s">
        <v>11</v>
      </c>
      <c r="G48" s="606" t="s">
        <v>244</v>
      </c>
      <c r="H48" s="365" t="s">
        <v>245</v>
      </c>
      <c r="I48" s="357" t="s">
        <v>24</v>
      </c>
      <c r="J48" s="357" t="s">
        <v>229</v>
      </c>
      <c r="K48" s="357" t="s">
        <v>179</v>
      </c>
      <c r="L48" s="358">
        <v>43112</v>
      </c>
      <c r="M48" s="358">
        <v>43122</v>
      </c>
      <c r="N48" s="358">
        <v>43126</v>
      </c>
      <c r="O48" s="609" t="s">
        <v>655</v>
      </c>
      <c r="P48" s="604"/>
      <c r="Q48" s="604"/>
      <c r="R48" s="604"/>
      <c r="S48" s="356" t="s">
        <v>246</v>
      </c>
      <c r="T48" s="218" t="s">
        <v>741</v>
      </c>
      <c r="U48" s="234" t="s">
        <v>247</v>
      </c>
      <c r="V48" s="302"/>
      <c r="W48" s="304" t="s">
        <v>30</v>
      </c>
      <c r="X48" s="204" t="s">
        <v>713</v>
      </c>
      <c r="Y48" s="16"/>
      <c r="Z48" s="1"/>
    </row>
    <row r="49" spans="1:26" s="175" customFormat="1" ht="281.25" hidden="1" customHeight="1" x14ac:dyDescent="0.25">
      <c r="A49" s="612"/>
      <c r="B49" s="610"/>
      <c r="C49" s="610"/>
      <c r="D49" s="615"/>
      <c r="E49" s="606"/>
      <c r="F49" s="610"/>
      <c r="G49" s="606"/>
      <c r="H49" s="365" t="s">
        <v>248</v>
      </c>
      <c r="I49" s="357" t="s">
        <v>24</v>
      </c>
      <c r="J49" s="357" t="s">
        <v>249</v>
      </c>
      <c r="K49" s="357" t="s">
        <v>179</v>
      </c>
      <c r="L49" s="358">
        <v>43112</v>
      </c>
      <c r="M49" s="358">
        <v>43132</v>
      </c>
      <c r="N49" s="358">
        <v>43159</v>
      </c>
      <c r="O49" s="609" t="s">
        <v>487</v>
      </c>
      <c r="P49" s="604"/>
      <c r="Q49" s="604"/>
      <c r="R49" s="604"/>
      <c r="S49" s="356"/>
      <c r="T49" s="218" t="s">
        <v>578</v>
      </c>
      <c r="U49" s="365" t="s">
        <v>565</v>
      </c>
      <c r="V49" s="325" t="s">
        <v>164</v>
      </c>
      <c r="W49" s="304" t="s">
        <v>30</v>
      </c>
      <c r="X49" s="204" t="s">
        <v>407</v>
      </c>
      <c r="Y49" s="16"/>
      <c r="Z49" s="1"/>
    </row>
    <row r="50" spans="1:26" s="175" customFormat="1" ht="197.25" hidden="1" customHeight="1" x14ac:dyDescent="0.25">
      <c r="A50" s="612"/>
      <c r="B50" s="610"/>
      <c r="C50" s="610"/>
      <c r="D50" s="615"/>
      <c r="E50" s="606"/>
      <c r="F50" s="610"/>
      <c r="G50" s="606"/>
      <c r="H50" s="365" t="s">
        <v>250</v>
      </c>
      <c r="I50" s="357" t="s">
        <v>24</v>
      </c>
      <c r="J50" s="357" t="s">
        <v>251</v>
      </c>
      <c r="K50" s="357" t="s">
        <v>179</v>
      </c>
      <c r="L50" s="358">
        <v>43112</v>
      </c>
      <c r="M50" s="358">
        <v>43122</v>
      </c>
      <c r="N50" s="358">
        <v>43465</v>
      </c>
      <c r="O50" s="609" t="s">
        <v>399</v>
      </c>
      <c r="P50" s="604"/>
      <c r="Q50" s="604"/>
      <c r="R50" s="604"/>
      <c r="S50" s="356" t="s">
        <v>252</v>
      </c>
      <c r="T50" s="218" t="s">
        <v>562</v>
      </c>
      <c r="U50" s="365" t="s">
        <v>563</v>
      </c>
      <c r="V50" s="325" t="s">
        <v>164</v>
      </c>
      <c r="W50" s="304" t="s">
        <v>30</v>
      </c>
      <c r="X50" s="204" t="s">
        <v>564</v>
      </c>
      <c r="Y50" s="16"/>
      <c r="Z50" s="1"/>
    </row>
    <row r="51" spans="1:26" s="348" customFormat="1" ht="105" customHeight="1" x14ac:dyDescent="0.25">
      <c r="A51" s="373">
        <v>18</v>
      </c>
      <c r="B51" s="230" t="s">
        <v>10</v>
      </c>
      <c r="C51" s="230" t="s">
        <v>133</v>
      </c>
      <c r="D51" s="358">
        <v>43138</v>
      </c>
      <c r="E51" s="356" t="s">
        <v>622</v>
      </c>
      <c r="F51" s="357" t="s">
        <v>11</v>
      </c>
      <c r="G51" s="356" t="s">
        <v>623</v>
      </c>
      <c r="H51" s="365" t="s">
        <v>624</v>
      </c>
      <c r="I51" s="357" t="s">
        <v>24</v>
      </c>
      <c r="J51" s="357" t="s">
        <v>625</v>
      </c>
      <c r="K51" s="357" t="s">
        <v>179</v>
      </c>
      <c r="L51" s="358">
        <v>43503</v>
      </c>
      <c r="M51" s="358">
        <v>43503</v>
      </c>
      <c r="N51" s="358">
        <v>43511</v>
      </c>
      <c r="O51" s="616" t="s">
        <v>709</v>
      </c>
      <c r="P51" s="616"/>
      <c r="Q51" s="616"/>
      <c r="R51" s="616"/>
      <c r="S51" s="375" t="s">
        <v>656</v>
      </c>
      <c r="T51" s="374" t="s">
        <v>710</v>
      </c>
      <c r="U51" s="319" t="s">
        <v>711</v>
      </c>
      <c r="V51" s="325" t="s">
        <v>164</v>
      </c>
      <c r="W51" s="304" t="s">
        <v>150</v>
      </c>
      <c r="X51" s="231" t="s">
        <v>714</v>
      </c>
      <c r="Y51" s="1"/>
      <c r="Z51" s="1"/>
    </row>
    <row r="52" spans="1:26" x14ac:dyDescent="0.25">
      <c r="A52" s="1"/>
      <c r="B52" s="1"/>
      <c r="C52" s="1"/>
      <c r="D52" s="1"/>
      <c r="E52" s="16"/>
      <c r="F52" s="1"/>
      <c r="G52" s="16"/>
      <c r="H52" s="16"/>
      <c r="I52" s="1"/>
      <c r="J52" s="1"/>
      <c r="K52" s="1"/>
      <c r="L52" s="1"/>
      <c r="M52" s="1"/>
      <c r="N52" s="1"/>
      <c r="O52" s="1"/>
      <c r="P52" s="1"/>
      <c r="Q52" s="1"/>
      <c r="R52" s="1"/>
      <c r="S52" s="1"/>
      <c r="T52" s="22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2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2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2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2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2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2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2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2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2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2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2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2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2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2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23"/>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23"/>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23"/>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23"/>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23"/>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23"/>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23"/>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23"/>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23"/>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23"/>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23"/>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23"/>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23"/>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23"/>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23"/>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23"/>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23"/>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23"/>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223"/>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223"/>
      <c r="U86" s="15"/>
      <c r="W86" s="13"/>
      <c r="X86" s="16"/>
      <c r="Y86" s="1"/>
      <c r="Z86" s="1"/>
    </row>
    <row r="87" spans="1:26" x14ac:dyDescent="0.25">
      <c r="A87" s="1"/>
      <c r="B87" s="1"/>
      <c r="C87" s="1"/>
      <c r="D87" s="1"/>
      <c r="E87" s="1"/>
      <c r="F87" s="1"/>
      <c r="G87" s="1"/>
      <c r="H87" s="1"/>
      <c r="I87" s="1"/>
      <c r="J87" s="1"/>
      <c r="K87" s="1"/>
      <c r="L87" s="1"/>
      <c r="M87" s="1"/>
      <c r="N87" s="1"/>
      <c r="O87" s="1"/>
      <c r="P87" s="1"/>
      <c r="Q87" s="1"/>
      <c r="R87" s="1"/>
      <c r="S87" s="1"/>
      <c r="T87" s="221"/>
      <c r="U87" s="1"/>
      <c r="W87" s="13"/>
      <c r="X87" s="1"/>
      <c r="Y87" s="1"/>
      <c r="Z87" s="1"/>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sheetData>
  <protectedRanges>
    <protectedRange sqref="O31:Q39 S31:S39" name="Rango1" securityDescriptor="O:WDG:WDD:(A;;CC;;;S-1-5-21-1528164968-1790463351-673733271-1117)"/>
    <protectedRange sqref="O41:Q45 S41:S45" name="Rango1_1" securityDescriptor="O:WDG:WDD:(A;;CC;;;S-1-5-21-1528164968-1790463351-673733271-1117)"/>
    <protectedRange sqref="O40:Q40 S40" name="Rango1_1_3" securityDescriptor="O:WDG:WDD:(A;;CC;;;S-1-5-21-1528164968-1790463351-673733271-1117)"/>
    <protectedRange sqref="O51:Q51 S51" name="Rango1_1_1_1" securityDescriptor="O:WDG:WDD:(A;;CC;;;S-1-5-21-1528164968-1790463351-673733271-1117)"/>
  </protectedRanges>
  <mergeCells count="72">
    <mergeCell ref="O51:R51"/>
    <mergeCell ref="G48:G50"/>
    <mergeCell ref="A48:A50"/>
    <mergeCell ref="B48:B50"/>
    <mergeCell ref="C48:C50"/>
    <mergeCell ref="D48:D50"/>
    <mergeCell ref="E48:E50"/>
    <mergeCell ref="F48:F50"/>
    <mergeCell ref="G43:G44"/>
    <mergeCell ref="A45:A47"/>
    <mergeCell ref="B45:B47"/>
    <mergeCell ref="C45:C47"/>
    <mergeCell ref="D45:D47"/>
    <mergeCell ref="E45:E47"/>
    <mergeCell ref="F45:F47"/>
    <mergeCell ref="G45:G47"/>
    <mergeCell ref="A43:A44"/>
    <mergeCell ref="B43:B44"/>
    <mergeCell ref="C43:C44"/>
    <mergeCell ref="D43:D44"/>
    <mergeCell ref="E43:E44"/>
    <mergeCell ref="F43:F44"/>
    <mergeCell ref="F36:F40"/>
    <mergeCell ref="G36:G40"/>
    <mergeCell ref="A31:A35"/>
    <mergeCell ref="B31:B35"/>
    <mergeCell ref="C31:C35"/>
    <mergeCell ref="D31:D35"/>
    <mergeCell ref="E31:E35"/>
    <mergeCell ref="F31:F35"/>
    <mergeCell ref="A36:A40"/>
    <mergeCell ref="B36:B40"/>
    <mergeCell ref="C36:C40"/>
    <mergeCell ref="D36:D40"/>
    <mergeCell ref="E36:E40"/>
    <mergeCell ref="O46:R46"/>
    <mergeCell ref="O47:R47"/>
    <mergeCell ref="O48:R48"/>
    <mergeCell ref="O49:R49"/>
    <mergeCell ref="O50:R50"/>
    <mergeCell ref="O45:R45"/>
    <mergeCell ref="O34:R34"/>
    <mergeCell ref="O35:R35"/>
    <mergeCell ref="O36:R36"/>
    <mergeCell ref="O37:R37"/>
    <mergeCell ref="O38:R38"/>
    <mergeCell ref="O39:R39"/>
    <mergeCell ref="O40:R40"/>
    <mergeCell ref="O41:R41"/>
    <mergeCell ref="O42:R42"/>
    <mergeCell ref="O43:R43"/>
    <mergeCell ref="O44:R44"/>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 ref="G31:G35"/>
  </mergeCells>
  <conditionalFormatting sqref="W31:W50">
    <cfRule type="containsText" dxfId="35" priority="7" stopIfTrue="1" operator="containsText" text="Cerrada">
      <formula>NOT(ISERROR(SEARCH("Cerrada",W31)))</formula>
    </cfRule>
    <cfRule type="containsText" dxfId="34" priority="8" stopIfTrue="1" operator="containsText" text="En ejecución">
      <formula>NOT(ISERROR(SEARCH("En ejecución",W31)))</formula>
    </cfRule>
    <cfRule type="containsText" dxfId="33" priority="9" stopIfTrue="1" operator="containsText" text="Vencida">
      <formula>NOT(ISERROR(SEARCH("Vencida",W31)))</formula>
    </cfRule>
  </conditionalFormatting>
  <conditionalFormatting sqref="W51">
    <cfRule type="containsText" dxfId="32" priority="1" stopIfTrue="1" operator="containsText" text="Cerrada">
      <formula>NOT(ISERROR(SEARCH("Cerrada",W51)))</formula>
    </cfRule>
    <cfRule type="containsText" dxfId="31" priority="2" stopIfTrue="1" operator="containsText" text="En ejecución">
      <formula>NOT(ISERROR(SEARCH("En ejecución",W51)))</formula>
    </cfRule>
    <cfRule type="containsText" dxfId="30" priority="3" stopIfTrue="1" operator="containsText" text="Vencida">
      <formula>NOT(ISERROR(SEARCH("Vencida",W51)))</formula>
    </cfRule>
  </conditionalFormatting>
  <dataValidations count="6">
    <dataValidation type="list" allowBlank="1" showErrorMessage="1" sqref="A23">
      <formula1>PROCESOS</formula1>
    </dataValidation>
    <dataValidation type="list" allowBlank="1" showInputMessage="1" showErrorMessage="1" sqref="V31:V51">
      <formula1>$J$2:$J$4</formula1>
    </dataValidation>
    <dataValidation type="list" allowBlank="1" showInputMessage="1" showErrorMessage="1" sqref="W31:W51">
      <formula1>$I$2:$I$4</formula1>
    </dataValidation>
    <dataValidation type="list" allowBlank="1" showInputMessage="1" showErrorMessage="1" prompt=" - " sqref="C31 C41:C43 C45 C36 C48 C51">
      <formula1>$D$2:$D$15</formula1>
    </dataValidation>
    <dataValidation type="list" allowBlank="1" showInputMessage="1" showErrorMessage="1" prompt=" - " sqref="B31 B41:B43 B36 B45 B48 B51">
      <formula1>$F$2:$F$11</formula1>
    </dataValidation>
    <dataValidation type="list" allowBlank="1" showInputMessage="1" showErrorMessage="1" prompt=" - " sqref="F31 F41:F43 F36 F45 F48 F51">
      <formula1>$G$2:$G$5</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U27" zoomScale="80" zoomScaleNormal="80" workbookViewId="0">
      <selection activeCell="Y34" sqref="Y34"/>
    </sheetView>
  </sheetViews>
  <sheetFormatPr baseColWidth="10" defaultColWidth="14.42578125" defaultRowHeight="15" customHeight="1" x14ac:dyDescent="0.25"/>
  <cols>
    <col min="1" max="1" width="6.5703125" style="173" customWidth="1"/>
    <col min="2" max="2" width="10.7109375" style="173" customWidth="1"/>
    <col min="3" max="3" width="17.5703125" style="173" customWidth="1"/>
    <col min="4" max="4" width="21.5703125" style="173" customWidth="1"/>
    <col min="5" max="5" width="52.28515625" style="173" customWidth="1"/>
    <col min="6" max="6" width="24.140625" style="173" customWidth="1"/>
    <col min="7" max="7" width="26.5703125" style="173" customWidth="1"/>
    <col min="8" max="8" width="25.85546875" style="173" customWidth="1"/>
    <col min="9" max="9" width="14" style="173" customWidth="1"/>
    <col min="10" max="10" width="18" style="173" customWidth="1"/>
    <col min="11" max="11" width="18.5703125" style="173" customWidth="1"/>
    <col min="12" max="12" width="20" style="173" customWidth="1"/>
    <col min="13" max="13" width="18.28515625" style="173" customWidth="1"/>
    <col min="14" max="15" width="18" style="173" customWidth="1"/>
    <col min="16" max="16" width="26.28515625" style="173" customWidth="1"/>
    <col min="17" max="17" width="24.85546875" style="173" customWidth="1"/>
    <col min="18" max="18" width="19.42578125" style="173" customWidth="1"/>
    <col min="19" max="19" width="28.140625" style="173" customWidth="1"/>
    <col min="20" max="20" width="57.28515625" style="173" customWidth="1"/>
    <col min="21" max="21" width="40.140625" style="173" customWidth="1"/>
    <col min="22" max="22" width="18.42578125" style="173" customWidth="1"/>
    <col min="23" max="23" width="19.42578125" style="173" customWidth="1"/>
    <col min="24" max="24" width="80.28515625" style="173" customWidth="1"/>
    <col min="25" max="25" width="31.140625" style="173" customWidth="1"/>
    <col min="26" max="26" width="14.42578125" style="173" customWidth="1"/>
    <col min="27" max="28" width="11" style="173" customWidth="1"/>
    <col min="29" max="16384" width="14.42578125" style="173"/>
  </cols>
  <sheetData>
    <row r="1" spans="1:26" ht="44.25" hidden="1" customHeight="1" x14ac:dyDescent="0.35">
      <c r="A1" s="2"/>
      <c r="B1" s="88"/>
      <c r="C1" s="89" t="s">
        <v>1</v>
      </c>
      <c r="D1" s="89" t="s">
        <v>2</v>
      </c>
      <c r="E1" s="5"/>
      <c r="F1" s="6" t="s">
        <v>3</v>
      </c>
      <c r="G1" s="6" t="s">
        <v>144</v>
      </c>
      <c r="H1" s="6" t="s">
        <v>5</v>
      </c>
      <c r="I1" s="6" t="s">
        <v>7</v>
      </c>
      <c r="J1" s="6" t="s">
        <v>166</v>
      </c>
      <c r="K1" s="1"/>
      <c r="L1" s="8"/>
      <c r="M1" s="7"/>
      <c r="N1" s="7"/>
      <c r="O1" s="7"/>
      <c r="P1" s="7"/>
      <c r="Q1" s="7"/>
      <c r="R1" s="7"/>
      <c r="S1" s="1"/>
      <c r="T1" s="1"/>
      <c r="U1" s="1"/>
      <c r="V1" s="1"/>
      <c r="W1" s="1"/>
      <c r="X1" s="1"/>
      <c r="Y1" s="1"/>
    </row>
    <row r="2" spans="1:26" s="79" customFormat="1" ht="26.25" hidden="1" thickBot="1" x14ac:dyDescent="0.25">
      <c r="A2" s="75"/>
      <c r="B2" s="87"/>
      <c r="C2" s="90" t="s">
        <v>8</v>
      </c>
      <c r="D2" s="91" t="s">
        <v>9</v>
      </c>
      <c r="E2" s="82"/>
      <c r="F2" s="94" t="s">
        <v>10</v>
      </c>
      <c r="G2" s="95" t="s">
        <v>162</v>
      </c>
      <c r="H2" s="94" t="s">
        <v>24</v>
      </c>
      <c r="I2" s="160" t="s">
        <v>149</v>
      </c>
      <c r="J2" s="80" t="s">
        <v>164</v>
      </c>
      <c r="K2" s="75"/>
      <c r="L2" s="76"/>
      <c r="M2" s="78"/>
      <c r="N2" s="78"/>
      <c r="O2" s="78"/>
      <c r="P2" s="78"/>
      <c r="Q2" s="78"/>
      <c r="R2" s="78"/>
      <c r="S2" s="75"/>
      <c r="T2" s="75"/>
      <c r="U2" s="75"/>
      <c r="V2" s="75"/>
      <c r="W2" s="75"/>
      <c r="X2" s="75"/>
      <c r="Y2" s="75"/>
    </row>
    <row r="3" spans="1:26" s="79" customFormat="1" ht="26.25" hidden="1" thickBot="1" x14ac:dyDescent="0.25">
      <c r="A3" s="75"/>
      <c r="B3" s="87"/>
      <c r="C3" s="90" t="s">
        <v>14</v>
      </c>
      <c r="D3" s="91" t="s">
        <v>15</v>
      </c>
      <c r="E3" s="82"/>
      <c r="F3" s="94" t="s">
        <v>135</v>
      </c>
      <c r="G3" s="95" t="s">
        <v>11</v>
      </c>
      <c r="H3" s="95" t="s">
        <v>147</v>
      </c>
      <c r="I3" s="162" t="s">
        <v>150</v>
      </c>
      <c r="J3" s="80" t="s">
        <v>167</v>
      </c>
      <c r="K3" s="75"/>
      <c r="L3" s="76"/>
      <c r="M3" s="78"/>
      <c r="N3" s="78"/>
      <c r="O3" s="78"/>
      <c r="P3" s="78"/>
      <c r="Q3" s="78"/>
      <c r="R3" s="78"/>
      <c r="S3" s="75"/>
      <c r="T3" s="75"/>
      <c r="U3" s="75"/>
      <c r="V3" s="75"/>
      <c r="W3" s="75"/>
      <c r="X3" s="75"/>
      <c r="Y3" s="75"/>
    </row>
    <row r="4" spans="1:26" s="79" customFormat="1" ht="26.25" hidden="1" thickBot="1" x14ac:dyDescent="0.25">
      <c r="A4" s="75"/>
      <c r="B4" s="87"/>
      <c r="C4" s="90" t="s">
        <v>126</v>
      </c>
      <c r="D4" s="91" t="s">
        <v>130</v>
      </c>
      <c r="E4" s="82"/>
      <c r="F4" s="94" t="s">
        <v>136</v>
      </c>
      <c r="G4" s="95" t="s">
        <v>145</v>
      </c>
      <c r="H4" s="83"/>
      <c r="I4" s="161" t="s">
        <v>30</v>
      </c>
      <c r="J4" s="80" t="s">
        <v>165</v>
      </c>
      <c r="K4" s="75"/>
      <c r="L4" s="76"/>
      <c r="M4" s="78"/>
      <c r="N4" s="78"/>
      <c r="O4" s="78"/>
      <c r="P4" s="78"/>
      <c r="Q4" s="78"/>
      <c r="R4" s="78"/>
      <c r="S4" s="75"/>
      <c r="T4" s="75"/>
      <c r="U4" s="75"/>
      <c r="V4" s="75"/>
      <c r="W4" s="75"/>
      <c r="X4" s="75"/>
      <c r="Y4" s="75"/>
    </row>
    <row r="5" spans="1:26" s="79" customFormat="1" ht="39" hidden="1" thickBot="1" x14ac:dyDescent="0.25">
      <c r="A5" s="75"/>
      <c r="B5" s="87"/>
      <c r="C5" s="91" t="s">
        <v>124</v>
      </c>
      <c r="D5" s="91" t="s">
        <v>132</v>
      </c>
      <c r="E5" s="82"/>
      <c r="F5" s="95" t="s">
        <v>137</v>
      </c>
      <c r="G5" s="95" t="s">
        <v>17</v>
      </c>
      <c r="H5" s="81"/>
      <c r="I5" s="80"/>
      <c r="J5" s="80"/>
      <c r="K5" s="75"/>
      <c r="L5" s="76"/>
      <c r="M5" s="78"/>
      <c r="N5" s="78"/>
      <c r="O5" s="78"/>
      <c r="P5" s="78"/>
      <c r="Q5" s="78"/>
      <c r="R5" s="78"/>
      <c r="S5" s="75"/>
      <c r="T5" s="75"/>
      <c r="U5" s="75"/>
      <c r="V5" s="75"/>
      <c r="W5" s="75"/>
      <c r="X5" s="75"/>
      <c r="Y5" s="75"/>
    </row>
    <row r="6" spans="1:26" s="79" customFormat="1" ht="26.25" hidden="1" thickBot="1" x14ac:dyDescent="0.25">
      <c r="A6" s="75"/>
      <c r="B6" s="87"/>
      <c r="C6" s="90" t="s">
        <v>38</v>
      </c>
      <c r="D6" s="91" t="s">
        <v>131</v>
      </c>
      <c r="F6" s="95" t="s">
        <v>138</v>
      </c>
      <c r="G6" s="81"/>
      <c r="H6" s="81"/>
      <c r="I6" s="80"/>
      <c r="J6" s="80"/>
      <c r="K6" s="75"/>
      <c r="L6" s="76"/>
      <c r="M6" s="78"/>
      <c r="N6" s="78"/>
      <c r="O6" s="78"/>
      <c r="P6" s="78"/>
      <c r="Q6" s="78"/>
      <c r="R6" s="78"/>
      <c r="S6" s="75"/>
      <c r="T6" s="75"/>
      <c r="U6" s="75"/>
      <c r="V6" s="75"/>
      <c r="W6" s="75"/>
      <c r="X6" s="75"/>
      <c r="Y6" s="75"/>
    </row>
    <row r="7" spans="1:26" s="79" customFormat="1" ht="26.25" hidden="1" thickBot="1" x14ac:dyDescent="0.25">
      <c r="A7" s="75"/>
      <c r="B7" s="87"/>
      <c r="C7" s="90" t="s">
        <v>42</v>
      </c>
      <c r="D7" s="91" t="s">
        <v>133</v>
      </c>
      <c r="E7" s="82"/>
      <c r="F7" s="83"/>
      <c r="G7" s="81"/>
      <c r="H7" s="81"/>
      <c r="I7" s="84"/>
      <c r="J7" s="84"/>
      <c r="K7" s="75"/>
      <c r="L7" s="76"/>
      <c r="M7" s="78"/>
      <c r="N7" s="78"/>
      <c r="O7" s="78"/>
      <c r="P7" s="78"/>
      <c r="Q7" s="78"/>
      <c r="R7" s="78"/>
      <c r="S7" s="75"/>
      <c r="T7" s="75"/>
      <c r="U7" s="75"/>
      <c r="V7" s="75"/>
      <c r="W7" s="75"/>
      <c r="X7" s="75"/>
      <c r="Y7" s="75"/>
    </row>
    <row r="8" spans="1:26" s="79" customFormat="1" ht="26.25" hidden="1" thickBot="1" x14ac:dyDescent="0.25">
      <c r="A8" s="75"/>
      <c r="B8" s="87"/>
      <c r="C8" s="90" t="s">
        <v>45</v>
      </c>
      <c r="D8" s="91" t="s">
        <v>35</v>
      </c>
      <c r="E8" s="82"/>
      <c r="F8" s="83"/>
      <c r="G8" s="81"/>
      <c r="H8" s="81"/>
      <c r="I8" s="80"/>
      <c r="J8" s="80"/>
      <c r="K8" s="75"/>
      <c r="L8" s="76"/>
      <c r="M8" s="78"/>
      <c r="N8" s="78"/>
      <c r="O8" s="78"/>
      <c r="P8" s="78"/>
      <c r="Q8" s="78"/>
      <c r="R8" s="78"/>
      <c r="S8" s="75"/>
      <c r="T8" s="75"/>
      <c r="U8" s="75"/>
      <c r="V8" s="75"/>
      <c r="W8" s="75"/>
      <c r="X8" s="75"/>
      <c r="Y8" s="75"/>
    </row>
    <row r="9" spans="1:26" s="79" customFormat="1" ht="51.75" hidden="1" thickBot="1" x14ac:dyDescent="0.25">
      <c r="A9" s="75"/>
      <c r="B9" s="87"/>
      <c r="C9" s="90" t="s">
        <v>127</v>
      </c>
      <c r="D9" s="91" t="s">
        <v>39</v>
      </c>
      <c r="E9" s="82"/>
      <c r="F9" s="81"/>
      <c r="G9" s="81"/>
      <c r="H9" s="81"/>
      <c r="I9" s="80"/>
      <c r="J9" s="80"/>
      <c r="K9" s="75"/>
      <c r="L9" s="76"/>
      <c r="M9" s="78"/>
      <c r="N9" s="78"/>
      <c r="O9" s="78"/>
      <c r="P9" s="78"/>
      <c r="Q9" s="78"/>
      <c r="R9" s="78"/>
      <c r="S9" s="75"/>
      <c r="T9" s="75"/>
      <c r="U9" s="75"/>
      <c r="V9" s="75"/>
      <c r="W9" s="75"/>
      <c r="X9" s="75"/>
      <c r="Y9" s="75"/>
    </row>
    <row r="10" spans="1:26" s="79" customFormat="1" ht="26.25" hidden="1" thickBot="1" x14ac:dyDescent="0.25">
      <c r="A10" s="75"/>
      <c r="B10" s="87"/>
      <c r="C10" s="90" t="s">
        <v>50</v>
      </c>
      <c r="D10" s="91" t="s">
        <v>43</v>
      </c>
      <c r="E10" s="82"/>
      <c r="F10" s="81"/>
      <c r="G10" s="81"/>
      <c r="H10" s="81"/>
      <c r="I10" s="80"/>
      <c r="J10" s="80"/>
      <c r="K10" s="75"/>
      <c r="L10" s="76"/>
      <c r="M10" s="78"/>
      <c r="N10" s="78"/>
      <c r="O10" s="78"/>
      <c r="P10" s="78"/>
      <c r="Q10" s="78"/>
      <c r="R10" s="78"/>
      <c r="S10" s="75"/>
      <c r="T10" s="75"/>
      <c r="U10" s="75"/>
      <c r="V10" s="75"/>
      <c r="W10" s="75"/>
      <c r="X10" s="75"/>
      <c r="Y10" s="75"/>
    </row>
    <row r="11" spans="1:26" s="79" customFormat="1" ht="39" hidden="1" thickBot="1" x14ac:dyDescent="0.25">
      <c r="A11" s="75"/>
      <c r="B11" s="87"/>
      <c r="C11" s="90" t="s">
        <v>52</v>
      </c>
      <c r="D11" s="91" t="s">
        <v>139</v>
      </c>
      <c r="E11" s="82"/>
      <c r="F11" s="81"/>
      <c r="G11" s="81"/>
      <c r="H11" s="81"/>
      <c r="I11" s="80"/>
      <c r="J11" s="80"/>
      <c r="K11" s="75"/>
      <c r="L11" s="76"/>
      <c r="M11" s="78"/>
      <c r="N11" s="78"/>
      <c r="O11" s="78"/>
      <c r="P11" s="78"/>
      <c r="Q11" s="78"/>
      <c r="R11" s="78"/>
      <c r="S11" s="75"/>
      <c r="T11" s="75"/>
      <c r="U11" s="75"/>
      <c r="V11" s="75"/>
      <c r="W11" s="75"/>
      <c r="X11" s="75"/>
      <c r="Y11" s="75"/>
    </row>
    <row r="12" spans="1:26" s="79" customFormat="1" ht="26.25" hidden="1" thickBot="1" x14ac:dyDescent="0.25">
      <c r="A12" s="75"/>
      <c r="B12" s="87"/>
      <c r="C12" s="90" t="s">
        <v>54</v>
      </c>
      <c r="D12" s="91" t="s">
        <v>134</v>
      </c>
      <c r="E12" s="82"/>
      <c r="F12" s="85"/>
      <c r="G12" s="85"/>
      <c r="H12" s="85"/>
      <c r="I12" s="86"/>
      <c r="J12" s="78"/>
      <c r="K12" s="78"/>
      <c r="L12" s="75"/>
      <c r="M12" s="76"/>
      <c r="N12" s="78"/>
      <c r="O12" s="78"/>
      <c r="P12" s="78"/>
      <c r="Q12" s="78"/>
      <c r="R12" s="78"/>
      <c r="S12" s="78"/>
      <c r="T12" s="75"/>
      <c r="U12" s="75"/>
      <c r="V12" s="75"/>
      <c r="W12" s="75"/>
      <c r="X12" s="75"/>
      <c r="Y12" s="75"/>
      <c r="Z12" s="75"/>
    </row>
    <row r="13" spans="1:26" s="79" customFormat="1" ht="39" hidden="1" thickBot="1" x14ac:dyDescent="0.25">
      <c r="A13" s="75"/>
      <c r="B13" s="87"/>
      <c r="C13" s="90" t="s">
        <v>55</v>
      </c>
      <c r="D13" s="91" t="s">
        <v>53</v>
      </c>
      <c r="E13" s="82"/>
      <c r="F13" s="85"/>
      <c r="G13" s="85"/>
      <c r="H13" s="85"/>
      <c r="I13" s="86"/>
      <c r="J13" s="78"/>
      <c r="K13" s="78"/>
      <c r="L13" s="75"/>
      <c r="M13" s="76"/>
      <c r="N13" s="78"/>
      <c r="O13" s="78"/>
      <c r="P13" s="78"/>
      <c r="Q13" s="78"/>
      <c r="R13" s="78"/>
      <c r="S13" s="78"/>
      <c r="T13" s="75"/>
      <c r="U13" s="75"/>
      <c r="V13" s="75"/>
      <c r="W13" s="75"/>
      <c r="X13" s="75"/>
      <c r="Y13" s="75"/>
      <c r="Z13" s="75"/>
    </row>
    <row r="14" spans="1:26" s="79" customFormat="1" ht="26.25" hidden="1" thickBot="1" x14ac:dyDescent="0.25">
      <c r="A14" s="75"/>
      <c r="B14" s="87"/>
      <c r="C14" s="91" t="s">
        <v>128</v>
      </c>
      <c r="D14" s="92"/>
      <c r="E14" s="82"/>
      <c r="F14" s="85"/>
      <c r="G14" s="85"/>
      <c r="H14" s="85"/>
      <c r="I14" s="86"/>
      <c r="J14" s="78"/>
      <c r="K14" s="78"/>
      <c r="L14" s="75"/>
      <c r="M14" s="76"/>
      <c r="N14" s="78"/>
      <c r="O14" s="78"/>
      <c r="P14" s="78"/>
      <c r="Q14" s="78"/>
      <c r="R14" s="78"/>
      <c r="S14" s="78"/>
      <c r="T14" s="75"/>
      <c r="U14" s="75"/>
      <c r="V14" s="75"/>
      <c r="W14" s="75"/>
      <c r="X14" s="75"/>
      <c r="Y14" s="75"/>
      <c r="Z14" s="75"/>
    </row>
    <row r="15" spans="1:26" s="79" customFormat="1" ht="39" hidden="1" thickBot="1" x14ac:dyDescent="0.25">
      <c r="A15" s="75"/>
      <c r="B15" s="87"/>
      <c r="C15" s="93" t="s">
        <v>21</v>
      </c>
      <c r="D15" s="91"/>
      <c r="E15" s="82"/>
      <c r="F15" s="85"/>
      <c r="G15" s="85"/>
      <c r="H15" s="85"/>
      <c r="I15" s="86"/>
      <c r="J15" s="78"/>
      <c r="K15" s="78"/>
      <c r="L15" s="75"/>
      <c r="M15" s="76"/>
      <c r="N15" s="78"/>
      <c r="O15" s="78"/>
      <c r="P15" s="78"/>
      <c r="Q15" s="78"/>
      <c r="R15" s="78"/>
      <c r="S15" s="78"/>
      <c r="T15" s="75"/>
      <c r="U15" s="75"/>
      <c r="V15" s="75"/>
      <c r="W15" s="75"/>
      <c r="X15" s="75"/>
      <c r="Y15" s="75"/>
      <c r="Z15" s="75"/>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566"/>
      <c r="B17" s="501"/>
      <c r="C17" s="502"/>
      <c r="D17" s="551" t="s">
        <v>56</v>
      </c>
      <c r="E17" s="552"/>
      <c r="F17" s="552"/>
      <c r="G17" s="552"/>
      <c r="H17" s="552"/>
      <c r="I17" s="552"/>
      <c r="J17" s="552"/>
      <c r="K17" s="552"/>
      <c r="L17" s="552"/>
      <c r="M17" s="552"/>
      <c r="N17" s="552"/>
      <c r="O17" s="552"/>
      <c r="P17" s="552"/>
      <c r="Q17" s="552"/>
      <c r="R17" s="552"/>
      <c r="S17" s="552"/>
      <c r="T17" s="552"/>
      <c r="U17" s="552"/>
      <c r="V17" s="552"/>
      <c r="W17" s="553"/>
      <c r="X17" s="121" t="s">
        <v>57</v>
      </c>
      <c r="Z17" s="1"/>
    </row>
    <row r="18" spans="1:27" ht="27.75" customHeight="1" x14ac:dyDescent="0.25">
      <c r="A18" s="567"/>
      <c r="B18" s="568"/>
      <c r="C18" s="446"/>
      <c r="D18" s="554"/>
      <c r="E18" s="555"/>
      <c r="F18" s="555"/>
      <c r="G18" s="555"/>
      <c r="H18" s="555"/>
      <c r="I18" s="555"/>
      <c r="J18" s="555"/>
      <c r="K18" s="555"/>
      <c r="L18" s="555"/>
      <c r="M18" s="555"/>
      <c r="N18" s="555"/>
      <c r="O18" s="555"/>
      <c r="P18" s="555"/>
      <c r="Q18" s="555"/>
      <c r="R18" s="555"/>
      <c r="S18" s="555"/>
      <c r="T18" s="555"/>
      <c r="U18" s="555"/>
      <c r="V18" s="555"/>
      <c r="W18" s="556"/>
      <c r="X18" s="176" t="s">
        <v>168</v>
      </c>
      <c r="Z18" s="1"/>
    </row>
    <row r="19" spans="1:27" ht="27.75" customHeight="1" x14ac:dyDescent="0.25">
      <c r="A19" s="567"/>
      <c r="B19" s="568"/>
      <c r="C19" s="446"/>
      <c r="D19" s="554"/>
      <c r="E19" s="555"/>
      <c r="F19" s="555"/>
      <c r="G19" s="555"/>
      <c r="H19" s="555"/>
      <c r="I19" s="555"/>
      <c r="J19" s="555"/>
      <c r="K19" s="555"/>
      <c r="L19" s="555"/>
      <c r="M19" s="555"/>
      <c r="N19" s="555"/>
      <c r="O19" s="555"/>
      <c r="P19" s="555"/>
      <c r="Q19" s="555"/>
      <c r="R19" s="555"/>
      <c r="S19" s="555"/>
      <c r="T19" s="555"/>
      <c r="U19" s="555"/>
      <c r="V19" s="555"/>
      <c r="W19" s="556"/>
      <c r="X19" s="177" t="s">
        <v>169</v>
      </c>
      <c r="Z19" s="1"/>
    </row>
    <row r="20" spans="1:27" ht="27.75" customHeight="1" thickBot="1" x14ac:dyDescent="0.3">
      <c r="A20" s="569"/>
      <c r="B20" s="426"/>
      <c r="C20" s="427"/>
      <c r="D20" s="557"/>
      <c r="E20" s="558"/>
      <c r="F20" s="558"/>
      <c r="G20" s="558"/>
      <c r="H20" s="558"/>
      <c r="I20" s="558"/>
      <c r="J20" s="558"/>
      <c r="K20" s="558"/>
      <c r="L20" s="558"/>
      <c r="M20" s="558"/>
      <c r="N20" s="558"/>
      <c r="O20" s="558"/>
      <c r="P20" s="558"/>
      <c r="Q20" s="558"/>
      <c r="R20" s="558"/>
      <c r="S20" s="558"/>
      <c r="T20" s="558"/>
      <c r="U20" s="558"/>
      <c r="V20" s="558"/>
      <c r="W20" s="559"/>
      <c r="X20" s="122"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560" t="s">
        <v>59</v>
      </c>
      <c r="B22" s="561"/>
      <c r="C22" s="562"/>
      <c r="D22" s="23"/>
      <c r="E22" s="546" t="str">
        <f>CONCATENATE("INFORME DE SEGUIMIENTO DEL PROCESO ",A23)</f>
        <v>INFORME DE SEGUIMIENTO DEL PROCESO GESTIÓN CONTRACTUAL</v>
      </c>
      <c r="F22" s="547"/>
      <c r="G22" s="21"/>
      <c r="H22" s="579" t="s">
        <v>60</v>
      </c>
      <c r="I22" s="580"/>
      <c r="J22" s="581"/>
      <c r="K22" s="107"/>
      <c r="L22" s="107"/>
      <c r="M22" s="587" t="s">
        <v>61</v>
      </c>
      <c r="N22" s="588"/>
      <c r="O22" s="589"/>
      <c r="P22" s="111"/>
      <c r="Q22" s="111"/>
      <c r="R22" s="111"/>
      <c r="S22" s="111"/>
      <c r="T22" s="111"/>
      <c r="U22" s="111"/>
      <c r="V22" s="111"/>
      <c r="W22" s="111"/>
      <c r="X22" s="110"/>
    </row>
    <row r="23" spans="1:27" ht="53.25" customHeight="1" thickBot="1" x14ac:dyDescent="0.3">
      <c r="A23" s="600" t="s">
        <v>42</v>
      </c>
      <c r="B23" s="601"/>
      <c r="C23" s="602"/>
      <c r="D23" s="23"/>
      <c r="E23" s="125" t="s">
        <v>151</v>
      </c>
      <c r="F23" s="126">
        <f>COUNTA(A31:A40)</f>
        <v>0</v>
      </c>
      <c r="G23" s="21"/>
      <c r="H23" s="582" t="s">
        <v>69</v>
      </c>
      <c r="I23" s="583"/>
      <c r="J23" s="126">
        <f>COUNTIF(I31:I40,"Acción correctiva")</f>
        <v>0</v>
      </c>
      <c r="K23" s="112"/>
      <c r="L23" s="108"/>
      <c r="M23" s="113" t="s">
        <v>65</v>
      </c>
      <c r="N23" s="124" t="s">
        <v>66</v>
      </c>
      <c r="O23" s="156" t="s">
        <v>67</v>
      </c>
      <c r="P23" s="111"/>
      <c r="Q23" s="111"/>
      <c r="R23" s="111"/>
      <c r="S23" s="111"/>
      <c r="T23" s="111"/>
      <c r="U23" s="110"/>
      <c r="V23" s="110"/>
      <c r="W23" s="23"/>
      <c r="X23" s="110"/>
    </row>
    <row r="24" spans="1:27" ht="48.75" customHeight="1" thickBot="1" x14ac:dyDescent="0.4">
      <c r="A24" s="27"/>
      <c r="B24" s="23"/>
      <c r="C24" s="23"/>
      <c r="D24" s="28"/>
      <c r="E24" s="127" t="s">
        <v>62</v>
      </c>
      <c r="F24" s="128">
        <f>COUNTA(H31:H40)</f>
        <v>0</v>
      </c>
      <c r="G24" s="24"/>
      <c r="H24" s="584" t="s">
        <v>156</v>
      </c>
      <c r="I24" s="585"/>
      <c r="J24" s="131">
        <f>COUNTIF(I31:I40,"Acción Preventiva y/o de mejora")</f>
        <v>0</v>
      </c>
      <c r="K24" s="112"/>
      <c r="L24" s="108"/>
      <c r="M24" s="114">
        <v>2016</v>
      </c>
      <c r="N24" s="37"/>
      <c r="O24" s="115">
        <v>18</v>
      </c>
      <c r="P24" s="111"/>
      <c r="Q24" s="111"/>
      <c r="R24" s="112"/>
      <c r="S24" s="112"/>
      <c r="T24" s="112"/>
      <c r="U24" s="110"/>
      <c r="V24" s="110"/>
      <c r="W24" s="23"/>
      <c r="X24" s="110"/>
    </row>
    <row r="25" spans="1:27" ht="53.25" customHeight="1" x14ac:dyDescent="0.35">
      <c r="A25" s="27"/>
      <c r="B25" s="23"/>
      <c r="C25" s="23"/>
      <c r="D25" s="33"/>
      <c r="E25" s="129" t="s">
        <v>152</v>
      </c>
      <c r="F25" s="128">
        <f>COUNTIF(W31:W40, "Vencida")</f>
        <v>0</v>
      </c>
      <c r="G25" s="24"/>
      <c r="H25" s="586"/>
      <c r="I25" s="586"/>
      <c r="J25" s="118"/>
      <c r="K25" s="112"/>
      <c r="L25" s="108"/>
      <c r="M25" s="116">
        <v>2017</v>
      </c>
      <c r="N25" s="46"/>
      <c r="O25" s="117">
        <v>9</v>
      </c>
      <c r="P25" s="111"/>
      <c r="Q25" s="111"/>
      <c r="R25" s="112"/>
      <c r="S25" s="112"/>
      <c r="T25" s="112"/>
      <c r="U25" s="110"/>
      <c r="V25" s="110"/>
      <c r="W25" s="23"/>
      <c r="X25" s="62"/>
    </row>
    <row r="26" spans="1:27" ht="48.75" customHeight="1" x14ac:dyDescent="0.35">
      <c r="A26" s="27"/>
      <c r="B26" s="23"/>
      <c r="C26" s="23"/>
      <c r="D26" s="28"/>
      <c r="E26" s="129" t="s">
        <v>153</v>
      </c>
      <c r="F26" s="128">
        <f>COUNTIF(W31:W40, "En ejecución")</f>
        <v>0</v>
      </c>
      <c r="G26" s="24"/>
      <c r="H26" s="586"/>
      <c r="I26" s="586"/>
      <c r="J26" s="174"/>
      <c r="K26" s="118"/>
      <c r="L26" s="108"/>
      <c r="M26" s="116">
        <v>2018</v>
      </c>
      <c r="N26" s="46"/>
      <c r="O26" s="117"/>
      <c r="P26" s="111"/>
      <c r="Q26" s="111"/>
      <c r="R26" s="112"/>
      <c r="S26" s="112"/>
      <c r="T26" s="112"/>
      <c r="U26" s="110"/>
      <c r="V26" s="110"/>
      <c r="W26" s="23"/>
      <c r="X26" s="62"/>
    </row>
    <row r="27" spans="1:27" ht="51" customHeight="1" thickBot="1" x14ac:dyDescent="0.4">
      <c r="A27" s="27"/>
      <c r="B27" s="23"/>
      <c r="C27" s="23"/>
      <c r="D27" s="33"/>
      <c r="E27" s="130" t="s">
        <v>155</v>
      </c>
      <c r="F27" s="131">
        <f>COUNTIF(W31:W40, "Cerrada")</f>
        <v>0</v>
      </c>
      <c r="G27" s="24"/>
      <c r="H27" s="25"/>
      <c r="I27" s="109"/>
      <c r="J27" s="108"/>
      <c r="K27" s="108"/>
      <c r="L27" s="108"/>
      <c r="M27" s="119" t="s">
        <v>75</v>
      </c>
      <c r="N27" s="120">
        <f>SUM(N24:N26)</f>
        <v>0</v>
      </c>
      <c r="O27" s="157">
        <f>SUM(O24:O26)</f>
        <v>27</v>
      </c>
      <c r="P27" s="111"/>
      <c r="Q27" s="111"/>
      <c r="R27" s="112"/>
      <c r="S27" s="112"/>
      <c r="T27" s="112"/>
      <c r="U27" s="110"/>
      <c r="V27" s="110"/>
      <c r="W27" s="23"/>
      <c r="X27" s="62"/>
    </row>
    <row r="28" spans="1:27" ht="41.25" customHeight="1" thickBot="1" x14ac:dyDescent="0.4">
      <c r="A28" s="27"/>
      <c r="B28" s="23"/>
      <c r="C28" s="23"/>
      <c r="D28" s="23"/>
      <c r="E28" s="103"/>
      <c r="F28" s="104"/>
      <c r="G28" s="24"/>
      <c r="H28" s="25"/>
      <c r="I28" s="105"/>
      <c r="J28" s="106"/>
      <c r="K28" s="105"/>
      <c r="L28" s="106"/>
      <c r="M28" s="123"/>
      <c r="N28" s="26"/>
      <c r="O28" s="26"/>
      <c r="P28" s="26"/>
      <c r="Q28" s="26"/>
      <c r="R28" s="20"/>
      <c r="S28" s="20"/>
      <c r="T28" s="20"/>
      <c r="U28" s="20"/>
      <c r="V28" s="20"/>
      <c r="W28" s="20"/>
      <c r="X28" s="20"/>
    </row>
    <row r="29" spans="1:27" s="97" customFormat="1" ht="45" customHeight="1" thickBot="1" x14ac:dyDescent="0.25">
      <c r="A29" s="570" t="s">
        <v>80</v>
      </c>
      <c r="B29" s="571"/>
      <c r="C29" s="571"/>
      <c r="D29" s="571"/>
      <c r="E29" s="571"/>
      <c r="F29" s="571"/>
      <c r="G29" s="572"/>
      <c r="H29" s="563" t="s">
        <v>81</v>
      </c>
      <c r="I29" s="564"/>
      <c r="J29" s="564"/>
      <c r="K29" s="564"/>
      <c r="L29" s="564"/>
      <c r="M29" s="564"/>
      <c r="N29" s="565"/>
      <c r="O29" s="576" t="s">
        <v>82</v>
      </c>
      <c r="P29" s="577"/>
      <c r="Q29" s="577"/>
      <c r="R29" s="577"/>
      <c r="S29" s="578"/>
      <c r="T29" s="543" t="s">
        <v>148</v>
      </c>
      <c r="U29" s="544"/>
      <c r="V29" s="544"/>
      <c r="W29" s="544"/>
      <c r="X29" s="545"/>
      <c r="Y29" s="99"/>
      <c r="Z29" s="100"/>
      <c r="AA29" s="101"/>
    </row>
    <row r="30" spans="1:27" ht="63" customHeight="1" thickBot="1" x14ac:dyDescent="0.3">
      <c r="A30" s="193" t="s">
        <v>154</v>
      </c>
      <c r="B30" s="194" t="s">
        <v>3</v>
      </c>
      <c r="C30" s="194" t="s">
        <v>84</v>
      </c>
      <c r="D30" s="194" t="s">
        <v>140</v>
      </c>
      <c r="E30" s="194" t="s">
        <v>141</v>
      </c>
      <c r="F30" s="194" t="s">
        <v>142</v>
      </c>
      <c r="G30" s="195" t="s">
        <v>143</v>
      </c>
      <c r="H30" s="196" t="s">
        <v>146</v>
      </c>
      <c r="I30" s="194" t="s">
        <v>5</v>
      </c>
      <c r="J30" s="194" t="s">
        <v>85</v>
      </c>
      <c r="K30" s="197" t="s">
        <v>86</v>
      </c>
      <c r="L30" s="197" t="s">
        <v>88</v>
      </c>
      <c r="M30" s="197" t="s">
        <v>89</v>
      </c>
      <c r="N30" s="198" t="s">
        <v>90</v>
      </c>
      <c r="O30" s="548" t="s">
        <v>91</v>
      </c>
      <c r="P30" s="549"/>
      <c r="Q30" s="549"/>
      <c r="R30" s="550"/>
      <c r="S30" s="198" t="s">
        <v>92</v>
      </c>
      <c r="T30" s="199" t="s">
        <v>91</v>
      </c>
      <c r="U30" s="197" t="s">
        <v>92</v>
      </c>
      <c r="V30" s="197" t="s">
        <v>166</v>
      </c>
      <c r="W30" s="197" t="s">
        <v>93</v>
      </c>
      <c r="X30" s="198" t="s">
        <v>163</v>
      </c>
      <c r="Y30" s="98"/>
      <c r="Z30" s="102"/>
      <c r="AA30" s="102"/>
    </row>
    <row r="31" spans="1:27" ht="37.5" customHeight="1" x14ac:dyDescent="0.25">
      <c r="A31" s="181"/>
      <c r="B31" s="181"/>
      <c r="C31" s="181"/>
      <c r="D31" s="181"/>
      <c r="E31" s="184"/>
      <c r="F31" s="181"/>
      <c r="G31" s="200"/>
      <c r="H31" s="200"/>
      <c r="I31" s="184"/>
      <c r="J31" s="184"/>
      <c r="K31" s="184"/>
      <c r="L31" s="184"/>
      <c r="M31" s="189"/>
      <c r="N31" s="184"/>
      <c r="O31" s="617"/>
      <c r="P31" s="618"/>
      <c r="Q31" s="618"/>
      <c r="R31" s="619"/>
      <c r="S31" s="184"/>
      <c r="T31" s="187"/>
      <c r="U31" s="187"/>
      <c r="V31" s="187"/>
      <c r="W31" s="178"/>
      <c r="X31" s="201"/>
      <c r="Y31" s="77"/>
      <c r="Z31" s="1"/>
    </row>
    <row r="32" spans="1:27" ht="37.5" customHeight="1" x14ac:dyDescent="0.25">
      <c r="A32" s="166"/>
      <c r="B32" s="163"/>
      <c r="C32" s="163"/>
      <c r="D32" s="166"/>
      <c r="E32" s="167"/>
      <c r="F32" s="163"/>
      <c r="G32" s="168"/>
      <c r="H32" s="168"/>
      <c r="I32" s="164"/>
      <c r="J32" s="167"/>
      <c r="K32" s="167"/>
      <c r="L32" s="167"/>
      <c r="M32" s="169"/>
      <c r="N32" s="167"/>
      <c r="O32" s="620"/>
      <c r="P32" s="621"/>
      <c r="Q32" s="621"/>
      <c r="R32" s="622"/>
      <c r="S32" s="167"/>
      <c r="T32" s="170"/>
      <c r="U32" s="170"/>
      <c r="V32" s="165"/>
      <c r="W32" s="172"/>
      <c r="X32" s="171"/>
      <c r="Y32" s="16"/>
      <c r="Z32" s="1"/>
    </row>
    <row r="33" spans="1:26" ht="37.5" customHeight="1" x14ac:dyDescent="0.25">
      <c r="A33" s="166"/>
      <c r="B33" s="163"/>
      <c r="C33" s="163"/>
      <c r="D33" s="166"/>
      <c r="E33" s="167"/>
      <c r="F33" s="163"/>
      <c r="G33" s="168"/>
      <c r="H33" s="168"/>
      <c r="I33" s="164"/>
      <c r="J33" s="166"/>
      <c r="K33" s="166"/>
      <c r="L33" s="167"/>
      <c r="M33" s="166"/>
      <c r="N33" s="166"/>
      <c r="O33" s="623"/>
      <c r="P33" s="624"/>
      <c r="Q33" s="624"/>
      <c r="R33" s="625"/>
      <c r="S33" s="166"/>
      <c r="T33" s="170"/>
      <c r="U33" s="170"/>
      <c r="V33" s="165"/>
      <c r="W33" s="172"/>
      <c r="X33" s="171"/>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9" priority="1" stopIfTrue="1" operator="containsText" text="Cerrada">
      <formula>NOT(ISERROR(SEARCH("Cerrada",W31)))</formula>
    </cfRule>
    <cfRule type="containsText" dxfId="28" priority="2" stopIfTrue="1" operator="containsText" text="En ejecución">
      <formula>NOT(ISERROR(SEARCH("En ejecución",W31)))</formula>
    </cfRule>
    <cfRule type="containsText" dxfId="27"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12</vt:i4>
      </vt:variant>
    </vt:vector>
  </HeadingPairs>
  <TitlesOfParts>
    <vt:vector size="30" baseType="lpstr">
      <vt:lpstr>HISTORICO </vt:lpstr>
      <vt:lpstr>I TRIMESTRE 2019</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_3._RESULTADOS_DE_ACCIONES_POR_PROCESO</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Hilda Yamile Morales Laverde</cp:lastModifiedBy>
  <dcterms:created xsi:type="dcterms:W3CDTF">2017-11-27T18:50:14Z</dcterms:created>
  <dcterms:modified xsi:type="dcterms:W3CDTF">2019-05-09T21:28:57Z</dcterms:modified>
</cp:coreProperties>
</file>