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RGARITA\Desktop\IDEP\IDEP\Plan de mejoramiento\2022\IV trimestre\"/>
    </mc:Choice>
  </mc:AlternateContent>
  <bookViews>
    <workbookView xWindow="0" yWindow="0" windowWidth="20490" windowHeight="6705"/>
  </bookViews>
  <sheets>
    <sheet name="CONSOLIDADO" sheetId="1" r:id="rId1"/>
    <sheet name="CERRADAS" sheetId="20" r:id="rId2"/>
    <sheet name="HISTORICO CERRADAS" sheetId="2" state="hidden" r:id="rId3"/>
    <sheet name="CERRADAS EN EL TRIMESTRE" sheetId="3" state="hidden" r:id="rId4"/>
    <sheet name="Hoja1" sheetId="4" state="hidden" r:id="rId5"/>
    <sheet name="DIC-01" sheetId="5" r:id="rId6"/>
    <sheet name="AC-10" sheetId="6" r:id="rId7"/>
    <sheet name="GD-07" sheetId="8" r:id="rId8"/>
    <sheet name="DIP-02" sheetId="9" r:id="rId9"/>
    <sheet name="GC-08" sheetId="10" r:id="rId10"/>
    <sheet name="MIC-03" sheetId="11" r:id="rId11"/>
    <sheet name="GJ-09" sheetId="12" r:id="rId12"/>
    <sheet name="GRF-11" sheetId="13" r:id="rId13"/>
    <sheet name="GT-12" sheetId="14" r:id="rId14"/>
    <sheet name="IDP-04" sheetId="7" r:id="rId15"/>
    <sheet name="GTH-13" sheetId="15" r:id="rId16"/>
    <sheet name="CID-15" sheetId="16" r:id="rId17"/>
    <sheet name="GF-14" sheetId="17" r:id="rId18"/>
    <sheet name="EC-16" sheetId="18" r:id="rId19"/>
    <sheet name="LISTAS" sheetId="19" state="hidden" r:id="rId20"/>
  </sheets>
  <definedNames>
    <definedName name="_1._RESULTADOS_GENERALES_DEL_PLAN__DE_MEJORAMIENTO_IDEP" localSheetId="17">CONSOLIDADO!$A$7</definedName>
    <definedName name="_1._RESULTADOS_GENERALES_DEL_PLAN__DE_MEJORAMIENTO_IDEP" localSheetId="12">CONSOLIDADO!$A$7</definedName>
    <definedName name="_1._RESULTADOS_GENERALES_DEL_PLAN__DE_MEJORAMIENTO_IDEP" localSheetId="13">CONSOLIDADO!$A$7</definedName>
    <definedName name="_1._RESULTADOS_GENERALES_DEL_PLAN__DE_MEJORAMIENTO_IDEP">CONSOLIDADO!$A$6</definedName>
    <definedName name="_2._RESULTADOS_POR_TIPOLOGÍA_DE_ACCIONES" localSheetId="13">#REF!</definedName>
    <definedName name="_2._RESULTADOS_POR_TIPOLOGÍA_DE_ACCIONES">CONSOLIDADO!$A$18</definedName>
    <definedName name="_3._RESULTADOS_DE_ACCIONES_POR_PROCESO" localSheetId="13">#REF!</definedName>
    <definedName name="_3._RESULTADOS_DE_ACCIONES_POR_PROCESO">#REF!</definedName>
    <definedName name="_xlnm._FilterDatabase" localSheetId="5" hidden="1">'DIC-01'!$A$30:$X$33</definedName>
    <definedName name="AREA">LISTAS!$C$2:$C$15</definedName>
    <definedName name="asd">#REF!</definedName>
    <definedName name="ESTADOHALLAZGO">LISTAS!$D$2:$D$5</definedName>
    <definedName name="FUENTE">LISTAS!$H$2:$H$11</definedName>
    <definedName name="MENÚ_DEL_REPORTE_CONSOLIDADO" localSheetId="13">#REF!</definedName>
    <definedName name="MENÚ_DEL_REPORTE_CONSOLIDADO">CONSOLIDADO!$H$2</definedName>
    <definedName name="PROCESOS" localSheetId="17">LISTAS!$B$2:$B$15</definedName>
    <definedName name="PROCESOS" localSheetId="12">LISTAS!$B$2:$B$15</definedName>
    <definedName name="PROCESOS" localSheetId="13">LISTAS!$B$2:$B$15</definedName>
    <definedName name="PROCESOS">LISTAS!$B$2:$B$15</definedName>
    <definedName name="SUBSISTEMAS">LISTAS!$F$2:$F$8</definedName>
    <definedName name="TIPOACCION">LISTAS!$G$2:$G$5</definedName>
    <definedName name="TIPOHALLAZGO">LISTAS!$E$2:$E$3</definedName>
  </definedNames>
  <calcPr calcId="162913"/>
  <extLst>
    <ext uri="GoogleSheetsCustomDataVersion1">
      <go:sheetsCustomData xmlns:go="http://customooxmlschemas.google.com/" r:id="rId23" roundtripDataSignature="AMtx7mhbnrhAw1/7HxIBBzxag9Bitjjv2w=="/>
    </ext>
  </extLst>
</workbook>
</file>

<file path=xl/calcChain.xml><?xml version="1.0" encoding="utf-8"?>
<calcChain xmlns="http://schemas.openxmlformats.org/spreadsheetml/2006/main">
  <c r="J24" i="14" l="1"/>
  <c r="J23" i="14"/>
  <c r="F26" i="14"/>
  <c r="F24" i="14"/>
  <c r="F23" i="14"/>
  <c r="F27" i="18" l="1"/>
  <c r="F26" i="18"/>
  <c r="F25" i="18"/>
  <c r="J24" i="18"/>
  <c r="F24" i="18"/>
  <c r="J23" i="18"/>
  <c r="F23" i="18"/>
  <c r="E22" i="18"/>
  <c r="F27" i="17"/>
  <c r="F26" i="17"/>
  <c r="F25" i="17"/>
  <c r="J24" i="17"/>
  <c r="F24" i="17"/>
  <c r="J23" i="17"/>
  <c r="F23" i="17"/>
  <c r="E22" i="17"/>
  <c r="F27" i="16"/>
  <c r="M32" i="1" s="1"/>
  <c r="F26" i="16"/>
  <c r="K32" i="1" s="1"/>
  <c r="F25" i="16"/>
  <c r="I32" i="1" s="1"/>
  <c r="J24" i="16"/>
  <c r="F24" i="16"/>
  <c r="J23" i="16"/>
  <c r="F23" i="16"/>
  <c r="F32" i="1" s="1"/>
  <c r="E22" i="16"/>
  <c r="F27" i="15"/>
  <c r="F26" i="15"/>
  <c r="K30" i="1" s="1"/>
  <c r="F25" i="15"/>
  <c r="J24" i="15"/>
  <c r="F24" i="15"/>
  <c r="J23" i="15"/>
  <c r="F23" i="15"/>
  <c r="F30" i="1" s="1"/>
  <c r="E22" i="15"/>
  <c r="F28" i="14"/>
  <c r="F27" i="14"/>
  <c r="F25" i="14"/>
  <c r="I29" i="1" s="1"/>
  <c r="E22" i="14"/>
  <c r="F27" i="13"/>
  <c r="F26" i="13"/>
  <c r="F25" i="13"/>
  <c r="J24" i="13"/>
  <c r="F24" i="13"/>
  <c r="J23" i="13"/>
  <c r="F23" i="13"/>
  <c r="F28" i="1" s="1"/>
  <c r="E22" i="13"/>
  <c r="F27" i="12"/>
  <c r="F26" i="12"/>
  <c r="F25" i="12"/>
  <c r="J24" i="12"/>
  <c r="F24" i="12"/>
  <c r="J23" i="12"/>
  <c r="F23" i="12"/>
  <c r="F27" i="1" s="1"/>
  <c r="E22" i="12"/>
  <c r="F27" i="11"/>
  <c r="F26" i="11"/>
  <c r="F25" i="11"/>
  <c r="J24" i="11"/>
  <c r="F24" i="11"/>
  <c r="J23" i="11"/>
  <c r="F23" i="11"/>
  <c r="F34" i="1" s="1"/>
  <c r="E22" i="11"/>
  <c r="F27" i="10"/>
  <c r="F26" i="10"/>
  <c r="F25" i="10"/>
  <c r="J24" i="10"/>
  <c r="F24" i="10"/>
  <c r="J23" i="10"/>
  <c r="F23" i="10"/>
  <c r="F26" i="1" s="1"/>
  <c r="E22" i="10"/>
  <c r="F27" i="9"/>
  <c r="F26" i="9"/>
  <c r="F25" i="9"/>
  <c r="J24" i="9"/>
  <c r="F24" i="9"/>
  <c r="J23" i="9"/>
  <c r="F23" i="9"/>
  <c r="F22" i="1" s="1"/>
  <c r="E22" i="9"/>
  <c r="F27" i="8"/>
  <c r="F26" i="8"/>
  <c r="F25" i="8"/>
  <c r="I25" i="1" s="1"/>
  <c r="J24" i="8"/>
  <c r="F24" i="8"/>
  <c r="J23" i="8"/>
  <c r="F23" i="8"/>
  <c r="E22" i="8"/>
  <c r="F27" i="7"/>
  <c r="M24" i="1" s="1"/>
  <c r="F26" i="7"/>
  <c r="F25" i="7"/>
  <c r="I24" i="1" s="1"/>
  <c r="J24" i="7"/>
  <c r="F24" i="7"/>
  <c r="J23" i="7"/>
  <c r="F23" i="7"/>
  <c r="F24" i="1" s="1"/>
  <c r="E22" i="7"/>
  <c r="F27" i="6"/>
  <c r="F26" i="6"/>
  <c r="K23" i="1" s="1"/>
  <c r="F25" i="6"/>
  <c r="I23" i="1" s="1"/>
  <c r="J24" i="6"/>
  <c r="F24" i="6"/>
  <c r="J23" i="6"/>
  <c r="F23" i="6"/>
  <c r="E22" i="6"/>
  <c r="F27" i="5"/>
  <c r="F26" i="5"/>
  <c r="F25" i="5"/>
  <c r="J24" i="5"/>
  <c r="F24" i="5"/>
  <c r="J23" i="5"/>
  <c r="F23" i="5"/>
  <c r="F21" i="1" s="1"/>
  <c r="E22" i="5"/>
  <c r="O47" i="4"/>
  <c r="N47" i="4"/>
  <c r="M47" i="4"/>
  <c r="L47" i="4"/>
  <c r="K47" i="4"/>
  <c r="G24" i="4"/>
  <c r="F24" i="4"/>
  <c r="E24" i="4"/>
  <c r="D24" i="4"/>
  <c r="C24" i="4"/>
  <c r="N13" i="4"/>
  <c r="M13" i="4"/>
  <c r="L13" i="4"/>
  <c r="K13" i="4"/>
  <c r="J13" i="4"/>
  <c r="U12" i="4"/>
  <c r="T12" i="4"/>
  <c r="S12" i="4"/>
  <c r="R12" i="4"/>
  <c r="Q12" i="4"/>
  <c r="N12" i="4"/>
  <c r="M12" i="4"/>
  <c r="L12" i="4"/>
  <c r="K12" i="4"/>
  <c r="J12" i="4"/>
  <c r="N11" i="4"/>
  <c r="M11" i="4"/>
  <c r="M14" i="4" s="1"/>
  <c r="L11" i="4"/>
  <c r="K11" i="4"/>
  <c r="J11" i="4"/>
  <c r="N10" i="4"/>
  <c r="N14" i="4" s="1"/>
  <c r="M10" i="4"/>
  <c r="L10" i="4"/>
  <c r="L14" i="4" s="1"/>
  <c r="K10" i="4"/>
  <c r="K14" i="4" s="1"/>
  <c r="J10" i="4"/>
  <c r="J14" i="4" s="1"/>
  <c r="E6" i="4"/>
  <c r="E5" i="4"/>
  <c r="E4" i="4"/>
  <c r="O35" i="1"/>
  <c r="M34" i="1"/>
  <c r="K34" i="1"/>
  <c r="I34" i="1"/>
  <c r="G34" i="1"/>
  <c r="M33" i="1"/>
  <c r="K33" i="1"/>
  <c r="I33" i="1"/>
  <c r="G33" i="1"/>
  <c r="F33" i="1"/>
  <c r="G32" i="1"/>
  <c r="M31" i="1"/>
  <c r="K31" i="1"/>
  <c r="I31" i="1"/>
  <c r="G31" i="1"/>
  <c r="F31" i="1"/>
  <c r="M30" i="1"/>
  <c r="I30" i="1"/>
  <c r="G30" i="1"/>
  <c r="O29" i="1"/>
  <c r="M29" i="1"/>
  <c r="K29" i="1"/>
  <c r="G29" i="1"/>
  <c r="F29" i="1"/>
  <c r="M28" i="1"/>
  <c r="K28" i="1"/>
  <c r="I28" i="1"/>
  <c r="G28" i="1"/>
  <c r="M27" i="1"/>
  <c r="K27" i="1"/>
  <c r="I27" i="1"/>
  <c r="G27" i="1"/>
  <c r="M26" i="1"/>
  <c r="K26" i="1"/>
  <c r="G26" i="1"/>
  <c r="M25" i="1"/>
  <c r="K25" i="1"/>
  <c r="G25" i="1"/>
  <c r="F25" i="1"/>
  <c r="G24" i="1"/>
  <c r="M23" i="1"/>
  <c r="G23" i="1"/>
  <c r="F23" i="1"/>
  <c r="M22" i="1"/>
  <c r="K22" i="1"/>
  <c r="I22" i="1"/>
  <c r="G22" i="1"/>
  <c r="M21" i="1"/>
  <c r="K21" i="1"/>
  <c r="I21" i="1"/>
  <c r="G21" i="1"/>
  <c r="E14" i="1"/>
  <c r="E10" i="1"/>
  <c r="H3" i="1"/>
  <c r="G35" i="1" l="1"/>
  <c r="F35" i="1"/>
  <c r="E9" i="1"/>
  <c r="E13" i="1"/>
  <c r="E11" i="1"/>
  <c r="M35" i="1"/>
  <c r="K35" i="1"/>
  <c r="E12" i="1"/>
  <c r="I35" i="1"/>
</calcChain>
</file>

<file path=xl/sharedStrings.xml><?xml version="1.0" encoding="utf-8"?>
<sst xmlns="http://schemas.openxmlformats.org/spreadsheetml/2006/main" count="4706" uniqueCount="1490">
  <si>
    <t>PLAN DE MEJORAMIENTO POR PROCESOS - IDEP</t>
  </si>
  <si>
    <t>MENÚ DEL REPORTE CONSOLIDADO</t>
  </si>
  <si>
    <t>ÚLTIMA FECHA DE ACTUALIZACIÓN</t>
  </si>
  <si>
    <t>CORTE DE ÚLTIMO SEGUIMIENTO</t>
  </si>
  <si>
    <t>2. RESULTADOS POR TIPOLOGÍA DE ACCIONES</t>
  </si>
  <si>
    <t>1. RESULTADOS GENERALES DEL PLAN  DE MEJORAMIENTO IDEP</t>
  </si>
  <si>
    <t>RESULTADOS DE CUMPLIMIENTO DE ACCIONES</t>
  </si>
  <si>
    <t>NÚMERO DE NO CONFORMIDADES, OBSERVACIONES U OP. DE MEJORA</t>
  </si>
  <si>
    <t>TOTAL DE ACCIONES FORMULADAS</t>
  </si>
  <si>
    <t>ACCIONES VENCIDAS</t>
  </si>
  <si>
    <t>ACCIONES EN EJECUCIÓN</t>
  </si>
  <si>
    <t>ACCIONES CERRADAS</t>
  </si>
  <si>
    <t>ACCIONES ELIMINADAS</t>
  </si>
  <si>
    <t>2. RESULTADOS DE ACCIONES POR PROCESO</t>
  </si>
  <si>
    <t>CODIFI.</t>
  </si>
  <si>
    <t>PROCESO</t>
  </si>
  <si>
    <t>TOTAL  
HALLAZGOS</t>
  </si>
  <si>
    <t>TOTAL ACCIONES POR PROCESO</t>
  </si>
  <si>
    <t>VENCIDAS</t>
  </si>
  <si>
    <t>EN EJECUCIÓN</t>
  </si>
  <si>
    <t>CERRADAS</t>
  </si>
  <si>
    <t>ELIMINADAS</t>
  </si>
  <si>
    <t>DIC-01</t>
  </si>
  <si>
    <t>Divulgación y Comunicación</t>
  </si>
  <si>
    <t>DIP-02</t>
  </si>
  <si>
    <t>Dirección y Planeación</t>
  </si>
  <si>
    <t>AC-10</t>
  </si>
  <si>
    <t>Atención al Ciudadano</t>
  </si>
  <si>
    <t>IDP-04</t>
  </si>
  <si>
    <t>Investigación y Desarrollo Pedagógico</t>
  </si>
  <si>
    <t>GD-07</t>
  </si>
  <si>
    <t>Gestión Documental</t>
  </si>
  <si>
    <t>GC-08</t>
  </si>
  <si>
    <t>Gestión Contractual</t>
  </si>
  <si>
    <t>GJ-09</t>
  </si>
  <si>
    <t>Gestión Jurídica</t>
  </si>
  <si>
    <t>GRF-11</t>
  </si>
  <si>
    <t>Gestión de Recursos Físicos y Ambiental</t>
  </si>
  <si>
    <t>GT-12</t>
  </si>
  <si>
    <t>Gestión Tecnológica</t>
  </si>
  <si>
    <t>GTH-13</t>
  </si>
  <si>
    <t>Gestión del Talento Humano</t>
  </si>
  <si>
    <t>GF-14</t>
  </si>
  <si>
    <t>Gestión Financiera</t>
  </si>
  <si>
    <t>CID-15</t>
  </si>
  <si>
    <t>Control Interno Disciplinario</t>
  </si>
  <si>
    <t>EC-16</t>
  </si>
  <si>
    <t>Evaluación y Control</t>
  </si>
  <si>
    <t>MIC-03</t>
  </si>
  <si>
    <t>Mejoramiento Integral y Continuo</t>
  </si>
  <si>
    <t>Totales</t>
  </si>
  <si>
    <t>Total Acciones Formuladas</t>
  </si>
  <si>
    <t>DEPENDENCIAS</t>
  </si>
  <si>
    <t>FUENTE</t>
  </si>
  <si>
    <t>TIPO</t>
  </si>
  <si>
    <t>TIPO DE ACCIÓN</t>
  </si>
  <si>
    <t>ESTADO DEL HALLAZGO</t>
  </si>
  <si>
    <t>CALIFICACION DE LA ACCION</t>
  </si>
  <si>
    <t>DIVULGACIÓN Y COMUNICACIÓN</t>
  </si>
  <si>
    <t>Subdirección Académica</t>
  </si>
  <si>
    <t>Auditorías Internas</t>
  </si>
  <si>
    <t>Hallazgo</t>
  </si>
  <si>
    <t>Acción Correctiva</t>
  </si>
  <si>
    <t>Vencida</t>
  </si>
  <si>
    <t>EFECTIVA</t>
  </si>
  <si>
    <t>DIRECCIÓN Y PLANEACIÓN</t>
  </si>
  <si>
    <t>Oficina Asesora de Planeación</t>
  </si>
  <si>
    <t>Auditorias externas</t>
  </si>
  <si>
    <t>No conformidad</t>
  </si>
  <si>
    <t>Acción Preventiva y/o de mejora</t>
  </si>
  <si>
    <t>En ejecución</t>
  </si>
  <si>
    <t>EFICIENTE</t>
  </si>
  <si>
    <t>ATENCIÓN AL CIUDADANO</t>
  </si>
  <si>
    <t xml:space="preserve">Oficina Asesora de Planeación - Sistemas </t>
  </si>
  <si>
    <t>Autoevaluación de control</t>
  </si>
  <si>
    <t>Oportunidad de mejora</t>
  </si>
  <si>
    <t>Cerrada</t>
  </si>
  <si>
    <t>INEFECTIVA</t>
  </si>
  <si>
    <t>INVESTIGACIÓN Y DESARROLLO PEDAGÓGICO</t>
  </si>
  <si>
    <t xml:space="preserve">Oficina Asesora Jurídica </t>
  </si>
  <si>
    <t>Producto y/o servicio no conforme.</t>
  </si>
  <si>
    <t>Observación</t>
  </si>
  <si>
    <t>GESTIÓN DOCUMENTAL</t>
  </si>
  <si>
    <t>Oficina Asesora Jurídica - Contratación</t>
  </si>
  <si>
    <t>Peticiones, quejas, reclamos y solicitudes.</t>
  </si>
  <si>
    <t>GESTIÓN CONTRACTUAL</t>
  </si>
  <si>
    <t>SAFYCD-Archivo</t>
  </si>
  <si>
    <t>GESTIÓN JURÍDICA</t>
  </si>
  <si>
    <t>SAFYCD-Presupuesto</t>
  </si>
  <si>
    <t>GESTIÓN DE RECURSOS FÍSICOS Y AMBIENTAL</t>
  </si>
  <si>
    <t>SAFYCD-Tesorería</t>
  </si>
  <si>
    <t>GESTIÓN TECNOLÓGICA</t>
  </si>
  <si>
    <t>SAFYCD-Contabilidad</t>
  </si>
  <si>
    <t>GESTIÓN DEL TALENTO HUMANO</t>
  </si>
  <si>
    <t>SAFYCD-Talento Humano y Nómina</t>
  </si>
  <si>
    <t>GESTIÓN FINANCIERA</t>
  </si>
  <si>
    <t>SAFYCD-Recursos físicos</t>
  </si>
  <si>
    <t>CONTROL INTERNO DISCIPLINARIO</t>
  </si>
  <si>
    <t>Oficina Control Interno</t>
  </si>
  <si>
    <t>EVALUACIÓN Y CONTROL</t>
  </si>
  <si>
    <t>MEJORAMIENTO INTEGRAL Y CONTINUO</t>
  </si>
  <si>
    <t>PLAN DE MEJORAMIENTO POR PROCESO</t>
  </si>
  <si>
    <t>CÓDIGO:  FT-MIC-03-03</t>
  </si>
  <si>
    <t>VERSIÓN :  6</t>
  </si>
  <si>
    <t>Fecha Aprobación: 31/05/2018</t>
  </si>
  <si>
    <t>PÁGINA:  ______   de   ______</t>
  </si>
  <si>
    <t>HISTORICO DE ACCIONES CERRADAS</t>
  </si>
  <si>
    <t>DATOS GENERALES DEL HALLAZGO</t>
  </si>
  <si>
    <t>FORMULACIÓN DE ACCIONES</t>
  </si>
  <si>
    <t>SEGUIMIENTO LÍDER DEL PROCESO</t>
  </si>
  <si>
    <t xml:space="preserve"> SEGUIMIENTO Y EVALUACIÓN DE LA OFICINA DE CONTROL INTERNO</t>
  </si>
  <si>
    <t>No.</t>
  </si>
  <si>
    <t>DEPENDENCIA</t>
  </si>
  <si>
    <t>FECHA DE LA NO CONFORMIDAD, OP. DE MEJORA U OBSERVACIÓN  
(dd/mm/aaaa)</t>
  </si>
  <si>
    <t xml:space="preserve">DESCRIPCIÓN  LA NO CONFORMIDAD, OP. DE MEJORA U OBSERVACIÓN  </t>
  </si>
  <si>
    <t xml:space="preserve">TIPO </t>
  </si>
  <si>
    <t>CAUSAS IDENTIFICADAS</t>
  </si>
  <si>
    <t>ACCION(S) GENERADAS POR LA NO CONFORMIDAD, OP. DE MEJORA U OBSERVACIÓN</t>
  </si>
  <si>
    <t>FUENTE VERIFICABLE DE LA ACCIÓN</t>
  </si>
  <si>
    <t>CARGO DEL RESPONSABLE</t>
  </si>
  <si>
    <t>FECHA DE FORMULACIÓN DE LA ACCIÓN
(dd/mm/aaaa)</t>
  </si>
  <si>
    <t>INICIO
(dd/mm/aaaa)</t>
  </si>
  <si>
    <t>FIN
(dd/mm/aaaa)</t>
  </si>
  <si>
    <t>DESCRIPCIÓN DEL SEGUIMIENTO</t>
  </si>
  <si>
    <t>EVIDENCIAS</t>
  </si>
  <si>
    <t>ESTADO DE LAS ACCIONES GENERADAS EN EL  HALLAZGO</t>
  </si>
  <si>
    <t>RESPONSABLE OFICINA DE CONTROL INTERNO</t>
  </si>
  <si>
    <t>No se identificó  la asistencia especializada en la tarea de “Gestión de indicadores”, la cual hace parte de las obligaciones del contratista IT GOP S.A.S.</t>
  </si>
  <si>
    <t>El contrato se encuentra en ejecución y hay plazo hasta marzo 15 de 2016 para la ejecución de dicha actividad.</t>
  </si>
  <si>
    <t>Ejecutar la actividad en el primer trimestre de 2016.</t>
  </si>
  <si>
    <t>Informe de actividades del supervisor del contrato y el proveedor</t>
  </si>
  <si>
    <t>Profesional Especializado OAP</t>
  </si>
  <si>
    <r>
      <rPr>
        <sz val="10"/>
        <color rgb="FF000000"/>
        <rFont val="Arial"/>
        <family val="2"/>
      </rPr>
      <t xml:space="preserve">El contrato tuvo una prórroga de 2 meses y finaliza el 15 de mayo de 2016, sin embargo la asistencia especializada en Gestión de Indicadores se dará en el marco de la capacitación en el uso del módulo de gestión de indicadores. Se realizó una revisión con el contratista y el supervisor del contrato sobre el cumplimiento de las obligaciones, por lo cual se estableció que el contratista ha prestado asistencia de acuerdo a los requerimientos hechos por los funcionarios del instituto a excepción de la gestión de indicadores que hace referencia a un modulo que aún no se encuentra en producción.
12 de octubre de 2016: se solicitó  al proveedor de Soporte IT-GOP capacitación de SIAFI del proceso de planeación metas e indicadores - incidencia.
20 de enero de 2017: La OAP ha realizado gestión con el proveedor de SIAFI, para lograr la capacitación en el módulo de Metas e Indicadores, la sesión está programada para el mes de marzo de 2016.  
07 de abril de 2017: El contratista solicitó prórroga al contrato 034 para realizar esta actividad, la cual fue concedida por 4 meses y finaliza el 25 de julio de 2017. Dentro de la prórroga se modificaron las obligaciones especificas y se incluyó la elaboración de un Plan de Acción para la capacitación del modulo de Metas e Indicadores. A la fecha, se esta revisando el Plan de acción por parte de la OAP.
12 de julio de 2017: La OAP aprobó  el Plan de Acción remitido por el contratista. Mediante comunicación externa 469 del 07 de julio, se ha requerido respuesta del contratista respecto al inició de las actividades de capacitación que tenian como fecha de inicio 04 de julio de 2017. A la fecha se esta a la espera de realizar reunión de trabajo con el contratista.
30 de septiembre de 2017: El 25 de julio de 2017 se realizó una prórroga de 45 dias al contrato 034 de 2016, a solicitud del proveedor a fin de cumplir con el plan de acción que estaba en curso. Sin embargo este plazo fue ampliado nuevamente a solicitud del proveedor y el 08 de septiembre se firmó una nueva prórroga por 27 dias dias la cual vence el 05 de octubre de 2017.
24/11/2017: En el mes de octubre el módulo de metas e indicadores del sistema de información SIAFI se recibió y se puso en funcionamiento, el proveedor realizó capacitaciones a funcionarios y contratistas de la Oficina Asesora de Planeación. La OAP envió al proveedor la información de los indicadores para ser cargados en el módulo. La OAP ya tiene nuevo contrato con el proveedor de SIAFI (ITGOP) legalizado el día 23 de noviembre de 2017, por lo tanto se espera seguir en la gestión de parametrizar y utilizar el módulo de indicadores para la vigencia 2018. 
</t>
    </r>
    <r>
      <rPr>
        <sz val="10"/>
        <color rgb="FF000000"/>
        <rFont val="Arial"/>
        <family val="2"/>
      </rPr>
      <t>30-03-2018</t>
    </r>
    <r>
      <rPr>
        <b/>
        <sz val="10"/>
        <color rgb="FF000000"/>
        <rFont val="Arial"/>
        <family val="2"/>
      </rPr>
      <t>:</t>
    </r>
    <r>
      <rPr>
        <sz val="10"/>
        <color rgb="FF000000"/>
        <rFont val="Arial"/>
        <family val="2"/>
      </rPr>
      <t xml:space="preserve"> A la fecha se ha adelantado el  correspondiente seguimiento por parte del líder del proceso  para determinar la  puesta en  producción del módulo de metas e indicadores en Goobi. 
04-07-2018: La instalación de GOOBI en modo producción se realizó por parte del proveedor IT GOP a partir del 16 de junio de 2018, a la fecha se ha realizado el proceso de conversión  y migración de la información, parametrización y asignación de permisos y el día miércoles 20 de junio el proveedor IT GOP inició el proceso de capacitación con los funcionarios para el manejo de los diferentes módulos de GOOBI. Se tiene previsto la capacitación del módulo "Metas e Indicadores" en el siguiente trimestre. 
TERCER TRIMESTRE: Una vez entró en producción la versión GOOBI, esto es a partir del 21 de junio de 2018, el proveedor prestó servicio de asistencia presencial a través del Ingeniero Jorge Luis Montañez, quien trabajó con el profesional especializado de la Oficina Asesora de Planeación, Martha Quintero, el día 18 de septiembre de 2018 en las instalaciones del IDEP, enesa sesión se configuró en el aplicativo Goobi las metas que el IDEP tienen en su plan de acción para la vigencia 2018 y se realizó la asociación del presupuesto asignado  a cada una de las metas.  
</t>
    </r>
    <r>
      <rPr>
        <b/>
        <sz val="10"/>
        <color rgb="FF000000"/>
        <rFont val="Arial"/>
        <family val="2"/>
      </rPr>
      <t xml:space="preserve">12/12/2018: </t>
    </r>
    <r>
      <rPr>
        <sz val="10"/>
        <color rgb="FF000000"/>
        <rFont val="Arial"/>
        <family val="2"/>
      </rPr>
      <t xml:space="preserve">  A pesar de los avances logrados en la implementación del móduolo Metas e Indicadores en la versión GOOBI, el proveedor en la propuesta de servicios radicada con el número 1828 del 7 de diciembre de 2018, manfiesta que "Se advierte que la funcionalidad de gestión de personal e indicadores, a pesar de que se encuentra instalada la versión Goobi 2018, aún no se encuentra en producción porque está pendiente de la liberación de una actualización" Por esta razón, el uso del módulo se dará una vez el proveedor libere la actualización a la que hace referencia. 
</t>
    </r>
    <r>
      <rPr>
        <b/>
        <sz val="10"/>
        <color rgb="FF000000"/>
        <rFont val="Arial"/>
        <family val="2"/>
      </rPr>
      <t xml:space="preserve">30/03/2019: </t>
    </r>
    <r>
      <rPr>
        <sz val="10"/>
        <color rgb="FF000000"/>
        <rFont val="Arial"/>
        <family val="2"/>
      </rPr>
      <t>Revisada la no conformidad formulada por la Oficina de Control Interno en el año 2015, se evidenció que dicha no conformidad se relaciona con el contrato 33 de 2015 el cual hace referencia a una prestación de servicios de soporte y actualización del sistema de información administrativa y financiera SIAFI del IDEP. Este contrato fue liquidado el 29 de junio de 2016 tal como consta en el acta de liquidación correspondiente publicada en el SECOP I (https://www.contratos.gov.co/consultas/detalleProceso.do?numConstancia=15-12-3721932). En dicha acta el supervisor del contrato manifiesta haber recibido a satisfacción el servicio prestado y se declara  mutuamente paz y salvo por las partes que suscribieron el contrato. Por lo anterior se solicita el cierre de esta no conformidad. 
Es de resaltar que la gestión reportada en los seguimientos posteriores a la liquidación del contrato 33 de 2015, corresponde a contratos suscritos con el mismo proveedor con el objeto de garantizar el soporte y mantenimiento del sistema de información administrativo y financiero que provee ITGOP, tal es el caso del contrato 133 de 2018 que tiene como objeto servicios de soporte y actualización de sistema Goobi, el cual se suscribió con la propuesta de servicios radicada con el número 1828 del 7 de diciembre de 2018, donde IT GOP informa que "Se advierte que la funcionalidad de gestión de personal e indicadores, a pesar de que se encuentra instalada la versión Goobi 2018, aún no se encuentra en producción porque está pendiente de la liberación de una actualización". Esta propuesta hace parte integral del contrato 133 de 2018 el cual vence el próximo 19 de abril de 2019. No obstante aunque la funcionalidad de indicadores de gestión del Sistema de información Goobi no funciona actualmente, el seguimiento a estos se realiza mediante las hojas de vida de indicadores publicadas en la Maloca SIG y la matriz de indicadores correspondiente.</t>
    </r>
    <r>
      <rPr>
        <b/>
        <sz val="10"/>
        <color rgb="FF000000"/>
        <rFont val="Arial"/>
        <family val="2"/>
      </rPr>
      <t xml:space="preserve">
</t>
    </r>
    <r>
      <rPr>
        <sz val="10"/>
        <color rgb="FF000000"/>
        <rFont val="Arial"/>
        <family val="2"/>
      </rPr>
      <t xml:space="preserve">
</t>
    </r>
  </si>
  <si>
    <t>Acta No. 1 de reunión 5 abril de 2016 (Expediente Contractual)12 de octubre de 2016: correo electrónico enviado por el profesional de soporte SIAFI del Idep. 06 de abril de 2016: Prórroga Contrato 034.
12 de julio de 2017: Comunicación externa 469 del 07 de julio de 2017
24/11/2017: Actas de capacitación en el módulo de metas e indicadores del sistema de información SIAFI suscritas con el proveedor del software y los personas capacitadas.
Acceso al módulo de metas e indicadores a través del recurso compartido "S" en la carpeta GOOBI de SIAFI.
Actas de seguimiento al contrato. Seguimiento a indicadores en SIG
Módulo  en producción
Módulo  en producción 
Pantallazo del aplicativo GOOBI</t>
  </si>
  <si>
    <r>
      <rPr>
        <sz val="10"/>
        <color theme="1"/>
        <rFont val="Arial"/>
        <family val="2"/>
      </rPr>
      <t xml:space="preserve">29/07/2016: La asistencia especializada en Gestión de Indicadores se presentó en una socialización genérica y a la fecha no ha entrado en producción. Continua abierta y vencida
05/11/10: A la fecha no ha entrado en producción, se encuentra en trámite en el contrato actual IT GOP. Continua abierta y vencida
25/01/2017: A la fecha no ha entrado en producción, se encuentra en trámite en el contrato actual IT GOP. Continua abierta y vencida. Se solicita corregir fechas del seguimiento de capacitacion 2016 a 2017.
19/04/2017: De acuerdo al seguimiento del líder del proceso, el contratista solicitó prórroga para realizar esta actividad. Modificación No. 1 al contrato 034 de 2016 del 24/03/2017, en la prórroga se establece el compromiso de resolver todas las incidencias presentadas el 25 de Marzo. Continúa Abierta.
27/07/2017: Se encuentra como actividad pendiente en el marco de la segunda prórroga del  contrato No. 34 de 2016  IT GOP S.A.S, que se extiende hasta septiembre de 2017. Por lo tanto la acción Continua Abierta.
10/10/2017: Se encuentra como actividad pendiente en el marco de la segunda prórroga del  contrato No. 34 de 2016  IT GOP S.A.S, que vence el próximo mes de Octubre tal como lo establece el líder del proceso. Por lo tanto la acción Continua Abierta
29/11/2017: Se revisa como evidencia listado de asistencia, del 5/10/2017, cuyo tema fue: Instrucción básica metas e indicadores en Goobi, realizada por la empresa IT GOP SAS, a funcionarios y contratistas de la Oficina asesora de planeación, se envío información al proveedor para ser cargada en el Módulo de Gestión de indicadores y verificar su funcionamiento, </t>
    </r>
    <r>
      <rPr>
        <b/>
        <sz val="10"/>
        <color theme="1"/>
        <rFont val="Arial"/>
        <family val="2"/>
      </rPr>
      <t>se da cierre condicional a esta acción</t>
    </r>
    <r>
      <rPr>
        <sz val="10"/>
        <color theme="1"/>
        <rFont val="Arial"/>
        <family val="2"/>
      </rPr>
      <t xml:space="preserve"> sujeto a la puesta en producción del módulo de indicadores y a la verificación permanente de su funcionamiento.
12/04/2018:  A la fecha de seguimiento sigue pendiente la puesta en producción del módulo de indicadores; teniendo en cuenta que ésta acción está en ejecución desde diciembre de 2015, se recomienda evaluar y reformular la acción, puesto que la misma no ha sido efectiva ni eficaz.</t>
    </r>
    <r>
      <rPr>
        <b/>
        <sz val="10"/>
        <color theme="1"/>
        <rFont val="Arial"/>
        <family val="2"/>
      </rPr>
      <t xml:space="preserve">
</t>
    </r>
    <r>
      <rPr>
        <sz val="10"/>
        <color theme="1"/>
        <rFont val="Arial"/>
        <family val="2"/>
      </rPr>
      <t xml:space="preserve">25/07/2018: A la fecha no se evidencia avance  físico frente a la acción formulada. 
Se reitera la observación del seguimiento del 12/04/2018. </t>
    </r>
    <r>
      <rPr>
        <b/>
        <sz val="10"/>
        <color theme="1"/>
        <rFont val="Arial"/>
        <family val="2"/>
      </rPr>
      <t xml:space="preserve">
</t>
    </r>
    <r>
      <rPr>
        <sz val="10"/>
        <color theme="1"/>
        <rFont val="Arial"/>
        <family val="2"/>
      </rPr>
      <t xml:space="preserve">16/10/2018: Se verificó con la Profesional Especializada de Planeación lo informado en el avance, se observó  en el módulo denominado "Relaciones de equivalencia entre catálogos y/o dominios" el desglose de los rubros presupuestales, sin embargo, a la fecha de esta verificación, en este módulo no se observa el respectivo registro o enlace de las cifras presupuestales.
</t>
    </r>
    <r>
      <rPr>
        <b/>
        <sz val="10"/>
        <color theme="1"/>
        <rFont val="Arial"/>
        <family val="2"/>
      </rPr>
      <t xml:space="preserve">26/12/2018:  </t>
    </r>
    <r>
      <rPr>
        <sz val="10"/>
        <color theme="1"/>
        <rFont val="Arial"/>
        <family val="2"/>
      </rPr>
      <t xml:space="preserve">Según lo reportado por el líder del proceso con corte a 12/12/2018 esta actividad no presentó un avance con respecto al anterior seguimiento. .
</t>
    </r>
    <r>
      <rPr>
        <b/>
        <sz val="10"/>
        <color theme="1"/>
        <rFont val="Arial"/>
        <family val="2"/>
      </rPr>
      <t xml:space="preserve">30/04/2019:  </t>
    </r>
    <r>
      <rPr>
        <sz val="10"/>
        <color theme="1"/>
        <rFont val="Arial"/>
        <family val="2"/>
      </rPr>
      <t>De acuerdo al avance reportado por parte de la Oficina de Planeación donde el proveedor informa que:"Se advierte que la funcionalidad de gestión de personal e indicadores, a pesar de que se encuentra instalada la versión Goobi 2018, aún no se encuentra en producción porque está pendiente de la liberación de una actualización".  Por lo anterior se cierra ésta acción y se da traslado a la Oficina de Control Interno Disciplinario para lo de su competencia, puesto que el contrato auditado No. 033 de 2015 que dio origen al hallazgo y/o no conformidad se liquido con Acta de fecha 29 de Junio de 2016 (folios 196 y 197).</t>
    </r>
  </si>
  <si>
    <t xml:space="preserve">Prórroga al contrato No. 34 del 24/03/2017
16/10/2018:  Pantallazos tomados del sistema de información GOOBI de los módulos: Planeación de Recursos_Metas e Indicadores_Orgaznización de parámetros del sistema_Banco de Proyectos_ Detalle por rubros presupuestales_ "Relaciones de equivalencia entre catálogos y/o dominios" </t>
  </si>
  <si>
    <r>
      <rPr>
        <sz val="10"/>
        <color theme="1"/>
        <rFont val="Arial"/>
        <family val="2"/>
      </rPr>
      <t xml:space="preserve">29/07/2016- Diana Karina Jefe OCI
05/11/2016: Diana Ruiz Jefe OCI
25/01/2017: Diana Karina Jefe OCI
19/04/2017: Nadia Pineda-Contratista OCI
27/07/2017: Diana Ruiz Jefe OCI
10/10/2017: Nadia Pineda Sarmiento-Contratista OCI
29/11/2017: Nadia Aixa Pineda Sarmiento-Contratista OCI
12/04/2018:  Alix del Pilar Hurtado - Técnico Operativo OCI. 
25/07/2018: Alix del Pilar Hurtado P., Técnico Operativo (E ) OCI
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Hilda Yamile Morales L - Jefe OCI</t>
    </r>
  </si>
  <si>
    <t>Instrumentos Archivísticos - Tabla de Retención Documental y Cuadros de Clasificación Documental. La entidad no cuenta con las Tablas de Retención Documental (TRD) debidamente aprobada, convalidada e implementada. Así como tampoco con Cuadros de Clasificación Documental.</t>
  </si>
  <si>
    <t>No se ha logrado la convalidacion de las Tablas de Retencion Documental con el respectivo cuadro de clasificacion documental</t>
  </si>
  <si>
    <t>Realizar los ajustes solicitados por la Secretaria Técnica del Consejo Distrital de Archivos de Bogotá D.C.</t>
  </si>
  <si>
    <t>Documento de respuesta a los ajustes solicitados.</t>
  </si>
  <si>
    <t>Profesional Especializado 222-03</t>
  </si>
  <si>
    <t>06/10/2017: Se realizaron los ajuestes solicitados por la la Secretaria Técnica del Consejo Distrital de Archivos de Bogotá D.C
Por lo anterior se solicita el cierre de la no conformidad  puesto que se han desarrollado las acciones para eliminar las causas de la no conformidad.</t>
  </si>
  <si>
    <t>Z:\AVANCES TABLA DE RETENCION</t>
  </si>
  <si>
    <r>
      <rPr>
        <sz val="10"/>
        <color rgb="FF000000"/>
        <rFont val="Arial"/>
        <family val="2"/>
      </rPr>
      <t xml:space="preserve">28/07/2017: 
Se revisó la versión preliminar del documento respuesta a los ajustes solicitados:
1.Confrontación organigrama-TRD: Se realizo ajuste conforme el organigrama vigente y se elaboran (6) TRD.
2. Relación serie-Funciones: Se revisa TRD Subdirección Administrativa Financiera y de Control Disciplinario con un único responsable de acuerdo a estructura orgánico funcional.
3.Cuadro de caracterización documental: Se diligenciaron (6) cuadros de caracterización documental conforme la norma técnica NTD-SIG 001:2011
4. Denominación y conformación de Series  Documentales : Se encuentra en revisión la Denominación y conformación de Series  Documentales elaborada por los referentes del proceso de Gestión Documental.
5.Codificación: Se revisó documento de trabajo donde se determinan la codificación de las series y subseries documentales con la corrección.
6.Introduccion: Se encuentra el proyecto documento a presentar en Comite de Archivo del mes de Julio de 2017.
7. Valoración Primaria: La profesional especializada  referente del proceso de Gestión Documental presenta el cuadro de clasificación documental y la definición de disposición final  de documentos asociada, junto con el análisis de normatividad que debe relacionarse con cada uno de estos.
8.Valoración Secundaria: La profesional especializada  referente del proceso de Gestión Documental  presenta la identificación de sereis misionales definitiva.
Frente a las 5  tareas  propuestas para la actividad se desarrollaron 4 con corte a la fecha de seguimiento (28 de Julio de 2017) equivalente al 80%. El envío de TRD se encuentra para finalizar a 31 de Julio de 2017.
Deben realizarse de forma posterior a la aprobación,  un mecanismo de  socialización  frente a los ajustes y las implicaciones por proceso, donde puede involucrarse el mecanismo IN-EC-16-01 Instructivos para el tratamiento de alertas en la gestión de procesos
12/10/2017: Se realizaron los ajuestes solicitados por la la Secretaria Técnica del Consejo Distrital de Archivos de Bogotá D.C.
Se recibieron los ajustes por parte de la  Secretaria Técnica del Consejo Distrital de Archivos de Bogotá D.C, mediante radicado IDEP 1239 del 25 de Septiembre de 2017. Posteriormente se analizaron los ajustes y se  proyectó la TRD definitiva para ser presentada en el Comité de Archivo  que se realizará en Octubre de 2017, para ser enviadas a  este ente  para la correspondiente Convalidación.  Se cierra acción.
</t>
    </r>
    <r>
      <rPr>
        <b/>
        <i/>
        <sz val="10"/>
        <color rgb="FF000000"/>
        <rFont val="Arial"/>
        <family val="2"/>
      </rPr>
      <t xml:space="preserve">
</t>
    </r>
  </si>
  <si>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30/09/2017: Archivo excel con ajustes, TRD ajustdas, Cuadro de clasificación ajustado y cuadro  de caracterización ajustado.
</t>
    </r>
    <r>
      <rPr>
        <b/>
        <sz val="10"/>
        <color rgb="FF000000"/>
        <rFont val="Arial"/>
        <family val="2"/>
      </rPr>
      <t>10/04/2018: I</t>
    </r>
    <r>
      <rPr>
        <sz val="10"/>
        <color rgb="FF000000"/>
        <rFont val="Arial"/>
        <family val="2"/>
      </rPr>
      <t>nforme radicado  455 del 28/03/2018 del Archivo General de la Nación,  No se presenta nuevas evidencias para el cumplimiento de las observaciones presentadas.</t>
    </r>
  </si>
  <si>
    <r>
      <rPr>
        <sz val="10"/>
        <color rgb="FF000000"/>
        <rFont val="Arial"/>
        <family val="2"/>
      </rPr>
      <t xml:space="preserve">28/07/2017: Diana Karina Ruiz P. 
</t>
    </r>
    <r>
      <rPr>
        <b/>
        <sz val="10"/>
        <color rgb="FF000000"/>
        <rFont val="Arial"/>
        <family val="2"/>
      </rPr>
      <t>10/04/2018:</t>
    </r>
    <r>
      <rPr>
        <sz val="10"/>
        <color rgb="FF000000"/>
        <rFont val="Arial"/>
        <family val="2"/>
      </rPr>
      <t xml:space="preserve"> Alix del Pilar Hurtado Pedraza, Técnico Operativo (E )</t>
    </r>
  </si>
  <si>
    <t>Realizar mesas de trabajo por dependencias para revisar la pertinencia y coherencia de las Tablas presentadas en el año 2016 al Archivo Distrital y generar  propuesta ajustada de acuerdo con los procesos y procedimientos actualizados y publicados en Maloca Aula SIG.</t>
  </si>
  <si>
    <t>Actas de mesas de trabajo, Tablas de Retención Documental preliminares</t>
  </si>
  <si>
    <t>06/10/2017: Se realizaron mesas de trabajo con las dependencias y se participo en mesas de actualizacion de procesos y procedimientos.
Por lo anterior se solicita el cierre de la no conformidad  puesto que se han desarrollado las acciones para eliminar las causas de la no conformidad.</t>
  </si>
  <si>
    <r>
      <rPr>
        <sz val="10"/>
        <color rgb="FF000000"/>
        <rFont val="Arial"/>
        <family val="2"/>
      </rPr>
      <t xml:space="preserve">28/07/2017:
Se revisaron actas de comité de archivo de 2017 donde se socializa el plan de mejoramiento archivístico y se construye con base en este  el cronograma de mesas de trabajo por dependencias.  Se revisaron los listados de asistencia de las mesas realizadas y las Tablas de Retención Preliminares a aprobar en Comité de Archivo de Julio de 2017.
Se recomienda mayor socialización sobre el mecanismo de consulta compartida  Z:\AVANCES TABLA DE RETENCION para realizar actualizaciones simultaneas frente a las  modificaciones del modelo de procesos de la entidad, lo que agilizaría las actividades  posteriores de Plan de Mejoramiento Archivístico y complementarlo con los soportes registrados en cada tarea de las acción.
12/10/2017: Se realizaron las  mesas de trabajo por dependencaia y posterior a la radicacion de loas observaciones dela Secretaría Tecnica del Consejo Distrital de Archivos de Bogotá, se presentará en el primer comité directivo de Octubre de 2017.  Se cierra acción.
Se cierra acción.
</t>
    </r>
    <r>
      <rPr>
        <b/>
        <sz val="10"/>
        <color rgb="FF000000"/>
        <rFont val="Arial"/>
        <family val="2"/>
      </rPr>
      <t xml:space="preserve">
</t>
    </r>
  </si>
  <si>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12/10/2017: Radicado 25 de septiembre de 2017 y programación en Comité Directivo.
</t>
    </r>
    <r>
      <rPr>
        <b/>
        <sz val="10"/>
        <color rgb="FF000000"/>
        <rFont val="Arial"/>
        <family val="2"/>
      </rPr>
      <t xml:space="preserve">
10/04/2018: </t>
    </r>
    <r>
      <rPr>
        <sz val="10"/>
        <color rgb="FF000000"/>
        <rFont val="Arial"/>
        <family val="2"/>
      </rPr>
      <t>Respuesta informe de seguimiento al Plan Archivístico rad 455 del 28/03/2018 Archivo General de la Nación</t>
    </r>
  </si>
  <si>
    <r>
      <rPr>
        <sz val="10"/>
        <color rgb="FF000000"/>
        <rFont val="Arial"/>
        <family val="2"/>
      </rPr>
      <t xml:space="preserve">28/07/2017: Diana Karina Ruiz P.
12/10/2017: Diana Karina Ruiz-Jefe de OCI
Alix del Pilar Hurtado Pedraza-Técnico Operativo OCI
</t>
    </r>
    <r>
      <rPr>
        <b/>
        <sz val="10"/>
        <color rgb="FF000000"/>
        <rFont val="Arial"/>
        <family val="2"/>
      </rPr>
      <t>10/04/2018:</t>
    </r>
    <r>
      <rPr>
        <sz val="10"/>
        <color rgb="FF000000"/>
        <rFont val="Arial"/>
        <family val="2"/>
      </rPr>
      <t xml:space="preserve"> Alix del Pilar Hurtado Pedraza, Técnico Operativo (E )</t>
    </r>
  </si>
  <si>
    <t>Elaboración y ajuste de los anexos de las Tablas de Retención Documental.</t>
  </si>
  <si>
    <t>Cuadro de Clasificación Documental, Fichas de Valoración Documental, introducción.</t>
  </si>
  <si>
    <t>06/10/2017:  Se elaboraron las Tablas de Retencion Documental Junto con sus anexos .documentos soportes equipo de computo del profesional Especializado de Gestión Documental. 
Por lo anterior se solicita el cierre de la no conformidad  puesto que se han desarrollado las acciones para eliminar las causas de la no conformidad.</t>
  </si>
  <si>
    <t xml:space="preserve">28/07/2017:
Se revisa documento de trabajo con la clasificación documental (Cuadro de Clasificación Documental preliminar)   a aprobar en Comité de Archivo.
Las fichas de  Fichas de Valoración Documental se encuentran diseñadas (versión preliminar) de acuerdo a las disposición final establecida en la Tabla de Retención Documental  y el formato FICHA DE VALORACIÓN DOCUMENTAL Y DISPOSICIÓN FINAL Código: FT-GD-07-22.
Estos documentos son socializados y aprobados en Comité de Archivo de 28 de Julio de 2017.
12/10/2017: Se realizaron los ajuestes solicitados por la la Secretaria Técnica del Consejo Distrital de Archivos de Bogotá D.C
Se recibieron los ajustes por parte de la  Secretaria Técnica del Consejo Distrital de Archivos de Bogotá D.C, mediante radicado IDEP1239 del 25 de Septiembre de 2017. Posteriormente se analizaron los ajustes y se  proyectó la TRD definitiva para ser presentada en el Comité de Archivo  que se realizará en Octubre de 2017, para ser enviadas a  este ente  para la correspondiente Convalidación.
Se cierra acción.
</t>
  </si>
  <si>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t>
    </r>
    <r>
      <rPr>
        <b/>
        <sz val="10"/>
        <color rgb="FF000000"/>
        <rFont val="Arial"/>
        <family val="2"/>
      </rPr>
      <t xml:space="preserve">
10/04/2018</t>
    </r>
    <r>
      <rPr>
        <sz val="10"/>
        <color rgb="FF000000"/>
        <rFont val="Arial"/>
        <family val="2"/>
      </rPr>
      <t>: Respuesta informe de seguimiento al Plan Archivístico rad 455 del 28/03/2018 Archivo General de la Nación</t>
    </r>
  </si>
  <si>
    <r>
      <rPr>
        <sz val="10"/>
        <color rgb="FF000000"/>
        <rFont val="Arial"/>
        <family val="2"/>
      </rPr>
      <t xml:space="preserve">28/07/2017: Diana Karina Ruiz P.
</t>
    </r>
    <r>
      <rPr>
        <b/>
        <sz val="10"/>
        <color rgb="FF000000"/>
        <rFont val="Arial"/>
        <family val="2"/>
      </rPr>
      <t>10/04/2018</t>
    </r>
    <r>
      <rPr>
        <sz val="10"/>
        <color rgb="FF000000"/>
        <rFont val="Arial"/>
        <family val="2"/>
      </rPr>
      <t>: Alix del Pilar Hurtado Pedraza, Técnico Operativo (E )</t>
    </r>
  </si>
  <si>
    <t>Aprobación de las TRD por el Comité de Archivo del IDEP.</t>
  </si>
  <si>
    <t>Tabla de Retención Documental final, Acta de aprobación del comité de Archivo.</t>
  </si>
  <si>
    <t>06/10/2017: El 28 de julio de la viegencia actual ,  el comité interno de Archivos del IDEP,  Aprobo las Tablas de Retencion Documental.
Por lo anterior se solicita el cierre de la no conformidad  puesto que se han desarrollado las acciones para eliminar las causas de la no conformidad</t>
  </si>
  <si>
    <r>
      <rPr>
        <sz val="10"/>
        <color rgb="FF000000"/>
        <rFont val="Arial"/>
        <family val="2"/>
      </rPr>
      <t xml:space="preserve">28/07/2017:
Los procesos se han  publicado progresivamente en el SItio WEB Maloca AulaSIG  en el mes de Julio de 2017 y se construyó versión preliminar de las TRD para aprobación en el Comité Interno de Archivo, que fue  celebrado el 28 de Julio de 2017.
Se recomienda continuar con los controles sistemáticos de actualización del modelo de operación y establecer mesas articuladas entre el Comité de Sistema Integrado de Gestión y Comité de Archivo para retroalimentar los dos subsistemas asociados (Subsistema de Gestión de Calidad y Subsistema de Gestión Ambiental) frente a las actividades restantes del presente Plan de Mejora.
12/10/2017: Se realizo el 28 de julio de 2017 y se programa para primera semana de octubre  despues de los ajustes radicados.
Se cierra acción.
</t>
    </r>
    <r>
      <rPr>
        <b/>
        <sz val="10"/>
        <color rgb="FF000000"/>
        <rFont val="Arial"/>
        <family val="2"/>
      </rPr>
      <t xml:space="preserve">
25/07/2018
NOTA: </t>
    </r>
    <r>
      <rPr>
        <sz val="10"/>
        <color rgb="FF000000"/>
        <rFont val="Arial"/>
        <family val="2"/>
      </rPr>
      <t>Con comunicado radicado No. 944 del 04/07/2018, el Archivo General e la Nación, remitió certificado en donde notifica que se realizó inscripción de las TRD del IDEP con el Rgistro Único de Series Documentales bajo el número TRD-82.</t>
    </r>
  </si>
  <si>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t>
    </r>
    <r>
      <rPr>
        <b/>
        <sz val="10"/>
        <color rgb="FF000000"/>
        <rFont val="Arial"/>
        <family val="2"/>
      </rPr>
      <t xml:space="preserve">
</t>
    </r>
    <r>
      <rPr>
        <sz val="10"/>
        <color rgb="FF000000"/>
        <rFont val="Arial"/>
        <family val="2"/>
      </rPr>
      <t xml:space="preserve">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Certificado de inscripción en el Registro Único de Series Documentales radicado en el IDEP bajo en # 944 del 04/07/2018</t>
    </r>
  </si>
  <si>
    <r>
      <rPr>
        <sz val="10"/>
        <color rgb="FF000000"/>
        <rFont val="Arial"/>
        <family val="2"/>
      </rPr>
      <t xml:space="preserve">28/07/2017: Diana Karina Ruiz P.
12/10/2017: Diana Karina Ruiz-Jefe de OCI
Alix del Pilar Hurtado Pedraza-Técnico Operativo OCI
</t>
    </r>
    <r>
      <rPr>
        <sz val="10"/>
        <color rgb="FF000000"/>
        <rFont val="Arial"/>
        <family val="2"/>
      </rPr>
      <t xml:space="preserve">10/04/2018: Alix del Pilar Hurtado Pedraza, Técnico Operativo (E )
</t>
    </r>
    <r>
      <rPr>
        <b/>
        <sz val="10"/>
        <color rgb="FF000000"/>
        <rFont val="Arial"/>
        <family val="2"/>
      </rPr>
      <t xml:space="preserve">
25/07/2018</t>
    </r>
    <r>
      <rPr>
        <sz val="10"/>
        <color rgb="FF000000"/>
        <rFont val="Arial"/>
        <family val="2"/>
      </rPr>
      <t>: Alix del Pilar Hurtado Pedraza, Técnico Operativo (E )</t>
    </r>
  </si>
  <si>
    <t>Enviar las TRD para su convalidación a la Secretaría Técnica del Consejo Distrital de Archivos de Bogotá D.C.</t>
  </si>
  <si>
    <t xml:space="preserve">Comunicación de envió anexando la TRD. </t>
  </si>
  <si>
    <t>06/10/2017: Mediante radicado No. 1-2017-19693 se radicaron las TRD en la Secretaria Tecnica del Consejo Distrital de Archivos.
Por lo anterior se solicita el cierre de la no conformidad  puesto que se han desarrollado las acciones para eliminar las causas de la no conformidad.</t>
  </si>
  <si>
    <r>
      <rPr>
        <sz val="10"/>
        <color rgb="FF000000"/>
        <rFont val="Arial"/>
        <family val="2"/>
      </rPr>
      <t xml:space="preserve">28/07/2017:
Se realizará envío a 31 de Julio  de 2017 de acuerdo a lo manifestado por La profesional especializada  referente del proceso de Gestión Documental.
12/10/2017:  Se radicaron 1ra vez el 31/07/2017 bajo el radicado IDEP No. 00531 y  se espera realizar la entrega de los  ajustes en octubre de 2017 . 
Se cierra acción.
</t>
    </r>
    <r>
      <rPr>
        <sz val="10"/>
        <color rgb="FF000000"/>
        <rFont val="Arial"/>
        <family val="2"/>
      </rPr>
      <t>10/04/2018</t>
    </r>
    <r>
      <rPr>
        <b/>
        <sz val="10"/>
        <color rgb="FF000000"/>
        <rFont val="Arial"/>
        <family val="2"/>
      </rPr>
      <t xml:space="preserve">
NOTA: </t>
    </r>
    <r>
      <rPr>
        <sz val="10"/>
        <color rgb="FF000000"/>
        <rFont val="Arial"/>
        <family val="2"/>
      </rPr>
      <t xml:space="preserve"> la Secretaría Técnica del Consejo Distrital de Archivo de General de la Nación Bogotá Nación con oficio No. 455 del 28/03/2018 generó observaciones presentadas al seguimiento de plan de mejoramiento. 
Por lo tanto la OCI continuará realizando seguimiento hasta que se convaliden las tablas de retención documental en cumplimiento de la acción No. 05 ya que a pesar de haberse cumplido, la misma no fue efectiva. 
</t>
    </r>
    <r>
      <rPr>
        <b/>
        <sz val="10"/>
        <color rgb="FF000000"/>
        <rFont val="Arial"/>
        <family val="2"/>
      </rPr>
      <t xml:space="preserve">25/07/2018
NOTA: </t>
    </r>
    <r>
      <rPr>
        <sz val="10"/>
        <color rgb="FF000000"/>
        <rFont val="Arial"/>
        <family val="2"/>
      </rPr>
      <t xml:space="preserve">Con comunicado radicado No. 944 del 04/07/2018, el Archivo General e la Nación, remitió certificado en donde notifica que se realizó inscripción de las TRD del IDEP con el Rgistro Único de Series Documentales bajo el número </t>
    </r>
    <r>
      <rPr>
        <b/>
        <sz val="10"/>
        <color rgb="FF000000"/>
        <rFont val="Arial"/>
        <family val="2"/>
      </rPr>
      <t xml:space="preserve">TRD-82.
</t>
    </r>
  </si>
  <si>
    <r>
      <rPr>
        <sz val="10"/>
        <color rgb="FF000000"/>
        <rFont val="Arial"/>
        <family val="2"/>
      </rPr>
      <t xml:space="preserve">Se realizará envío a 31 de Julio  de 2017 de acuerdo a lo manifestado por La profesional especializada  referente del proceso de Gestión Documental 
12/10/2017: Rad 531 y anexos 
</t>
    </r>
    <r>
      <rPr>
        <sz val="10"/>
        <color rgb="FF000000"/>
        <rFont val="Arial"/>
        <family val="2"/>
      </rPr>
      <t xml:space="preserve">
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Certificado de inscripción en el Registro Único de Series Documentales radicado en el IDEP bajo en # 944 del 04/07/2018</t>
    </r>
  </si>
  <si>
    <r>
      <rPr>
        <sz val="10"/>
        <color rgb="FF000000"/>
        <rFont val="Arial"/>
        <family val="2"/>
      </rPr>
      <t xml:space="preserve">28/07/2017: Diana Karina Ruiz P.
12/10/2017: Diana Karina Ruiz-Jefe de OCI
Alix del Pilar Hurtado Pedraza-Técnico Operativo OCI 
</t>
    </r>
    <r>
      <rPr>
        <b/>
        <sz val="10"/>
        <color rgb="FF000000"/>
        <rFont val="Arial"/>
        <family val="2"/>
      </rPr>
      <t xml:space="preserve">25/07/2018: </t>
    </r>
    <r>
      <rPr>
        <sz val="10"/>
        <color rgb="FF000000"/>
        <rFont val="Arial"/>
        <family val="2"/>
      </rPr>
      <t xml:space="preserve">Alix del Pilar Hurtado Pedraza, Técnico Operativo (E )
</t>
    </r>
  </si>
  <si>
    <t>Conformación de los Archivos Públicos. La entidad no ha elaborado las tablas de valoración para la organización del fondo acumulado.</t>
  </si>
  <si>
    <t>No se ha logrado la convalidacion de las Tablas de Valoracion  Documental con el respectivo cuadro de clasificacion documental</t>
  </si>
  <si>
    <t>Ajustar las Tablas de Valoración Documental (TVD) de acuerdo con las recomendaciones de la  Secretaría Técnica del Consejo Distrital de Archivos de Bogotá D.C.</t>
  </si>
  <si>
    <t xml:space="preserve">
06/10/2017:Se elaboró Versión N°1 de las Tablas de Valoración Documental
Por lo anterior se solicita el cierre de la no conformidad  puesto que se han desarrollado las acciones para eliminar las causas de la no conformidad.
23/11/2017: 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t>
  </si>
  <si>
    <t>23/11/2017: Z:\TABLA DE VALORACION DOCUMENTAL_AJUSTES</t>
  </si>
  <si>
    <r>
      <rPr>
        <sz val="10"/>
        <color rgb="FF000000"/>
        <rFont val="Arial"/>
        <family val="2"/>
      </rP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cierra acción 
</t>
    </r>
    <r>
      <rPr>
        <sz val="10"/>
        <color rgb="FF000000"/>
        <rFont val="Arial"/>
        <family val="2"/>
      </rPr>
      <t xml:space="preserve">10/04/2018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family val="2"/>
      </rPr>
      <t xml:space="preserve">
25/07/2018
NOTA:  La Oficina de Control Interno recomienda tener en cuenta las observaciones dadas por el Archivo General de la Nación respecto al seguimiento al Plan de Mejoramiento Archivistico, el cual fue radicado en el IDEP bajo el No. 1014 del 17/07/2018</t>
    </r>
  </si>
  <si>
    <r>
      <rPr>
        <sz val="10"/>
        <color rgb="FF000000"/>
        <rFont val="Arial"/>
        <family val="2"/>
      </rPr>
      <t xml:space="preserve">Identificación de Tablas por periodo de Estructura Organica
proyección de tablas de valoración
Inventarios en estado natural. Radicado 924 de 2017
</t>
    </r>
    <r>
      <rPr>
        <sz val="10"/>
        <color rgb="FF000000"/>
        <rFont val="Arial"/>
        <family val="2"/>
      </rPr>
      <t xml:space="preserve">
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 xml:space="preserve">Respuesta informe de  seguimiento al Plan de Mejoramiento Archivistico, el cual fue radicado en el IDEP bajo el No. 1014 del 17/07/2018  Archivo General de la Nación
</t>
    </r>
  </si>
  <si>
    <r>
      <rPr>
        <sz val="10"/>
        <color rgb="FF000000"/>
        <rFont val="Arial"/>
        <family val="2"/>
      </rPr>
      <t xml:space="preserve">Alix del Pilar Hurtado Pedraza-Técnico Operativo OCI12/10/2017: Diana Karina Ruiz-Jefe de OCI
Alix del Pilar Hurtado Pedraza-Técnico Operativo OCI
20/12/2017: Diana Ruiz
</t>
    </r>
    <r>
      <rPr>
        <sz val="10"/>
        <color rgb="FF000000"/>
        <rFont val="Arial"/>
        <family val="2"/>
      </rPr>
      <t xml:space="preserve">10/04/2018: Alix del Pilar Hurtado Pedraza, Técnico Operativo (E )
</t>
    </r>
    <r>
      <rPr>
        <b/>
        <sz val="10"/>
        <color rgb="FF000000"/>
        <rFont val="Arial"/>
        <family val="2"/>
      </rPr>
      <t xml:space="preserve">
25/07/2018:</t>
    </r>
    <r>
      <rPr>
        <sz val="10"/>
        <color rgb="FF000000"/>
        <rFont val="Arial"/>
        <family val="2"/>
      </rPr>
      <t xml:space="preserve"> Alix del Pilar Hurtado Pedraza, Técnico Operativo (E )</t>
    </r>
  </si>
  <si>
    <t xml:space="preserve">Elaboración de los anexos de las Tablas de Valoración Documental. </t>
  </si>
  <si>
    <t>06/10/2017: Se elaboró versión N° 1 del Cuadro de Clasificación Documental para las TVD
Por lo anterior se solicita el cierre de la no conformidad  puesto que se han desarrollado las acciones para eliminar las causas de la no conformidad
23/11/2017:Se estan realizando los ajustes solicitados</t>
  </si>
  <si>
    <r>
      <rPr>
        <sz val="10"/>
        <color rgb="FF000000"/>
        <rFont val="Arial"/>
        <family val="2"/>
      </rP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verifican como anexos 341 folios con CD radicados (Rad 924 de 2017 IDEP) como soporte para concepto de convalidación de Tablas de Valoración Documental. Se cierra acción
</t>
    </r>
    <r>
      <rPr>
        <b/>
        <sz val="10"/>
        <color rgb="FF000000"/>
        <rFont val="Arial"/>
        <family val="2"/>
      </rPr>
      <t>10/04/2018</t>
    </r>
    <r>
      <rPr>
        <sz val="10"/>
        <color rgb="FF000000"/>
        <rFont val="Arial"/>
        <family val="2"/>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t>
    </r>
    <r>
      <rPr>
        <b/>
        <sz val="10"/>
        <color rgb="FF000000"/>
        <rFont val="Arial"/>
        <family val="2"/>
      </rPr>
      <t xml:space="preserve">
25/07/2018
NOTA:  La Oficina de Control Interno recomienda tener en cuenta las observaciones dadas por el Archivo General de la Nación respecto al seguimiento al Plan de Mejoramiento Archivistico, el cual fue radicado en el IDEP bajo el No. 1014 del 17/07/2018.
</t>
    </r>
  </si>
  <si>
    <r>
      <rPr>
        <sz val="10"/>
        <color rgb="FF000000"/>
        <rFont val="Arial"/>
        <family val="2"/>
      </rPr>
      <t xml:space="preserve">Identificación de Tablas por periodo de Estructura Organica
proyección de tablas de valoración
Inventarios en estado natural. Radicado 924 de 2017
</t>
    </r>
    <r>
      <rPr>
        <sz val="10"/>
        <color rgb="FF000000"/>
        <rFont val="Arial"/>
        <family val="2"/>
      </rPr>
      <t xml:space="preserve">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Respuesta informe de  seguimiento al Plan de Mejoramiento Archivistico, el cual fue radicado en el IDEP bajo el No. 1014 del 17/07/2018  Archivo General de la Nación</t>
    </r>
  </si>
  <si>
    <r>
      <rPr>
        <sz val="10"/>
        <color rgb="FF000000"/>
        <rFont val="Arial"/>
        <family val="2"/>
      </rPr>
      <t xml:space="preserve">12/10/2017: Diana Karina Ruiz-Jefe de OCI
Alix del Pilar Hurtado Pedraza-Técnico Operativo OCI
20/12/2017: Diana Ruiz
</t>
    </r>
    <r>
      <rPr>
        <b/>
        <sz val="10"/>
        <color rgb="FF000000"/>
        <rFont val="Arial"/>
        <family val="2"/>
      </rPr>
      <t xml:space="preserve">
</t>
    </r>
    <r>
      <rPr>
        <sz val="10"/>
        <color rgb="FF000000"/>
        <rFont val="Arial"/>
        <family val="2"/>
      </rPr>
      <t xml:space="preserve">10/04/2018: Alix del Pilar Hurtado Pedraza, Técnico Operativo (E )
</t>
    </r>
    <r>
      <rPr>
        <b/>
        <sz val="10"/>
        <color rgb="FF000000"/>
        <rFont val="Arial"/>
        <family val="2"/>
      </rPr>
      <t>25/07/2018:</t>
    </r>
    <r>
      <rPr>
        <sz val="10"/>
        <color rgb="FF000000"/>
        <rFont val="Arial"/>
        <family val="2"/>
      </rPr>
      <t xml:space="preserve"> Alix del Pilar Hurtado Pedraza, Técnico Operativo (E )</t>
    </r>
  </si>
  <si>
    <t>Aprobación de las TVD por el Comité de Archivo del IDEP.</t>
  </si>
  <si>
    <t xml:space="preserve">Tabla de Valoración  Documental final, Acta de aprobación del comité de Archivo </t>
  </si>
  <si>
    <t xml:space="preserve">06/10/2017: Actividad en desarrollado programada para el IV Trismetre de la vigencia actual.
23/11/2017:El comité se realizara la primera semana de Diciembre </t>
  </si>
  <si>
    <r>
      <rPr>
        <sz val="10"/>
        <color rgb="FF000000"/>
        <rFont val="Arial"/>
        <family val="2"/>
      </rPr>
      <t xml:space="preserve">20/12/2017: Se celebró comité de archivo el 12 de diciembre de 2017 donde se aprobaron las Tablas de Valoración Documental y se   desarrollaron los siguientes puntos: 1. Se socializó a los asistentes al Comité Interno de Archivo los ajustes solicitados por la Secretaria Técnica en el concepto de revisión, evaluación y convalidación de la Tabla de Valoración Documental del Instituto para La investigación Educativa y el Desarrollo Pedagógico IDEP. Radicado No. 1-2016-5183 de fecha 10/02/2016. 2. La Profesional especializada 222-03 presentó al Comité Interno de Archivo el cuadro de respuestas que se entregará al archivo de Bogotá. A cada observación realizada se da una respuesta de lo que la Entidad realizo frente a esa observación. Presentó la estructura de los tres períodos contemplados para la presentación de  la Tabla de valoración Documental con sus respectivos anexos  cuadro de clasificación documental e inventario documental. 3. Adicionalmente presentó un cuadro de disposición final y tiempos de retención documental para las series, subseries y asuntos identificados en el inventario documental del fondo acumulado del Instituto y que quedaran plasmados en las Tablas de valoración Documental y en las fichas de valoración documental. 4. Finalmente informóque las Tablas de Valoración Documental con sus respectivos anexos  serán enviados nuevamente  a la secretaria técnica para revisión y convalidación el 15 de diciembre de 2017. (Fuente Acta de Comité).  Se cierra acción.
</t>
    </r>
    <r>
      <rPr>
        <b/>
        <sz val="10"/>
        <color rgb="FF000000"/>
        <rFont val="Arial"/>
        <family val="2"/>
      </rPr>
      <t>10/04/2018</t>
    </r>
    <r>
      <rPr>
        <sz val="10"/>
        <color rgb="FF000000"/>
        <rFont val="Arial"/>
        <family val="2"/>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family val="2"/>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r>
      <rPr>
        <sz val="10"/>
        <color rgb="FF000000"/>
        <rFont val="Arial"/>
        <family val="2"/>
      </rPr>
      <t xml:space="preserve">
</t>
    </r>
  </si>
  <si>
    <r>
      <rPr>
        <sz val="10"/>
        <color rgb="FF000000"/>
        <rFont val="Arial"/>
        <family val="2"/>
      </rPr>
      <t xml:space="preserve">Acta de comité 12 de diciembre de 2017
Radicado 924 de 2017
</t>
    </r>
    <r>
      <rPr>
        <sz val="10"/>
        <color rgb="FF000000"/>
        <rFont val="Arial"/>
        <family val="2"/>
      </rPr>
      <t xml:space="preserve">10/04/2018: Respuesta informe de seguimiento al Plan Archivístico rad 455 del 28/03/2018 Archivo General de la Nación
</t>
    </r>
    <r>
      <rPr>
        <b/>
        <sz val="10"/>
        <color rgb="FF000000"/>
        <rFont val="Arial"/>
        <family val="2"/>
      </rPr>
      <t xml:space="preserve">
25/07/2018:</t>
    </r>
    <r>
      <rPr>
        <sz val="10"/>
        <color rgb="FF000000"/>
        <rFont val="Arial"/>
        <family val="2"/>
      </rPr>
      <t xml:space="preserve"> Respuesta informe de  seguimiento al Plan de Mejoramiento Archivistico, el cual fue radicado en el IDEP bajo el No. 1014 del 17/07/2018  Archivo General de la Nación</t>
    </r>
  </si>
  <si>
    <r>
      <rPr>
        <sz val="10"/>
        <color rgb="FF000000"/>
        <rFont val="Arial"/>
        <family val="2"/>
      </rPr>
      <t xml:space="preserve">20/12/2017: Diana Ruiz
</t>
    </r>
    <r>
      <rPr>
        <sz val="10"/>
        <color rgb="FF000000"/>
        <rFont val="Arial"/>
        <family val="2"/>
      </rPr>
      <t xml:space="preserve">
10/04/2018: Alix del Pilar Hurtado Pedraza, Técnico Operativo (E )
</t>
    </r>
    <r>
      <rPr>
        <b/>
        <sz val="10"/>
        <color rgb="FF000000"/>
        <rFont val="Arial"/>
        <family val="2"/>
      </rPr>
      <t xml:space="preserve">
25/07/2018</t>
    </r>
    <r>
      <rPr>
        <sz val="10"/>
        <color rgb="FF000000"/>
        <rFont val="Arial"/>
        <family val="2"/>
      </rPr>
      <t>: Alix del Pilar Hurtado Pedraza, Técnico Operativo (E )</t>
    </r>
  </si>
  <si>
    <t>Enviar las TVD para su convalidación a la Secretaría Técnica del Consejo Distrital de Archivos de Bogotá D.C.</t>
  </si>
  <si>
    <t xml:space="preserve">Comunicación de envió anexando la TVD. </t>
  </si>
  <si>
    <t xml:space="preserve">06/10/2017: Actividad en desarrollado programada para el IV Trismetre de la vigencia actual.
23/11/2017: Las Tablas de Valoracion Documental se enviaran a la secretaria técnica el 15 de Dicimbre del año en curso. </t>
  </si>
  <si>
    <r>
      <rPr>
        <sz val="10"/>
        <color rgb="FF000000"/>
        <rFont val="Arial"/>
        <family val="2"/>
      </rPr>
      <t xml:space="preserve">20/12/2017: Se radicaron Tablas de Valoración Documental bajo radicado 924 de 2017 IDEP , para su posterior tramite de convalidación en Secretaría Técnica del Consejo Distrital de Archivos de Bogotá D.C.. Se  cierra acción
</t>
    </r>
    <r>
      <rPr>
        <b/>
        <sz val="10"/>
        <color rgb="FF000000"/>
        <rFont val="Arial"/>
        <family val="2"/>
      </rPr>
      <t>10/04/2018</t>
    </r>
    <r>
      <rPr>
        <sz val="10"/>
        <color rgb="FF000000"/>
        <rFont val="Arial"/>
        <family val="2"/>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family val="2"/>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</si>
  <si>
    <r>
      <rPr>
        <sz val="10"/>
        <color rgb="FF000000"/>
        <rFont val="Arial"/>
        <family val="2"/>
      </rPr>
      <t xml:space="preserve">Radicado 924 de 2017
</t>
    </r>
    <r>
      <rPr>
        <sz val="10"/>
        <color rgb="FF000000"/>
        <rFont val="Arial"/>
        <family val="2"/>
      </rPr>
      <t xml:space="preserve">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Respuesta informe de  seguimiento al Plan de Mejoramiento Archivistico, el cual fue radicado en el IDEP bajo el No. 1014 del 17/07/2018  Archivo General de la Nación</t>
    </r>
  </si>
  <si>
    <r>
      <rPr>
        <sz val="10"/>
        <color rgb="FF000000"/>
        <rFont val="Arial"/>
        <family val="2"/>
      </rPr>
      <t xml:space="preserve">20/12/2017: Diana Ruiz
</t>
    </r>
    <r>
      <rPr>
        <b/>
        <sz val="10"/>
        <color rgb="FF000000"/>
        <rFont val="Arial"/>
        <family val="2"/>
      </rPr>
      <t xml:space="preserve">
</t>
    </r>
    <r>
      <rPr>
        <sz val="10"/>
        <color rgb="FF000000"/>
        <rFont val="Arial"/>
        <family val="2"/>
      </rPr>
      <t xml:space="preserve">10/04/2018: Alix del Pilar Hurtado Pedraza, Técnico Operativo (E )
</t>
    </r>
    <r>
      <rPr>
        <b/>
        <sz val="10"/>
        <color rgb="FF000000"/>
        <rFont val="Arial"/>
        <family val="2"/>
      </rPr>
      <t xml:space="preserve">
25/07/2018</t>
    </r>
    <r>
      <rPr>
        <sz val="10"/>
        <color rgb="FF000000"/>
        <rFont val="Arial"/>
        <family val="2"/>
      </rPr>
      <t>: Alix del Pilar Hurtado Pedraza, Técnico Operativo (E )</t>
    </r>
  </si>
  <si>
    <t>Aplicación de las Tablas de Valoración Documental.</t>
  </si>
  <si>
    <t>Inventarios documentales conforme las Tablas de Valoración Documental Aprobadas y convalidadas. Actas de transferencias Secundarias.</t>
  </si>
  <si>
    <r>
      <rPr>
        <sz val="10"/>
        <color rgb="FF000000"/>
        <rFont val="Arial"/>
        <family val="2"/>
      </rPr>
      <t xml:space="preserve">Actividad quese realizara una vez se tengan convalidadas las Tablas de Valoracion Documental 
06/10/2017: Actividad en desarrollado , la cual se implementara una vez se tengan convalidadas las Tablas de Valoración Documental. 
</t>
    </r>
    <r>
      <rPr>
        <b/>
        <sz val="10"/>
        <color rgb="FF000000"/>
        <rFont val="Arial"/>
        <family val="2"/>
      </rPr>
      <t>23/11/2017</t>
    </r>
    <r>
      <rPr>
        <sz val="10"/>
        <color rgb="FF000000"/>
        <rFont val="Arial"/>
        <family val="2"/>
      </rPr>
      <t xml:space="preserve">: Actividad progrmada para el 2019 una vez se convaliden las Tablas de valoracion Documental
</t>
    </r>
    <r>
      <rPr>
        <b/>
        <sz val="10"/>
        <color rgb="FF000000"/>
        <rFont val="Arial"/>
        <family val="2"/>
      </rPr>
      <t xml:space="preserve">11/12/2018 </t>
    </r>
    <r>
      <rPr>
        <sz val="10"/>
        <color rgb="FF000000"/>
        <rFont val="Arial"/>
        <family val="2"/>
      </rPr>
      <t xml:space="preserve">El 19 de noviembre se recibio de la secretaria tecnica del consejo Distrital de Archivos de Bogota concepto de viabilidad de convalidacion de las TVD
</t>
    </r>
    <r>
      <rPr>
        <b/>
        <sz val="10"/>
        <color rgb="FF000000"/>
        <rFont val="Arial"/>
        <family val="2"/>
      </rPr>
      <t>03/04/2019</t>
    </r>
    <r>
      <rPr>
        <sz val="10"/>
        <color rgb="FF000000"/>
        <rFont val="Arial"/>
        <family val="2"/>
      </rPr>
      <t xml:space="preserve">: </t>
    </r>
    <r>
      <rPr>
        <sz val="10"/>
        <color rgb="FF000000"/>
        <rFont val="Arial"/>
        <family val="2"/>
      </rPr>
      <t>Una vez se obtuvo la convalidación de las TVD el 13 de diciembre de 2018, se han llevado a cabo las siguientes actividades:
1) Se realizó el plan de trabajo  para la intervencion del fondo documental acumulado. 
2) En enero de 2019 la entidad realizo un contrato de un tecnico y en febrero el de un auxiliar
3) Se realizó la inscripción de las Tablas de Valoración Documental en el Registro Único de Series Documentales del AGN, la entidad se encuentra a la espera de la expedicion del certificado. 
4) Se emitió la resolucion No. 018 del 19/02/2019, mediante la cual se adoptó e implementó las TVD en el Instituto.
5) Se realizó la identificación de las series documentales que de acuerdo a la TVD tienen disposición final y eliminación. 
6) Se realizó el inventario documental de 687 carpetas contenidas en 53 cajas, lo que equivale a  13.025 m/l</t>
    </r>
    <r>
      <rPr>
        <b/>
        <sz val="10"/>
        <color rgb="FF000000"/>
        <rFont val="Arial"/>
        <family val="2"/>
      </rPr>
      <t xml:space="preserve">
03/07/2019: </t>
    </r>
    <r>
      <rPr>
        <sz val="10"/>
        <color rgb="FF000000"/>
        <rFont val="Arial"/>
        <family val="2"/>
      </rPr>
      <t>a)Se oficializo el registro de las Tablas de Valoracion Documental del Instituto en el Registro Unico de series del Archivo General de la Nacion. Quedaron registradas bajo el No. TVD - 25 del 29 de abril de 2019. Se publicaron en la Pagina Web del Instituto las Tablas de valoracion Documental con sus respectivos anexos.b) Se presento en el comite  institucional de gestion y desempeño el 27 de mayo de 2019 el inventario de 267 cajas con 3237 carpetas para eliminar; el comite aprobo la eliminacion. En cuanto se apruebe el acta el inventario se publicara en la Web.</t>
    </r>
  </si>
  <si>
    <r>
      <rPr>
        <sz val="10"/>
        <color rgb="FF000000"/>
        <rFont val="Arial"/>
        <family val="2"/>
      </rPr>
      <t xml:space="preserve">Q:\TABLA DE VALORACION_NOVIEMBRE-2018\TVD_IDEP_CD_13_11_2018 concepto técnico
</t>
    </r>
    <r>
      <rPr>
        <b/>
        <sz val="10"/>
        <color rgb="FF000000"/>
        <rFont val="Arial"/>
        <family val="2"/>
      </rPr>
      <t xml:space="preserve">03/04/2019: 
 - </t>
    </r>
    <r>
      <rPr>
        <sz val="10"/>
        <color rgb="FF000000"/>
        <rFont val="Arial"/>
        <family val="2"/>
      </rPr>
      <t xml:space="preserve">Acta CDA del 13/12/2018
 - Pantallazo de trámite del RUSD, documentos que se encuentran en el archivo de gestión \\192.168.1.251\300_SAFyCD\IDEP2019
e) Resolución 018 de 2019
</t>
    </r>
    <r>
      <rPr>
        <b/>
        <sz val="10"/>
        <color rgb="FF000000"/>
        <rFont val="Arial"/>
        <family val="2"/>
      </rPr>
      <t xml:space="preserve">03/07/2019: </t>
    </r>
    <r>
      <rPr>
        <sz val="10"/>
        <color rgb="FF000000"/>
        <rFont val="Arial"/>
        <family val="2"/>
      </rPr>
      <t>a)http://www.idep.edu.co/?q=tablas-de-valoracion-documental-idep b) FT-GD-07-06_INVENTARIO_SERIES_ELIMINACION_FINAL</t>
    </r>
  </si>
  <si>
    <r>
      <rPr>
        <sz val="10"/>
        <color rgb="FF000000"/>
        <rFont val="Arial"/>
        <family val="2"/>
      </rPr>
      <t xml:space="preserve">20/12/2017: Actividad en desarrollo.
</t>
    </r>
    <r>
      <rPr>
        <sz val="10"/>
        <color rgb="FF000000"/>
        <rFont val="Arial"/>
        <family val="2"/>
      </rPr>
      <t>10/04/2018: Actividad  que se encuentra programada para desarrollarse en la vigencia 2019.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con mel número 455. Igualemente, esta oficina  continuará realizando seguimiento al cumplimiento de dichas observaciones teniendo en cuenta que se debe enviar el seguimiento del Plan de Mejoramiento Archivístico trimestralmente.
25/07/2018:</t>
    </r>
    <r>
      <rPr>
        <b/>
        <sz val="10"/>
        <color rgb="FF000000"/>
        <rFont val="Arial"/>
        <family val="2"/>
      </rPr>
      <t xml:space="preserve"> </t>
    </r>
    <r>
      <rPr>
        <sz val="10"/>
        <color rgb="FF000000"/>
        <rFont val="Arial"/>
        <family val="2"/>
      </rPr>
      <t xml:space="preserve">No se presenta avance por parte del líder del proceso.  
A la fecha de corte 30/06/2018, no se evidencian avances de la acción.
La Oficina de Control Interno recomienda tener en cuenta las observaciones dadas por el Archivo General de la Nación respecto al seguimiento al Plan de Mejoramiento Archivistico, el cual fue radicado en el IDEP bajo el No. 1014 del 17/07/2018
22/10/2018: Con radicado No. 1053 del 24/07/2018, el archivo general emitió "Concepto de revisión y evaluación sobre los ajustes de la tabla de valoración documentaI - TVD del IDEP".  
El IDEP con radicado No.  901 del 19/10/2018, envía al Consejo Distrital de Archivo de Bogotá, envía el documento con los ajustes realizados a la Tabla de Valoración Documental del IDEP.
</t>
    </r>
    <r>
      <rPr>
        <b/>
        <sz val="10"/>
        <color rgb="FF000000"/>
        <rFont val="Arial"/>
        <family val="2"/>
      </rPr>
      <t xml:space="preserve">
26/12/2018:  </t>
    </r>
    <r>
      <rPr>
        <sz val="10"/>
        <color rgb="FF000000"/>
        <rFont val="Arial"/>
        <family val="2"/>
      </rPr>
      <t xml:space="preserve">Con radicado No. 1703  del  19/11/2018, la Secretaría Técnica del  Consejo Distrital de Archivo de Bogotá, D.C., envió el concepto técnico de revisión y evaluación de la TVD, la cual fue aprobada.  
La Oficina de Control Interno recomienda tener en cuenta las observaciones dadas por el Archivo General de la Nación respecto al seguimiento al Plan de Mejoramiento Archivístico, el cual fue radicado en el IDEP  bajo el  No. 1778 del 26/11/2018.
</t>
    </r>
    <r>
      <rPr>
        <b/>
        <sz val="10"/>
        <color rgb="FF000000"/>
        <rFont val="Arial"/>
        <family val="2"/>
      </rPr>
      <t xml:space="preserve">30/04/2019:  </t>
    </r>
    <r>
      <rPr>
        <sz val="10"/>
        <color rgb="FF000000"/>
        <rFont val="Arial"/>
        <family val="2"/>
      </rPr>
      <t xml:space="preserve">Con radicado Interno No. 00106-812-000341 el AGN reportó un avancel del P.M. del 98% de cumplimiento frente a las metas propuestas.  Se verificó por parte de ésta Oficina la implementación de las tablas de valoración documental con Resolución Interna No. 018 de febrero de 2019 y el cumplimiento de las acciones descritas en el seguimiento.  Esta acción continúa en seguimiento. 
</t>
    </r>
    <r>
      <rPr>
        <b/>
        <sz val="10"/>
        <color rgb="FF000000"/>
        <rFont val="Arial"/>
        <family val="2"/>
      </rPr>
      <t xml:space="preserve">20/08/2019:   </t>
    </r>
    <r>
      <rPr>
        <sz val="10"/>
        <color rgb="FF000000"/>
        <rFont val="Arial"/>
        <family val="2"/>
      </rPr>
      <t xml:space="preserve">De acuerdo al seguimiento efectuado y a la verificación realizada por parte de esta Oficina, esta acción se da por cumplida y se cierra. </t>
    </r>
  </si>
  <si>
    <r>
      <rPr>
        <sz val="10"/>
        <color rgb="FF000000"/>
        <rFont val="Arial"/>
        <family val="2"/>
      </rPr>
      <t xml:space="preserve">10/04/2018: Respuesta informe de seguimiento al Plan Archivístico rad 455 del 28/03/2018 Archivo General de la Nación
25/07/2018: Respuesta informe de  seguimiento al Plan de Mejoramiento Archivistico, el cual fue radicado en el IDEP bajo el No. 1014 del 17/07/2018  Archivo General de la Nación
22/10/2018: 
- Radicado No. 1053 del 24/07/2018
 - Radicado 901 del 19/10/2018
</t>
    </r>
    <r>
      <rPr>
        <b/>
        <sz val="10"/>
        <color rgb="FF000000"/>
        <rFont val="Arial"/>
        <family val="2"/>
      </rPr>
      <t xml:space="preserve">
26/12/2018: </t>
    </r>
    <r>
      <rPr>
        <sz val="10"/>
        <color rgb="FF000000"/>
        <rFont val="Arial"/>
        <family val="2"/>
      </rPr>
      <t xml:space="preserve">
 1) Concepto Técnico - TVD - Nov-2018
 2) Plan de Trabajo Intervención TVD
 3) TVD  Periodos:
    - 1994 a 1996
    - 1996  a 2000
    - 2000 a 2007
 4) Plan de Trabajo Intervención  TVD
</t>
    </r>
    <r>
      <rPr>
        <b/>
        <sz val="10"/>
        <color rgb="FF000000"/>
        <rFont val="Arial"/>
        <family val="2"/>
      </rPr>
      <t xml:space="preserve">30/04/2019. 
</t>
    </r>
    <r>
      <rPr>
        <sz val="10"/>
        <color rgb="FF000000"/>
        <rFont val="Arial"/>
        <family val="2"/>
      </rPr>
      <t xml:space="preserve">1. Resolución No. 018 de 2019.
2. Contratos No. 20 y 31 de 2019.
3. FUID a marzo de 2019.
4. FUIS de eliminación a marzo de 2019.
</t>
    </r>
    <r>
      <rPr>
        <b/>
        <sz val="10"/>
        <color rgb="FF000000"/>
        <rFont val="Arial"/>
        <family val="2"/>
      </rPr>
      <t xml:space="preserve">30/07/2019. </t>
    </r>
    <r>
      <rPr>
        <sz val="10"/>
        <color rgb="FF000000"/>
        <rFont val="Arial"/>
        <family val="2"/>
      </rPr>
      <t xml:space="preserve">
TVD publicadas en http://www.idep.edu.co/?q=tablas-de-valoracion-documental-idep b) FT-GD-07-06_INVENTARIO_SERIES_ELIMINACION_FINAL</t>
    </r>
  </si>
  <si>
    <r>
      <rPr>
        <sz val="10"/>
        <color rgb="FF000000"/>
        <rFont val="Arial"/>
        <family val="2"/>
      </rPr>
      <t xml:space="preserve">20/12/2017: Diana Ruiz
</t>
    </r>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26/10/2018: </t>
    </r>
    <r>
      <rPr>
        <sz val="10"/>
        <color rgb="FF000000"/>
        <rFont val="Arial"/>
        <family val="2"/>
      </rPr>
      <t xml:space="preserve">Alix del Pilar Hurtado Pedraza, Técnico Operativo (E )
</t>
    </r>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20/08/2019:  </t>
    </r>
    <r>
      <rPr>
        <sz val="10"/>
        <color rgb="FF000000"/>
        <rFont val="Arial"/>
        <family val="2"/>
      </rPr>
      <t xml:space="preserve">Hilda Yamile Morales Laverde - Jefe OCI. 
</t>
    </r>
  </si>
  <si>
    <t>Organización de los Archivos de Gestión. La entidad no esta aplicando los criterios de organización de los archivos de gestion según la normatividad relacionada: ordenación, foliación hoja de control, control de prestamos  de documentos, numeración de actos administrativos e integridad física de los documentos.</t>
  </si>
  <si>
    <t>Implementación de la Tabla  de Retención Documental convalidada por el Consejo Distrital de Archivos.</t>
  </si>
  <si>
    <t>Inventarios actualizados conforme la TRD aprobada y convalidada.</t>
  </si>
  <si>
    <r>
      <rPr>
        <sz val="10"/>
        <color rgb="FF000000"/>
        <rFont val="Arial"/>
        <family val="2"/>
      </rPr>
      <t xml:space="preserve">Actividad quese realizara una vez se tengan convalidadas las Tablas de Retención Documental  
06/10/2017: Actividad en desarrollado , la cual se implementara una vez se tengan aprobadas las tablas de retencion Documental.  
23/10/2017:Actividad programada para el 2018 una vez se envien los ajustes solicitados para la convalidacion definitiva  
</t>
    </r>
    <r>
      <rPr>
        <b/>
        <sz val="10"/>
        <color rgb="FF000000"/>
        <rFont val="Arial"/>
        <family val="2"/>
      </rPr>
      <t>26/03/2018</t>
    </r>
    <r>
      <rPr>
        <b/>
        <sz val="10"/>
        <color rgb="FF000000"/>
        <rFont val="Arial"/>
        <family val="2"/>
      </rPr>
      <t xml:space="preserve">. </t>
    </r>
    <r>
      <rPr>
        <sz val="10"/>
        <color rgb="FF000000"/>
        <rFont val="Arial"/>
        <family val="2"/>
      </rPr>
      <t xml:space="preserve">El 12 de enero se recibió concepto de la Secretaría Técnica del Consejo Distrital de Archivos en la que se propone al consejo  la convalidación en firme de la TRD en la primera sesión del 2018.
Se está esperando el acuerdo de convalidación emitido por el Consejo Distrital de Archivos de Bogotá .
</t>
    </r>
    <r>
      <rPr>
        <b/>
        <sz val="10"/>
        <color rgb="FF000000"/>
        <rFont val="Arial"/>
        <family val="2"/>
      </rPr>
      <t>25/07/2018</t>
    </r>
    <r>
      <rPr>
        <sz val="10"/>
        <color rgb="FF000000"/>
        <rFont val="Arial"/>
        <family val="2"/>
      </rPr>
      <t xml:space="preserve">   El 29 de junio de se informo a todos los funcionarios y contratistas del Instituto la convalidación de las Tablas de Retención Documental así como su adopción e implementación a través de alerta informativa. 
Para el segundo semestre se programaron las jornadas de sensibilización con las dependencias y el acompañamiento para la implementación de la Tabla de Retención documental para la vigencia  2018.
</t>
    </r>
    <r>
      <rPr>
        <b/>
        <sz val="10"/>
        <color rgb="FF000000"/>
        <rFont val="Arial"/>
        <family val="2"/>
      </rPr>
      <t>11/12/2018</t>
    </r>
    <r>
      <rPr>
        <sz val="10"/>
        <color rgb="FF000000"/>
        <rFont val="Arial"/>
        <family val="2"/>
      </rPr>
      <t xml:space="preserve"> Se realizo acompañamiento a las seis(6 dependecias del instituto para realizar la implementacion de las Tablas de Retencion en cada Una para la vigencia 2018: se realizo identificacion de las series documentales, rotulacion de las carpetas.Inventario unico documental. por parte del lider del proceso se realizo matriz de seguimiento a cada dependencia.</t>
    </r>
  </si>
  <si>
    <r>
      <rPr>
        <b/>
        <sz val="10"/>
        <color rgb="FF000000"/>
        <rFont val="Arial"/>
        <family val="2"/>
      </rPr>
      <t xml:space="preserve">06/03/2018.
</t>
    </r>
    <r>
      <rPr>
        <sz val="10"/>
        <color rgb="FF000000"/>
        <rFont val="Arial"/>
        <family val="2"/>
      </rPr>
      <t>Rad No.2-2018-580 del 15/01/2018
Q:\TRD_COVALIDADA_2018\IMPLEMENTACIÓN TRD</t>
    </r>
  </si>
  <si>
    <r>
      <rPr>
        <b/>
        <sz val="10"/>
        <color rgb="FF000000"/>
        <rFont val="Arial"/>
        <family val="2"/>
      </rPr>
      <t xml:space="preserve">
</t>
    </r>
    <r>
      <rPr>
        <sz val="10"/>
        <color rgb="FF000000"/>
        <rFont val="Arial"/>
        <family val="2"/>
      </rPr>
      <t>10/04/2018: Actividad  que se encuentra en desarrollo, sin embargo,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bajo el radicado IDEP 455. Igualemente, esta oficina  continuará realizando seguimiento al cumplimiento de dichas observaciones teniendo en cuenta que se debe enviar el seguimiento del Plan de Mejoramiento Archivístico trimestralmente.</t>
    </r>
    <r>
      <rPr>
        <b/>
        <sz val="10"/>
        <color rgb="FF000000"/>
        <rFont val="Arial"/>
        <family val="2"/>
      </rPr>
      <t xml:space="preserve">
</t>
    </r>
    <r>
      <rPr>
        <sz val="10"/>
        <color rgb="FF000000"/>
        <rFont val="Arial"/>
        <family val="2"/>
      </rPr>
      <t>25/07/2018</t>
    </r>
    <r>
      <rPr>
        <b/>
        <sz val="10"/>
        <color rgb="FF000000"/>
        <rFont val="Arial"/>
        <family val="2"/>
      </rPr>
      <t xml:space="preserve">
</t>
    </r>
    <r>
      <rPr>
        <sz val="10"/>
        <color rgb="FF000000"/>
        <rFont val="Arial"/>
        <family val="2"/>
      </rPr>
      <t xml:space="preserve">Archivo General e la Nación remitió certificado en donde notifica que se realizó inscripción de las TRD del IDEP con el Rgistro Único de Series Documentales bajo el número TRD-82. Igualmente, las TRD fueron adoptadas por el IDEP con la resolución No. 060 del 25/05/2018, la cual fue presentada a los funcionarios del IDEP y se programa para el segundo semestre de 2018 jornadas de implementación y organización de los archivos de gestión.
La Oficina de Control Interno recomienda tener en cuenta las observaciones dadas por el Archivo General de la Nación respecto al seguimiento al Plan de Mejoramiento Archivistico, el cual fue radicado en el IDEP bajo el No. 1014 del 17/07/2018
22/10/2018: Se esta adelantado la implementación de las TRD aprobadas,  de acuerdo a cronograma establecido. Igualmente, se realiza seguimiento al nivel de implementación por parte de cada uno de los procesos del Instituto. 
</t>
    </r>
    <r>
      <rPr>
        <b/>
        <sz val="10"/>
        <color rgb="FF000000"/>
        <rFont val="Arial"/>
        <family val="2"/>
      </rPr>
      <t xml:space="preserve">21/12/2018:  </t>
    </r>
    <r>
      <rPr>
        <sz val="10"/>
        <color rgb="FF000000"/>
        <rFont val="Arial"/>
        <family val="2"/>
      </rPr>
      <t xml:space="preserve"> Con radicado IDEP No. 1778 del 26/11/2018, el archivo General de la Nación envío concepto en el cual  se dá por superado el hallazgo.  </t>
    </r>
  </si>
  <si>
    <r>
      <rPr>
        <sz val="10"/>
        <color rgb="FF000000"/>
        <rFont val="Arial"/>
        <family val="2"/>
      </rPr>
      <t xml:space="preserve">10/04/2018: Respuesta informe de seguimiento al Plan Archivístico rad 455 del 28/03/2018 Archivo General de la Nación
25/07/2018: </t>
    </r>
    <r>
      <rPr>
        <sz val="10"/>
        <color rgb="FF000000"/>
        <rFont val="Arial"/>
        <family val="2"/>
      </rPr>
      <t xml:space="preserve"> Cronograma y plan de trabajo para la implementación de las TRD
22/10/2018:  Evidencias que soportan el avance de esta acción:
 - Cronograma y Plan de Trabajo Implementación TRD
 - 2.Estado de Implementación TRD
 - Hojas de control de expedientes de la oficina Asesora Jurídica (4); Oficina Control Interno (8); SAFyCD (6); Subdirecicón Académica (1)
 - Identificación estantería - Registro Fotográfico de: Oficina Control Interno, Sub Administrativa y Subd Académica; Oficina Asesora Jurídica (4)
</t>
    </r>
    <r>
      <rPr>
        <b/>
        <sz val="10"/>
        <color rgb="FF000000"/>
        <rFont val="Arial"/>
        <family val="2"/>
      </rPr>
      <t xml:space="preserve">
21/12/2018: </t>
    </r>
    <r>
      <rPr>
        <sz val="10"/>
        <color rgb="FF000000"/>
        <rFont val="Arial"/>
        <family val="2"/>
      </rPr>
      <t xml:space="preserve">Oficio radicado  IDEP No. 1778 del 26/11/2018, el archivo General de la Nación envío concepto en el cual  se dá por superado el hallazgo. 
</t>
    </r>
  </si>
  <si>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21/12/2018: </t>
    </r>
    <r>
      <rPr>
        <sz val="10"/>
        <color rgb="FF000000"/>
        <rFont val="Arial"/>
        <family val="2"/>
      </rPr>
      <t>Alix del Pilar Hurtado Pedraza, Técnico Operativo (E )</t>
    </r>
  </si>
  <si>
    <t>Organización de Historias Laborales. La entidad no presenta evidencia de la organización de las historias laborales</t>
  </si>
  <si>
    <t>Validar y revisar la organización de las historias labores de acuerdo a la Circular Externa No. 04 de 2003.</t>
  </si>
  <si>
    <t>Lista de chequeo para las historias laborales diseñada de acuerdo a la Circular Externa No. 04 de 2003.</t>
  </si>
  <si>
    <t xml:space="preserve">Se realizo la verificacion a 37   Historias laborales de los funcionarios que se encuentran activos. Todas las historias estan organizadas conforme la circular. Hay 18 historias que tienen la lista de chequeo diligenciada. 19 tienen la lista  y esta pendiente  diligenciarla. 
06/10/2017:  De acuerdo a lo dispuesto por la Circular N° 004 de 2003 , Se efecuto la organizacion de 37 Historias laborales.
Por lo anterior se solicita el cierre de la no conformidad  puesto que se han desarrollado las acciones para eliminar las causas de la no conformidad. </t>
  </si>
  <si>
    <r>
      <rPr>
        <sz val="10"/>
        <color rgb="FF000000"/>
        <rFont val="Arial"/>
        <family val="2"/>
      </rPr>
      <t xml:space="preserve">28/07/2017: Una vez realizado el reconteo (Hoja de trabajo denominada Soporte seguimiento  HV), se identifica que  13 expedientes de 37 historias laborales se encuentran diligenciados de acuerdo al Formato FT-GD-07-19 Hoja de Control de Expedientes que debe adecuarse a los lineamientos de la  Circular Externa No. 04 de 2003, que trae el formato guía anexo.  
12/10/2017: Se realizó la verificación  de los 37 expedientes laborales de funcionarios activos con la hoja de control  por cada uno de ellos y la foliación respectiva.  Se encuentra implementado el  Formato FT-GD-07-19 Hoja de Control de Expedientes que debe adecuarse a los lineamientos de la  Circular Externa No. 04 de 2003, que trae el formato guía anexo. Ya existe el FUID de los expedientes mencionados y se encuentra actualizado. Se cierra acción.
</t>
    </r>
    <r>
      <rPr>
        <sz val="10"/>
        <color rgb="FF000000"/>
        <rFont val="Arial"/>
        <family val="2"/>
      </rPr>
      <t xml:space="preserve">10/04/2018
NOTA:   La Oficina de Control Interno, dió cierre a esta acción teniendo en cuenta que se realizó  la validación  y organización de 37 historias laborales  de los funcionarios activos, sin embargo,  se deben tenier en cuenta las observaciones presentadas al seguimiento de plan de mejoramiento que radicó la Coordinación Grupo de Inspección y Vigilancia dle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family val="2"/>
      </rPr>
      <t>25/07/2018</t>
    </r>
    <r>
      <rPr>
        <sz val="10"/>
        <color rgb="FF000000"/>
        <rFont val="Arial"/>
        <family val="2"/>
      </rPr>
      <t xml:space="preserve">
</t>
    </r>
    <r>
      <rPr>
        <b/>
        <sz val="10"/>
        <color rgb="FF000000"/>
        <rFont val="Arial"/>
        <family val="2"/>
      </rPr>
      <t>Con comunicado del Archivo General de la Nación respecto al seguimiento al Plan de Mejoramiento Archivistico, el cual fue radicado en el IDEP bajo el No. 1014 del 17/07/2018, se da por superado el hallazgo</t>
    </r>
    <r>
      <rPr>
        <sz val="10"/>
        <color rgb="FF000000"/>
        <rFont val="Arial"/>
        <family val="2"/>
      </rPr>
      <t>.</t>
    </r>
  </si>
  <si>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12/10/2017: Hoja de verificación de expedientes
Expediente laboral y FUID asociado, los cuales pueden ser consultados en el archivo de gestión.
</t>
    </r>
    <r>
      <rPr>
        <sz val="10"/>
        <color rgb="FF000000"/>
        <rFont val="Arial"/>
        <family val="2"/>
      </rPr>
      <t xml:space="preserve">10/04/2018: Respuesta informe de seguimiento al Plan Archivístico rad 455 del 28/03/2018 Archivo General de la Nación.
No se aportan nuevas evidencias.
</t>
    </r>
    <r>
      <rPr>
        <b/>
        <sz val="10"/>
        <color rgb="FF000000"/>
        <rFont val="Arial"/>
        <family val="2"/>
      </rPr>
      <t xml:space="preserve">25/07/2018: </t>
    </r>
    <r>
      <rPr>
        <sz val="10"/>
        <color rgb="FF000000"/>
        <rFont val="Arial"/>
        <family val="2"/>
      </rPr>
      <t>Comunicado del Archivo General de la Nación radicado en el IDEP bajo el No. 1014 del 17/07/2018</t>
    </r>
  </si>
  <si>
    <r>
      <rPr>
        <sz val="10"/>
        <color rgb="FF000000"/>
        <rFont val="Arial"/>
        <family val="2"/>
      </rPr>
      <t xml:space="preserve">28/07/2017: Diana Karina Ruiz P.
12/10/2017: Diana Karina Ruiz-Jefe de OCI
Alix del Pilar Hurtado Pedraza-Técnico Operativo OCI
</t>
    </r>
    <r>
      <rPr>
        <sz val="10"/>
        <color rgb="FF000000"/>
        <rFont val="Arial"/>
        <family val="2"/>
      </rPr>
      <t>10/04/2018</t>
    </r>
    <r>
      <rPr>
        <b/>
        <sz val="10"/>
        <color rgb="FF000000"/>
        <rFont val="Arial"/>
        <family val="2"/>
      </rPr>
      <t>:</t>
    </r>
    <r>
      <rPr>
        <sz val="10"/>
        <color rgb="FF000000"/>
        <rFont val="Arial"/>
        <family val="2"/>
      </rPr>
      <t xml:space="preserve"> Alix del Pilar Hurtado Pedraza, Técnico Operativo (E )
</t>
    </r>
    <r>
      <rPr>
        <b/>
        <sz val="10"/>
        <color rgb="FF000000"/>
        <rFont val="Arial"/>
        <family val="2"/>
      </rPr>
      <t>25/07/2018</t>
    </r>
    <r>
      <rPr>
        <sz val="10"/>
        <color rgb="FF000000"/>
        <rFont val="Arial"/>
        <family val="2"/>
      </rPr>
      <t>: Alix del Pilar Hurtado Pedraza, Técnico Operativo (E )</t>
    </r>
  </si>
  <si>
    <t>Sistema Integrado de Conservación - SIC. La entidad no cuenta con un sistema Integrado de Conservacion para la preservacion de los documentos de archivo desde su producción hasta su disposicion final.</t>
  </si>
  <si>
    <t>Existe el plan de conservacion Documental   Y los seis 6 programas contenidos en el mismo. Pero aun no se han implementado en el instituto</t>
  </si>
  <si>
    <t>Actualizar el Plan de Conservacion Documental.</t>
  </si>
  <si>
    <t>Plan de conservación doumental Actualizado, Acta del comité interno de Archivo.</t>
  </si>
  <si>
    <t>Subdirección Administrativa, Financiera y de Control Disciplinario.</t>
  </si>
  <si>
    <r>
      <rPr>
        <b/>
        <sz val="10"/>
        <color rgb="FF000000"/>
        <rFont val="Arial"/>
        <family val="2"/>
      </rPr>
      <t>23/11/2017:</t>
    </r>
    <r>
      <rPr>
        <sz val="10"/>
        <color rgb="FF000000"/>
        <rFont val="Arial"/>
        <family val="2"/>
      </rPr>
      <t xml:space="preserve"> Actividad progrmada para ejecutarse a partir del segundo trimestre del 2018  
</t>
    </r>
    <r>
      <rPr>
        <b/>
        <sz val="10"/>
        <color rgb="FF000000"/>
        <rFont val="Arial"/>
        <family val="2"/>
      </rPr>
      <t>26/03/2018:</t>
    </r>
    <r>
      <rPr>
        <sz val="10"/>
        <color rgb="FF000000"/>
        <rFont val="Arial"/>
        <family val="2"/>
      </rPr>
      <t xml:space="preserve"> Se elaboro el Sistema Integrado de Conservación (SIC)  se incluyo el Plan de conservación documental  como un componente .Acuerdo 006 de 2014 ARTÍCULO 4. COMPONENTES DEL SISTEMA INTEGRADO DE CONSERVACIÓN - SIC. En virtud de la naturaleza de los diferentes tipos de información y/o documentos, los componentes del SIC son:
a). Plan de Conservación Documental: aplica a documentos de archivo creados en medios físicos y/o análogos.
 b). Plan de Preservación Digital a largo plazo: aplica a documentos digitales y/o electrónicos de archivo.
De acuerdo con lo anterior en la elaboración del Sistema integrado de conservación para el Instituto se tomo como punto de partida el plan de conservación documental publicado desde el 2015 y se desarrollo el sistema conforme a la guía práctica para las entidades del Distrito Capital: PROGRAMAS DEL SISTEMA INTEGRADO DE CONSERVACION”.
El documento se encuentra en revisión por parte de los miembros del comité interno de Archivos que sesiono el 20 de marzo de 2018. El cual será publicado y adoptado por el instituto una vez sea aprobado por el comité.
</t>
    </r>
    <r>
      <rPr>
        <b/>
        <sz val="10"/>
        <color rgb="FF000000"/>
        <rFont val="Arial"/>
        <family val="2"/>
      </rPr>
      <t xml:space="preserve">04/07/2018 </t>
    </r>
    <r>
      <rPr>
        <sz val="10"/>
        <color rgb="FF000000"/>
        <rFont val="Arial"/>
        <family val="2"/>
      </rPr>
      <t xml:space="preserve">El sistema integrado de conservación se actualizo y se publico en el siguiente link http://www.idep.edu.co/sites/default/files/PL-GD-07-03_Sistema_Integrado_de_Conservacion_V1. El 26 de junio de 2018. </t>
    </r>
  </si>
  <si>
    <r>
      <rPr>
        <sz val="10"/>
        <color rgb="FF000000"/>
        <rFont val="Arial"/>
        <family val="2"/>
      </rPr>
      <t xml:space="preserve">26/03/2018.
Acta de comité interno de Archivos No.1 del 20/03/2018
Z:\PROCEDIMIENTOS_GD\SISTEMA INTEGRADO DE CONSERVACION
</t>
    </r>
    <r>
      <rPr>
        <b/>
        <sz val="10"/>
        <color rgb="FF000000"/>
        <rFont val="Arial"/>
        <family val="2"/>
      </rPr>
      <t xml:space="preserve">04/07/2018 </t>
    </r>
    <r>
      <rPr>
        <sz val="10"/>
        <color rgb="FF000000"/>
        <rFont val="Arial"/>
        <family val="2"/>
      </rPr>
      <t>http://www.idep.edu.co/sites/default/files/PL-GD-07-03_Sistema_Integrado_de_Conservacion_</t>
    </r>
  </si>
  <si>
    <r>
      <rPr>
        <sz val="10"/>
        <color theme="1"/>
        <rFont val="Arial"/>
        <family val="2"/>
      </rPr>
      <t xml:space="preserve">10/04/2018: En Comité de Archivo No. 01 que se realizó el 20 de marzo de 2018, se presento el documento denominado "Sistema Integrado de Conservación", el cual se remitió por correo electrónico para su revisión. Se encuentra pendiente su aprobación y publicación
</t>
    </r>
    <r>
      <rPr>
        <b/>
        <sz val="10"/>
        <color theme="1"/>
        <rFont val="Arial"/>
        <family val="2"/>
      </rPr>
      <t xml:space="preserve">25/07/2018: </t>
    </r>
    <r>
      <rPr>
        <sz val="10"/>
        <color theme="1"/>
        <rFont val="Arial"/>
        <family val="2"/>
      </rPr>
      <t xml:space="preserve">Con fecha del 26/06/2018, se aprobó la versión 1 del  PL-GD-07-03 SISTEMA INTEGRADO DE CONSERVACIÓN, el cual se encuentra publicado en la página web enlace de Maloca AulaSIG, http://www.idep.edu.co/sites/default/files/PL-GD-07-03_Sistema_Integrado_de_Conservacion_V1.pdf.
</t>
    </r>
    <r>
      <rPr>
        <b/>
        <sz val="10"/>
        <color theme="1"/>
        <rFont val="Arial"/>
        <family val="2"/>
      </rPr>
      <t xml:space="preserve">NOTA: </t>
    </r>
    <r>
      <rPr>
        <sz val="10"/>
        <color theme="1"/>
        <rFont val="Arial"/>
        <family val="2"/>
      </rPr>
      <t>La Oficina de Control Interno, CIERRA ESTA ACCIÓN, teniendo en cuenta que se han realizado la formulación del del Sistema Integrado de Consevación,  sin embargo recomienda tener en cuenta las observaciones presentadas al seguimiento de plan de mejoramiento que radicó El Archivo General de la Nación n el IDEP bajo el No. 1014 del 17/07/2018respecto a este hallazgo.</t>
    </r>
  </si>
  <si>
    <r>
      <rPr>
        <sz val="10"/>
        <color theme="1"/>
        <rFont val="Arial"/>
        <family val="2"/>
      </rPr>
      <t xml:space="preserve">10/04/2018: Acta de Comité de Archivo y documento preliminar denominado "Sistema Integrado de Conservación"
</t>
    </r>
    <r>
      <rPr>
        <b/>
        <sz val="10"/>
        <color theme="1"/>
        <rFont val="Arial"/>
        <family val="2"/>
      </rPr>
      <t xml:space="preserve">25/07/2018: </t>
    </r>
    <r>
      <rPr>
        <sz val="10"/>
        <color theme="1"/>
        <rFont val="Arial"/>
        <family val="2"/>
      </rPr>
      <t>http://www.idep.edu.co/sites/default/files/PL-GD-07-03_Sistema_Integrado_de_Conservacion_V1.pdf</t>
    </r>
  </si>
  <si>
    <r>
      <rPr>
        <sz val="10"/>
        <color rgb="FF000000"/>
        <rFont val="Arial"/>
        <family val="2"/>
      </rPr>
      <t xml:space="preserve">10/04/2018: Alix del Pilar Hurtado Pedraza, Técnico Operativo (E )
</t>
    </r>
    <r>
      <rPr>
        <b/>
        <sz val="10"/>
        <color rgb="FF000000"/>
        <rFont val="Arial"/>
        <family val="2"/>
      </rPr>
      <t>25/07/2018:</t>
    </r>
    <r>
      <rPr>
        <sz val="10"/>
        <color rgb="FF000000"/>
        <rFont val="Arial"/>
        <family val="2"/>
      </rPr>
      <t xml:space="preserve"> Alix del Pilar Hurtado Pedraza, Técnico Operativo (E )</t>
    </r>
  </si>
  <si>
    <t>Ejecución del Plan de Conservación Documental.</t>
  </si>
  <si>
    <t>Listados de asistencia.</t>
  </si>
  <si>
    <r>
      <rPr>
        <b/>
        <sz val="10"/>
        <color rgb="FF000000"/>
        <rFont val="Arial"/>
        <family val="2"/>
      </rPr>
      <t>23/11/2017</t>
    </r>
    <r>
      <rPr>
        <sz val="10"/>
        <color rgb="FF000000"/>
        <rFont val="Arial"/>
        <family val="2"/>
      </rPr>
      <t xml:space="preserve">: Actividad progrmada para ejecutarse a partir del segundo trimestre del 2018  
</t>
    </r>
    <r>
      <rPr>
        <b/>
        <sz val="10"/>
        <color rgb="FF000000"/>
        <rFont val="Arial"/>
        <family val="2"/>
      </rPr>
      <t>26/03/201</t>
    </r>
    <r>
      <rPr>
        <sz val="10"/>
        <color rgb="FF000000"/>
        <rFont val="Arial"/>
        <family val="2"/>
      </rPr>
      <t xml:space="preserve">8: Las  actividades aprobadas  dentro del SIC  se ejecutaran a partir del segundo trimestre  de 2018.
</t>
    </r>
    <r>
      <rPr>
        <b/>
        <sz val="10"/>
        <color rgb="FF000000"/>
        <rFont val="Arial"/>
        <family val="2"/>
      </rPr>
      <t>04/07/2018</t>
    </r>
    <r>
      <rPr>
        <sz val="10"/>
        <color rgb="FF000000"/>
        <rFont val="Arial"/>
        <family val="2"/>
      </rPr>
      <t xml:space="preserve"> debido a que el Sistema Integrado de Conservacion se aprobo y publico el 26 de junio de 2018. las actidades se reprograman para el tercer periodo
</t>
    </r>
    <r>
      <rPr>
        <b/>
        <sz val="10"/>
        <color rgb="FF000000"/>
        <rFont val="Arial"/>
        <family val="2"/>
      </rPr>
      <t>11/12/2018</t>
    </r>
    <r>
      <rPr>
        <sz val="10"/>
        <color rgb="FF000000"/>
        <rFont val="Arial"/>
        <family val="2"/>
      </rPr>
      <t xml:space="preserve"> Se elaboro acto administrativo de Aprobacion del Sistema Integado de conservacion.  Se elaboro  el instructivo de saneamiento ambiental y documental, y la planilla de control de limpieza de los depositos de archivo del instituto </t>
    </r>
  </si>
  <si>
    <r>
      <rPr>
        <b/>
        <sz val="10"/>
        <color rgb="FF000000"/>
        <rFont val="Arial"/>
        <family val="2"/>
      </rPr>
      <t>26/03/2018.</t>
    </r>
    <r>
      <rPr>
        <sz val="10"/>
        <color rgb="FF000000"/>
        <rFont val="Arial"/>
        <family val="2"/>
      </rPr>
      <t xml:space="preserve">
Z:\PROCEDIMIENTOS_GD\SISTEMA INTEGRADO DE CONSERVACION
</t>
    </r>
    <r>
      <rPr>
        <b/>
        <sz val="10"/>
        <color rgb="FF000000"/>
        <rFont val="Arial"/>
        <family val="2"/>
      </rPr>
      <t>04/07/2018</t>
    </r>
    <r>
      <rPr>
        <sz val="10"/>
        <color rgb="FF000000"/>
        <rFont val="Arial"/>
        <family val="2"/>
      </rPr>
      <t xml:space="preserve">
http://www.idep.edu.co/sites/default/files/PL-GD-07-03_Sistema_Integrado_de_Conservacion_
http://www.idep.edu.co/?q=content/gd-07-proceso-de-gesti%C3%B3n-documental#overlay-context=</t>
    </r>
  </si>
  <si>
    <r>
      <rPr>
        <sz val="10"/>
        <color rgb="FF000000"/>
        <rFont val="Arial"/>
        <family val="2"/>
      </rPr>
      <t>10/04/2018: A</t>
    </r>
    <r>
      <rPr>
        <sz val="10"/>
        <color rgb="FF000000"/>
        <rFont val="Arial"/>
        <family val="2"/>
      </rPr>
      <t xml:space="preserve">ctividad que se desarrollará durante la vigencia 2018
25/07/2018: </t>
    </r>
    <r>
      <rPr>
        <b/>
        <sz val="10"/>
        <color rgb="FF000000"/>
        <rFont val="Arial"/>
        <family val="2"/>
      </rPr>
      <t xml:space="preserve"> </t>
    </r>
    <r>
      <rPr>
        <sz val="10"/>
        <color rgb="FF000000"/>
        <rFont val="Arial"/>
        <family val="2"/>
      </rPr>
      <t xml:space="preserve">Actividad que se encuentra en ejecución.  
La Oficina de Control Interno recomienda tener en cuenta las observaciones dadas por el Archivo General de la Nación respecto al seguimiento al Plan de Mejoramiento Archivistico, el cual fue radicado en el IDEP bajo el No. 1014 del 17/07/2018
22/10/2018:  En Comité Interno de Archivo del 17/05/2018, se aprobó el Sistema Intregrado de Conservación; igualmente con Resolución No. 068 del 25 de Junio de 2018, emitida por la Directora General del IDEP, se aprueba el Sistema Integrado de Conservación - SIG para el IDEP.
Los siguientes documentos se encuentran en revisión: 1) Protocolo Saneamiento Ambiental y Documental y 2) Planilla de Control  Limpieza a los Depósitos de Archivos del IDEP.
</t>
    </r>
    <r>
      <rPr>
        <b/>
        <sz val="10"/>
        <color rgb="FF000000"/>
        <rFont val="Arial"/>
        <family val="2"/>
      </rPr>
      <t xml:space="preserve">21/12/2018: </t>
    </r>
    <r>
      <rPr>
        <sz val="10"/>
        <color rgb="FF000000"/>
        <rFont val="Arial"/>
        <family val="2"/>
      </rPr>
      <t xml:space="preserve">Se revisa en Maloca Aula SIG en donde se evidencia la publicació de los siguientes documetnos: 1)  IN-GD-07-02 INSTRUCTIVO DE SANEAMIENTO AMBIENTAL Y DOCUMENTAL  y 2) FT-GD-07-26 PLANILLA CONTROL DE LIMPIEZA A LOS DÉPOSITOS DE ARCHIVO DEL IDEP, los dos con fecha de aprobación del 20/11/2018.
Igualmente, con radicado IDEP No. 1778 del 26/11/2018, el archivo General de la Nación envío concepto en el cual  se dá por superado el hallazgo.  </t>
    </r>
  </si>
  <si>
    <r>
      <rPr>
        <sz val="10"/>
        <color rgb="FF000000"/>
        <rFont val="Arial"/>
        <family val="2"/>
      </rPr>
      <t xml:space="preserve">25/07/2018: Respuesta informe de  seguimiento al Plan de Mejoramiento Archivistico, el cual fue radicado en el IDEP bajo el No. 1014 del 17/07/2018  Archivo General de la Nación
22/10/2018: Evidencias que soportan el avance de esta acción:
  - Correo Aclaración evidencia Concepto Técnico Aprobación - SIC
 - Acta Comité Interno de Archivo del 17/05/2018
  - Resolución No. 068 del 25/06/2008
  - Protocolo Saneamiento Ambiental y Documental
  - Planilla de Control  Limpieza a los Depósitos de Archivos 
</t>
    </r>
    <r>
      <rPr>
        <b/>
        <sz val="10"/>
        <color rgb="FF000000"/>
        <rFont val="Arial"/>
        <family val="2"/>
      </rPr>
      <t xml:space="preserve">21/12/2018: </t>
    </r>
    <r>
      <rPr>
        <sz val="10"/>
        <color rgb="FF000000"/>
        <rFont val="Arial"/>
        <family val="2"/>
      </rPr>
      <t xml:space="preserve">Oficio radicado  IDEP No. 1778 del 26/11/2018, el archivo General de la Nación envío concepto en el cual  se dá por superado el hallazgo.  </t>
    </r>
  </si>
  <si>
    <r>
      <rPr>
        <sz val="10"/>
        <color rgb="FF000000"/>
        <rFont val="Arial"/>
        <family val="2"/>
      </rPr>
      <t xml:space="preserve">10/04/2018: Alix del Pilar Hurtado Pedraza, Técnico Operativo (E )
25/07/2018: Alix del Pilar Hurtado Pedraza, Técnico Operativo (E )
</t>
    </r>
    <r>
      <rPr>
        <b/>
        <sz val="10"/>
        <color rgb="FF000000"/>
        <rFont val="Arial"/>
        <family val="2"/>
      </rPr>
      <t xml:space="preserve">
</t>
    </r>
    <r>
      <rPr>
        <sz val="10"/>
        <color rgb="FF000000"/>
        <rFont val="Arial"/>
        <family val="2"/>
      </rPr>
      <t>22/10/2018</t>
    </r>
    <r>
      <rPr>
        <b/>
        <sz val="10"/>
        <color rgb="FF000000"/>
        <rFont val="Arial"/>
        <family val="2"/>
      </rPr>
      <t xml:space="preserve">: </t>
    </r>
    <r>
      <rPr>
        <sz val="10"/>
        <color rgb="FF000000"/>
        <rFont val="Arial"/>
        <family val="2"/>
      </rPr>
      <t xml:space="preserve">Alix del Pilar Hurtado Pedraza, Técnico Operativo (E )
</t>
    </r>
    <r>
      <rPr>
        <b/>
        <sz val="10"/>
        <color rgb="FF000000"/>
        <rFont val="Arial"/>
        <family val="2"/>
      </rPr>
      <t xml:space="preserve">21/12/2018: </t>
    </r>
    <r>
      <rPr>
        <sz val="10"/>
        <color rgb="FF000000"/>
        <rFont val="Arial"/>
        <family val="2"/>
      </rPr>
      <t>Alix del Pilar Hurtado Pedraza, Técnico Operativo (E )</t>
    </r>
  </si>
  <si>
    <t>No se está dando cumplimiento a las actividades correspondientes al procedimiento "PRO-GD-07-06  Consulta y préstamo documental de los archivos de gestión o central", respecto al diligenciamiento del formato FT-GD-07-03 Préstamo de Expedientes, el cual debe ser diligenciando todos los campos con los datos básicos del expediente a prestar y se solicita firma de la persona que recibe el expediente.</t>
  </si>
  <si>
    <t xml:space="preserve">Desconocimiento del procedimiento PRO-GD-07-06  Consulta y préstamo documental de los archivos de gestión o central" </t>
  </si>
  <si>
    <t>Capacitacion en el procedimiento PRO-GD-07-06  Consulta y préstamo documental de los archivos de gestión o central" y en el  diligenciamiento del formato a los responsables de las actividades.</t>
  </si>
  <si>
    <t>FT-GD-07-11 REGISTRO DE ASISTENCIA A EVENTOS Y OTRAS ACTIVIDADES</t>
  </si>
  <si>
    <t>26/03/2018. El 15 de febrero se realizo  la capacitación programada  sobre  el procedimiento PRO-GD-07-06  Consulta y préstamo documental de los archivos de gestión o central"</t>
  </si>
  <si>
    <r>
      <rPr>
        <b/>
        <sz val="10"/>
        <color rgb="FF000000"/>
        <rFont val="Arial"/>
        <family val="2"/>
      </rPr>
      <t>26/03/2018.</t>
    </r>
    <r>
      <rPr>
        <sz val="10"/>
        <color rgb="FF000000"/>
        <rFont val="Arial"/>
        <family val="2"/>
      </rPr>
      <t xml:space="preserve">
FT-GD-07-11 REGISTRO DE ASISTENCIA A EVENTOS Y OTRAS ACTIVIDADES- de fecha 15 de febrero de 2018</t>
    </r>
  </si>
  <si>
    <r>
      <rPr>
        <sz val="10"/>
        <color rgb="FF000000"/>
        <rFont val="Arial"/>
        <family val="2"/>
      </rPr>
      <t xml:space="preserve">10/04/2018: </t>
    </r>
    <r>
      <rPr>
        <sz val="10"/>
        <color rgb="FF000000"/>
        <rFont val="Arial"/>
        <family val="2"/>
      </rPr>
      <t>Revisado el listado de asistencia a la capacitación en donde se presentó el formato de préstamo de expedientes al funcionario responsable de esta actividad, se evidencia que se dio cumplimiento a esta acción.</t>
    </r>
  </si>
  <si>
    <r>
      <rPr>
        <b/>
        <sz val="10"/>
        <color rgb="FF000000"/>
        <rFont val="Arial"/>
        <family val="2"/>
      </rPr>
      <t xml:space="preserve">10/04/2018: </t>
    </r>
    <r>
      <rPr>
        <sz val="10"/>
        <color rgb="FF000000"/>
        <rFont val="Arial"/>
        <family val="2"/>
      </rPr>
      <t xml:space="preserve">Listado de asistencia presentación formato del 15/02/2018
</t>
    </r>
  </si>
  <si>
    <r>
      <rPr>
        <b/>
        <sz val="10"/>
        <color rgb="FF000000"/>
        <rFont val="Arial"/>
        <family val="2"/>
      </rPr>
      <t xml:space="preserve">10/04/2018: </t>
    </r>
    <r>
      <rPr>
        <sz val="10"/>
        <color rgb="FF000000"/>
        <rFont val="Arial"/>
        <family val="2"/>
      </rPr>
      <t>Alix del Pilar Hurtado Pedraza, Técnico Operativo (E )</t>
    </r>
  </si>
  <si>
    <t>Revisión y ajuste al formato FT-GD-07-03 Préstamo de Expedientes</t>
  </si>
  <si>
    <t>Formato FT-GD-07-03 Préstamo de Expedientes revisado</t>
  </si>
  <si>
    <t>26/03/2018: Se realizo revision al formato o FT-GD-07-03 Préstamo de Expedientes no es necesario realizar ajuste al mismo</t>
  </si>
  <si>
    <r>
      <rPr>
        <b/>
        <sz val="10"/>
        <color rgb="FF000000"/>
        <rFont val="Arial"/>
        <family val="2"/>
      </rPr>
      <t>26/03/2018</t>
    </r>
    <r>
      <rPr>
        <sz val="10"/>
        <color rgb="FF000000"/>
        <rFont val="Arial"/>
        <family val="2"/>
      </rPr>
      <t xml:space="preserve">
FT-GD-07-11 REGISTRO DE ASISTENCIA A EVENTOS Y OTRAS ACTIVIDADES- de fecha 15 de febrero de 2018</t>
    </r>
  </si>
  <si>
    <r>
      <rPr>
        <sz val="10"/>
        <color rgb="FF000000"/>
        <rFont val="Arial"/>
        <family val="2"/>
      </rPr>
      <t xml:space="preserve">10/04/2018: </t>
    </r>
    <r>
      <rPr>
        <sz val="10"/>
        <color rgb="FF000000"/>
        <rFont val="Arial"/>
        <family val="2"/>
      </rPr>
      <t>Se revisa en Maloca Aula SIG en donde se evidencia que el formato que se encuentra vigente es el FT-GD-07-03 PRESTAMO DE EXPEDIENTES Versión  2, con Fecha Aprobación:20/02/2014. Teniendo en cuenta que el responsable de la acción en su seguimiento dice que no es necesario su ajuste, se da por cerrada esta acción.</t>
    </r>
  </si>
  <si>
    <t>Maloca Aula SIG
http://www.idep.edu.co/?q=content/gd-07-proceso-de-gesti%C3%B3n-documental#overlay-context=</t>
  </si>
  <si>
    <r>
      <rPr>
        <b/>
        <sz val="10"/>
        <color rgb="FF000000"/>
        <rFont val="Arial"/>
        <family val="2"/>
      </rPr>
      <t>10/04/2018</t>
    </r>
    <r>
      <rPr>
        <sz val="10"/>
        <color rgb="FF000000"/>
        <rFont val="Arial"/>
        <family val="2"/>
      </rPr>
      <t>: Alix del Pilar Hurtado Pedraza, Técnico Operativo (E )</t>
    </r>
  </si>
  <si>
    <t>Verificar el adecuado y completo diligenciamiento del total de los campos previstos en el formato de consulta</t>
  </si>
  <si>
    <t>formato FT-GD-07-03 Préstamo de Expedientes</t>
  </si>
  <si>
    <r>
      <rPr>
        <b/>
        <sz val="10"/>
        <color rgb="FF000000"/>
        <rFont val="Arial"/>
        <family val="2"/>
      </rPr>
      <t>02/04/2018</t>
    </r>
    <r>
      <rPr>
        <sz val="10"/>
        <color rgb="FF000000"/>
        <rFont val="Arial"/>
        <family val="2"/>
      </rPr>
      <t xml:space="preserve">. Se verifico el diligenciamiento del formato el cual se encuentra de acuerdo a la operatividad del proceso y  normatividad legal vigente.
</t>
    </r>
    <r>
      <rPr>
        <b/>
        <sz val="10"/>
        <color rgb="FF000000"/>
        <rFont val="Arial"/>
        <family val="2"/>
      </rPr>
      <t xml:space="preserve">11/12/2018 </t>
    </r>
    <r>
      <rPr>
        <sz val="10"/>
        <color rgb="FF000000"/>
        <rFont val="Arial"/>
        <family val="2"/>
      </rPr>
      <t xml:space="preserve">Se verifico el diligenciamiento del formato el cual se encuentra de acuerdo a la operatividad del proceso y  normatividad legal vigente.
</t>
    </r>
  </si>
  <si>
    <r>
      <rPr>
        <b/>
        <sz val="10"/>
        <color rgb="FF000000"/>
        <rFont val="Arial"/>
        <family val="2"/>
      </rPr>
      <t>02/04/2018:</t>
    </r>
    <r>
      <rPr>
        <sz val="10"/>
        <color rgb="FF000000"/>
        <rFont val="Arial"/>
        <family val="2"/>
      </rPr>
      <t xml:space="preserve">
 FT-GD-07-03 Préstamo de Expediente (documento fisico )http://www.idep.edu.co/?q=content/gd-07-proceso-de-gesti%C3%B3n-documental#overlay-context=
</t>
    </r>
    <r>
      <rPr>
        <b/>
        <sz val="10"/>
        <color rgb="FF000000"/>
        <rFont val="Arial"/>
        <family val="2"/>
      </rPr>
      <t>1/10/2018</t>
    </r>
    <r>
      <rPr>
        <sz val="10"/>
        <color rgb="FF000000"/>
        <rFont val="Arial"/>
        <family val="2"/>
      </rPr>
      <t xml:space="preserve"> formato  FT-GD-07-03 Préstamo de Expedientes</t>
    </r>
  </si>
  <si>
    <r>
      <rPr>
        <sz val="10"/>
        <color rgb="FF000000"/>
        <rFont val="Arial"/>
        <family val="2"/>
      </rPr>
      <t xml:space="preserve">10/04/2018: </t>
    </r>
    <r>
      <rPr>
        <sz val="10"/>
        <color rgb="FF000000"/>
        <rFont val="Arial"/>
        <family val="2"/>
      </rPr>
      <t xml:space="preserve">Revisado el formado aportado por el responsable de esta acción, se evidencia que se esta dando cumplimiento al diligenciamiento del mismo.  Dado que esta acción tiene fecha de vencimiento diciembre de 2018, la Oficina de Control Interno seguirá realizando revisión al cumplimiento de esta acción.
25/078/2018: No se presenta avance por parte del responsable del proceso de Gestión Documental.
22/10/2018: Se esta diligenciando el formato correspondiente. Teniendo en cuenta que la acción tiene fecha de vencimiento el 31/12/2018, la Oficina de Control Interno continuará realizando seguimiento a su cumplimiento.
</t>
    </r>
    <r>
      <rPr>
        <b/>
        <sz val="10"/>
        <color rgb="FF000000"/>
        <rFont val="Arial"/>
        <family val="2"/>
      </rPr>
      <t xml:space="preserve">26/12/2018: </t>
    </r>
    <r>
      <rPr>
        <sz val="10"/>
        <color rgb="FF000000"/>
        <rFont val="Arial"/>
        <family val="2"/>
      </rPr>
      <t>Se reviso la carpeta de Préstamo de expedientes, en donde se evidencia que se esta diligenciando debidamente el formato. Se cierra la acción</t>
    </r>
  </si>
  <si>
    <r>
      <rPr>
        <sz val="10"/>
        <color rgb="FF000000"/>
        <rFont val="Arial"/>
        <family val="2"/>
      </rPr>
      <t xml:space="preserve">10/04/2018: </t>
    </r>
    <r>
      <rPr>
        <sz val="10"/>
        <color rgb="FF000000"/>
        <rFont val="Arial"/>
        <family val="2"/>
      </rPr>
      <t xml:space="preserve">formato  FT-GD-07-03 Préstamo de Expedientes
22/10/2018:  formato FT-GD-07-03 Préstamo de Expedientes diligenciado
</t>
    </r>
    <r>
      <rPr>
        <b/>
        <sz val="10"/>
        <color rgb="FF000000"/>
        <rFont val="Arial"/>
        <family val="2"/>
      </rPr>
      <t xml:space="preserve">
26/12/2018:</t>
    </r>
    <r>
      <rPr>
        <sz val="10"/>
        <color rgb="FF000000"/>
        <rFont val="Arial"/>
        <family val="2"/>
      </rPr>
      <t xml:space="preserve">  formato FT-GD-07-03 Préstamo de Expedientes diligenciado</t>
    </r>
  </si>
  <si>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26/12/2018: </t>
    </r>
    <r>
      <rPr>
        <sz val="10"/>
        <color rgb="FF000000"/>
        <rFont val="Arial"/>
        <family val="2"/>
      </rPr>
      <t>Alix del Pilar Hurtado Pedraza, Técnico Operativo (E )</t>
    </r>
  </si>
  <si>
    <t>SAFYCD-PQRS</t>
  </si>
  <si>
    <t>Una vez revisados los valores registrados en las variables del indicador "Eficacia en la entrega de la correspondencia del IDEP", se identificaron las siguientes  diferencias al realizar el cruce de información: 
Segundo Trimestre: 198 comunicaciones recibidas, 42 PQRS y 177 Facturas, para un total de 417 comunicaciones, lo que difiere de lo registrado en el indicador que son 239 comunicaciones.
Tercer Trimestre: 215 comunicaciones recibidas, 77 PQRS y 198 Facturas, para un total de 498 comunicaciones, lo que difiere de lo registrado en el indicador que son 126 comunicaciones.
Adicionalmente, las variables del indicador establecen la oportunidad en la entrega de la correspondencia, lo que difiere del nombre del indicador que establece la "Eficacia en la entrega de la correspondencia del IDEP". Se recomienda generar concordancia entre el objetivo, nombre y fórmula del indicador, así como un parámetro claro del tiempo previsto para el reparto y entrega de la correspondencia interna en la entidad.
Respecto al indicador "Eficiencia en la atención a consultas y requerimientos de archivo", en el desarrollo de la auditoría no fue posible corroborar los valores registrados en las variables del indicador, dado que el expediente físico suministrado carece de fechas de solicitud, entrega y devolución de los documentos del archivo central.</t>
  </si>
  <si>
    <t xml:space="preserve">La capacitacion dada al funcionario responsable de la ventanilla de radicacion fue deficiente. </t>
  </si>
  <si>
    <t>Capacitacion exhaustiva al funcionario responsable de la ventanilla en puesto de trabajo.</t>
  </si>
  <si>
    <r>
      <rPr>
        <b/>
        <sz val="10"/>
        <color rgb="FF000000"/>
        <rFont val="Arial"/>
        <family val="2"/>
      </rPr>
      <t>26/03/2018</t>
    </r>
    <r>
      <rPr>
        <sz val="10"/>
        <color rgb="FF000000"/>
        <rFont val="Arial"/>
        <family val="2"/>
      </rPr>
      <t xml:space="preserve">.  El 15 de febrero se realizo  la capacitación programada referente a la operatividad del  Procedimiento PRO-GD-07-08 "Gestión y trámite de las comunicaciones oficiales"  el cual se encuentra publicado en la Maloca Aula SIG. 
</t>
    </r>
    <r>
      <rPr>
        <b/>
        <sz val="10"/>
        <color rgb="FF000000"/>
        <rFont val="Arial"/>
        <family val="2"/>
      </rPr>
      <t>10/08/2018</t>
    </r>
    <r>
      <rPr>
        <sz val="10"/>
        <color rgb="FF000000"/>
        <rFont val="Arial"/>
        <family val="2"/>
      </rPr>
      <t xml:space="preserve"> La actualizacion de los indicadores se realizara en el cuarto trimestre
</t>
    </r>
    <r>
      <rPr>
        <b/>
        <sz val="10"/>
        <color rgb="FF000000"/>
        <rFont val="Arial"/>
        <family val="2"/>
      </rPr>
      <t>11/12/2018</t>
    </r>
    <r>
      <rPr>
        <sz val="10"/>
        <color rgb="FF000000"/>
        <rFont val="Arial"/>
        <family val="2"/>
      </rPr>
      <t xml:space="preserve"> 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por tal razon para la vigencia 2019 se formularan  los indicadores de gestion acordes a la actualizacion del proceso de gestion documental en la entidad.
</t>
    </r>
    <r>
      <rPr>
        <b/>
        <sz val="10"/>
        <color rgb="FF000000"/>
        <rFont val="Arial"/>
        <family val="2"/>
      </rPr>
      <t>03/04/2019</t>
    </r>
    <r>
      <rPr>
        <sz val="10"/>
        <color rgb="FF000000"/>
        <rFont val="Arial"/>
        <family val="2"/>
      </rPr>
      <t xml:space="preserve">: Se formuló la actividad No. 18, teniendo en cuenta las observaciones de la Oficina de Control Interno. </t>
    </r>
  </si>
  <si>
    <t>26/03/2018,
FT-GD-07-11 REGISTRO DE ASISTENCIA A EVENTOS Y OTRAS ACTIVIDADES- de fecha 15 de febrero de 2018</t>
  </si>
  <si>
    <r>
      <rPr>
        <sz val="10"/>
        <color rgb="FF000000"/>
        <rFont val="Arial"/>
        <family val="2"/>
      </rPr>
      <t>10/04/2018</t>
    </r>
    <r>
      <rPr>
        <sz val="10"/>
        <color rgb="FF000000"/>
        <rFont val="Arial"/>
        <family val="2"/>
      </rPr>
      <t xml:space="preserve">:  se reporta por parte del responsable de la acción, el listado de asistencia a la capacitación "Procedimiento gestión y trámite de las comunicaciones oficiales" realizada el 15 de febrero de 2018, en donde se evidencia la asistencia de  la funcionaria responsable de la ventanilla de radicación. En donde se evidencia el cumplimiento de esta acción.
Una vez revisada la identificación de la causa se observa por parte de ésta Oficina que ésta no corresponde a la formulación de la no conformidad, toda vez que esta se genero por cuanto se observaron inconsistencias en la información reportada en el seguimiento de indicadores.   
En cuanto a la formulación de acciones correctivas la actividad No. 01 y 03 no permite eliminar de fondo la no conformidad, por lo tanto se debe revisar y formular acciones que subsanen de manera eficaz la misma. 
25/07/2018: No se presento avance por parte del responsable del proceso de Gestión Documental.  ESTA ACCIÓN SE ENCUENTRA VENCIDA
22/10/2018: Acción que se encuentra vencida.  No se reporta avance por parte del Líder del proceso. No se ha tenido en cuenta la recomendación de la Oficina de Control Interno realizara en el seguimiento del mes de abril de 2018.
</t>
    </r>
    <r>
      <rPr>
        <b/>
        <sz val="10"/>
        <color rgb="FF000000"/>
        <rFont val="Arial"/>
        <family val="2"/>
      </rPr>
      <t xml:space="preserve">26/12/2018: </t>
    </r>
    <r>
      <rPr>
        <sz val="10"/>
        <color rgb="FF000000"/>
        <rFont val="Arial"/>
        <family val="2"/>
      </rPr>
      <t xml:space="preserve">La Oficina de Control Interno reitera la recomendación de la reformulación de esta acción.  Una vez se actualice en el plan de mejoramiento del proceso, se procederá a cerrar esta actividad.
</t>
    </r>
    <r>
      <rPr>
        <b/>
        <sz val="10"/>
        <color rgb="FF000000"/>
        <rFont val="Arial"/>
        <family val="2"/>
      </rPr>
      <t xml:space="preserve">30/04/2019: </t>
    </r>
    <r>
      <rPr>
        <sz val="10"/>
        <color rgb="FF000000"/>
        <rFont val="Arial"/>
        <family val="2"/>
      </rPr>
      <t xml:space="preserve">Se verificó por parte de esta Oficina que se reformulo la acción a " </t>
    </r>
    <r>
      <rPr>
        <i/>
        <sz val="10"/>
        <color rgb="FF000000"/>
        <rFont val="Arial"/>
        <family val="2"/>
      </rPr>
      <t xml:space="preserve">Revisión y formulación de indicadores de gestión del proceso Gestión Documental para la vigencia 2019, atendiendo las recomendaciones de la Oficina de control interno" </t>
    </r>
    <r>
      <rPr>
        <b/>
        <i/>
        <sz val="10"/>
        <color rgb="FF000000"/>
        <rFont val="Arial"/>
        <family val="2"/>
      </rPr>
      <t xml:space="preserve"> </t>
    </r>
    <r>
      <rPr>
        <i/>
        <sz val="10"/>
        <color rgb="FF000000"/>
        <rFont val="Arial"/>
        <family val="2"/>
      </rPr>
      <t xml:space="preserve">se cierra esta acción y se continúa el seguimiento con las nueva acción propuesta.  </t>
    </r>
  </si>
  <si>
    <r>
      <rPr>
        <b/>
        <sz val="10"/>
        <color rgb="FF000000"/>
        <rFont val="Arial"/>
        <family val="2"/>
      </rPr>
      <t xml:space="preserve">10/04/2018 </t>
    </r>
    <r>
      <rPr>
        <sz val="10"/>
        <color rgb="FF000000"/>
        <rFont val="Arial"/>
        <family val="2"/>
      </rPr>
      <t>Listado de asistencia</t>
    </r>
  </si>
  <si>
    <r>
      <rPr>
        <sz val="10"/>
        <color rgb="FF000000"/>
        <rFont val="Arial"/>
        <family val="2"/>
      </rPr>
      <t>10/04/2018: Alix del Pilar Hurtado Pedraza, Técnico Operativo (E )
25/07/2018: Alix del Pilar Hurtado Pedraza, Técnico Operativo (E )
22/10/2018:</t>
    </r>
    <r>
      <rPr>
        <b/>
        <sz val="10"/>
        <color rgb="FF000000"/>
        <rFont val="Arial"/>
        <family val="2"/>
      </rPr>
      <t xml:space="preserve"> </t>
    </r>
    <r>
      <rPr>
        <sz val="10"/>
        <color rgb="FF000000"/>
        <rFont val="Arial"/>
        <family val="2"/>
      </rPr>
      <t xml:space="preserve">Alix del Pilar Hurtado Pedraza, Técnico Operativo (E )
</t>
    </r>
    <r>
      <rPr>
        <b/>
        <sz val="10"/>
        <color rgb="FF000000"/>
        <rFont val="Arial"/>
        <family val="2"/>
      </rPr>
      <t xml:space="preserve">26/12/2018: </t>
    </r>
    <r>
      <rPr>
        <sz val="10"/>
        <color rgb="FF000000"/>
        <rFont val="Arial"/>
        <family val="2"/>
      </rPr>
      <t xml:space="preserve">Alix del Pilar Hurtado Pedraza, Técnico Operativo (E )
</t>
    </r>
    <r>
      <rPr>
        <b/>
        <sz val="10"/>
        <color rgb="FF000000"/>
        <rFont val="Arial"/>
        <family val="2"/>
      </rPr>
      <t xml:space="preserve">30/04/2019:  Hilda Yamile Morales Laverde - Jefe OCI. </t>
    </r>
  </si>
  <si>
    <t>Revision y ajuste a los indicadores de gestión.</t>
  </si>
  <si>
    <t>Indicadores ajustados</t>
  </si>
  <si>
    <r>
      <rPr>
        <b/>
        <sz val="10"/>
        <color rgb="FF000000"/>
        <rFont val="Arial"/>
        <family val="2"/>
      </rPr>
      <t xml:space="preserve">03/04/2018 </t>
    </r>
    <r>
      <rPr>
        <sz val="10"/>
        <color rgb="FF000000"/>
        <rFont val="Arial"/>
        <family val="2"/>
      </rPr>
      <t xml:space="preserve">Se realizo la revision a los indicadores de gestion. Los cuales seran actualizados en el segundo trimestre 
</t>
    </r>
    <r>
      <rPr>
        <b/>
        <sz val="10"/>
        <color rgb="FF000000"/>
        <rFont val="Arial"/>
        <family val="2"/>
      </rPr>
      <t>04/07/2018</t>
    </r>
    <r>
      <rPr>
        <sz val="10"/>
        <color rgb="FF000000"/>
        <rFont val="Arial"/>
        <family val="2"/>
      </rPr>
      <t xml:space="preserve"> los indicadores fiueron actualizados conforme a la solicitud de la Oficina asesora de planeacion
</t>
    </r>
    <r>
      <rPr>
        <b/>
        <sz val="10"/>
        <color rgb="FF000000"/>
        <rFont val="Arial"/>
        <family val="2"/>
      </rPr>
      <t>01/10/2018</t>
    </r>
    <r>
      <rPr>
        <sz val="10"/>
        <color rgb="FF000000"/>
        <rFont val="Arial"/>
        <family val="2"/>
      </rPr>
      <t xml:space="preserve"> la actualizacion de los indicadores se realizara en el cuarto trimestre
</t>
    </r>
    <r>
      <rPr>
        <b/>
        <sz val="10"/>
        <color rgb="FF000000"/>
        <rFont val="Arial"/>
        <family val="2"/>
      </rPr>
      <t xml:space="preserve">11/12/2018 </t>
    </r>
    <r>
      <rPr>
        <sz val="10"/>
        <color rgb="FF000000"/>
        <rFont val="Arial"/>
        <family val="2"/>
      </rPr>
      <t xml:space="preserve">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para la vigencia 2 Se formularan los indicadores de gestion acordes a la actualizacion del proceso de gestion documental en la entidad. </t>
    </r>
  </si>
  <si>
    <r>
      <rPr>
        <sz val="10"/>
        <color rgb="FF000000"/>
        <rFont val="Arial"/>
        <family val="2"/>
      </rPr>
      <t xml:space="preserve">10/04/2018 </t>
    </r>
    <r>
      <rPr>
        <sz val="10"/>
        <color rgb="FF000000"/>
        <rFont val="Arial"/>
        <family val="2"/>
      </rPr>
      <t>Revisada la hoja de vida de los indicadores del  proceso de Gestión Documental objeto del hallazgo, es decir de la vigencia 2017, y los que se encuentran formulados para la vigencia 2018, se evidencia que a la fecha de seguimiento no han sido ajustados de acuerdo a la observación emitida en el informe de auditoria.  Continúa en seguimiento por parte de ésta Oficina. 
25/07/2018:   Revisado en Maloca Aula SIG los indicadores del proceso de Gestión Documental con seguimiento a 30/06/2018, se evidencia que no fueron ajustados de acuerdo a la acción planteada y a lo reportado por el lider del proceso. Estos  fueron presentados (iguales a los anteriores) en el nuevo formato establecido por el SIG.  ACCIÓN VENCIDA.
22/10/2018:</t>
    </r>
    <r>
      <rPr>
        <b/>
        <sz val="10"/>
        <color rgb="FF000000"/>
        <rFont val="Arial"/>
        <family val="2"/>
      </rPr>
      <t xml:space="preserve"> </t>
    </r>
    <r>
      <rPr>
        <sz val="10"/>
        <color rgb="FF000000"/>
        <rFont val="Arial"/>
        <family val="2"/>
      </rPr>
      <t xml:space="preserve">ACCIÓN QUE SE ENCUENTRA VENCIDA desde el mes de febrero. Se revisa en Maloca Aula SIG, el seguimiento a los indicadores del proceso de Gestión Documental con corte 30/09/2018 y se evidencia que no han sido actualizados.
</t>
    </r>
    <r>
      <rPr>
        <b/>
        <sz val="10"/>
        <color rgb="FF000000"/>
        <rFont val="Arial"/>
        <family val="2"/>
      </rPr>
      <t xml:space="preserve">26/12/2018: </t>
    </r>
    <r>
      <rPr>
        <sz val="10"/>
        <color rgb="FF000000"/>
        <rFont val="Arial"/>
        <family val="2"/>
      </rPr>
      <t xml:space="preserve">Revisada la hoja de vida de los indicadores del Proceso de Gestión Documental, se formularon dos (2) nuevos indicadores, así:
1) </t>
    </r>
    <r>
      <rPr>
        <i/>
        <sz val="10"/>
        <color rgb="FF000000"/>
        <rFont val="Arial"/>
        <family val="2"/>
      </rPr>
      <t xml:space="preserve">Porcentaje de respuestas de las PQRS  con observaciones de acuerdo a la evaluación de oportunidad, coherencia, claridad y/o calidez de los informes del Sistema Distrital de Quejas y Soluciones
</t>
    </r>
    <r>
      <rPr>
        <sz val="10"/>
        <color rgb="FF000000"/>
        <rFont val="Arial"/>
        <family val="2"/>
      </rPr>
      <t>2)</t>
    </r>
    <r>
      <rPr>
        <i/>
        <sz val="10"/>
        <color rgb="FF000000"/>
        <rFont val="Arial"/>
        <family val="2"/>
      </rPr>
      <t xml:space="preserve"> Porcentaje de requerimientos atendidos oportunamente
Se cierra la acción.
</t>
    </r>
  </si>
  <si>
    <r>
      <rPr>
        <sz val="10"/>
        <color rgb="FF000000"/>
        <rFont val="Arial"/>
        <family val="2"/>
      </rPr>
      <t xml:space="preserve">10/04/2018: </t>
    </r>
    <r>
      <rPr>
        <sz val="10"/>
        <color rgb="FF000000"/>
        <rFont val="Arial"/>
        <family val="2"/>
      </rPr>
      <t xml:space="preserve">http://www.idep.edu.co/sites/default/files/7.IndicadoresGD_2017_IV.pdf 
http://www.idep.edu.co/?q=content/indicadores-de-gesti%C3%B3n
25/07/2018: Maloca AulaSIG: http://www.idep.edu.co/?q=content/indicadores-de-gesti%C3%B3n
22/10/2018: http://www.idep.edu.co/?q=content/indicadores-de-gesti%C3%B3n
</t>
    </r>
    <r>
      <rPr>
        <b/>
        <sz val="10"/>
        <color rgb="FF000000"/>
        <rFont val="Arial"/>
        <family val="2"/>
      </rPr>
      <t>26/12/2018:</t>
    </r>
    <r>
      <rPr>
        <sz val="10"/>
        <color rgb="FF000000"/>
        <rFont val="Arial"/>
        <family val="2"/>
      </rPr>
      <t xml:space="preserve"> Hoja de vida indicadores proceso Gestión Documental seguimiento cuarto trimestre de 2018</t>
    </r>
  </si>
  <si>
    <r>
      <rPr>
        <sz val="10"/>
        <color rgb="FF000000"/>
        <rFont val="Arial"/>
        <family val="2"/>
      </rPr>
      <t xml:space="preserve">10/04/2018: Alix del Pilar Hurtado Pedraza, Técnico Operativo (E )
25/07/2018: Alix del Pilar Hurtado Pedraza, Técnico Operativo (E )
</t>
    </r>
    <r>
      <rPr>
        <b/>
        <sz val="10"/>
        <color rgb="FF000000"/>
        <rFont val="Arial"/>
        <family val="2"/>
      </rPr>
      <t>22/10/2018:</t>
    </r>
    <r>
      <rPr>
        <sz val="10"/>
        <color rgb="FF000000"/>
        <rFont val="Arial"/>
        <family val="2"/>
      </rPr>
      <t xml:space="preserve"> Alix del Pilar Hurtado Pedraza, Técnico Operativo (E )</t>
    </r>
  </si>
  <si>
    <t>Seguimiento al reporte de la correspondencia recibida.</t>
  </si>
  <si>
    <t>Reporte de la correspondencia recibida.</t>
  </si>
  <si>
    <r>
      <rPr>
        <b/>
        <sz val="10"/>
        <color rgb="FF000000"/>
        <rFont val="Arial"/>
        <family val="2"/>
      </rPr>
      <t>02/04/2018</t>
    </r>
    <r>
      <rPr>
        <sz val="10"/>
        <color rgb="FF000000"/>
        <rFont val="Arial"/>
        <family val="2"/>
      </rPr>
      <t xml:space="preserve"> Se realizo seguimiento a los datos enviados a traves de correo electronico por la funcionaria responsable de la radicacion.
</t>
    </r>
    <r>
      <rPr>
        <b/>
        <sz val="10"/>
        <color rgb="FF000000"/>
        <rFont val="Arial"/>
        <family val="2"/>
      </rPr>
      <t xml:space="preserve">04/07/2018 </t>
    </r>
    <r>
      <rPr>
        <sz val="10"/>
        <color rgb="FF000000"/>
        <rFont val="Arial"/>
        <family val="2"/>
      </rPr>
      <t xml:space="preserve">Se realizo seguimiento a los datos enviados a traves de correo electronico por la funcionaria responsable de la radicacion el 04/07/.2018
</t>
    </r>
    <r>
      <rPr>
        <b/>
        <sz val="10"/>
        <color rgb="FF000000"/>
        <rFont val="Arial"/>
        <family val="2"/>
      </rPr>
      <t xml:space="preserve">01/10/2018 </t>
    </r>
    <r>
      <rPr>
        <sz val="10"/>
        <color rgb="FF000000"/>
        <rFont val="Arial"/>
        <family val="2"/>
      </rPr>
      <t>Se realizo seguimiento a los datos enviados a traves de correo electronico por la funcionaria responsable de la radicacion el 04/07/.2018</t>
    </r>
  </si>
  <si>
    <t>02/04/2018,
correo electronico del 28/03/2018</t>
  </si>
  <si>
    <r>
      <rPr>
        <sz val="10"/>
        <color rgb="FF000000"/>
        <rFont val="Arial"/>
        <family val="2"/>
      </rPr>
      <t xml:space="preserve">10/04/2018 </t>
    </r>
    <r>
      <rPr>
        <sz val="10"/>
        <color rgb="FF000000"/>
        <rFont val="Arial"/>
        <family val="2"/>
      </rPr>
      <t xml:space="preserve">Teniendo en cuenta que a la fecha no se encuentra publicado el seguimiento a los indicadores reportados del primer trimestre y que esta acción tiene fecha de vencimiento el 31/12/2018, La Oficina de Control Interno  realizará seguimiento a la información reportada en los indicadores.
25/07/2018: Información que es reportada en el seguimiento de los indicadores del proceso de gestión documental.  Teniendo en cuenta que esta actividad se vence el 31/12/2018, la Oficina de Control Interno contiuará realizando seguimiento.
22/10/2018: Información que se encuentra reportada en el seguimiento a indicadores del proceso de Gestión Documental con corte 30/09/2018.
</t>
    </r>
    <r>
      <rPr>
        <b/>
        <sz val="10"/>
        <color rgb="FF000000"/>
        <rFont val="Arial"/>
        <family val="2"/>
      </rPr>
      <t xml:space="preserve">26/12/2018: </t>
    </r>
    <r>
      <rPr>
        <sz val="10"/>
        <color rgb="FF000000"/>
        <rFont val="Arial"/>
        <family val="2"/>
      </rPr>
      <t xml:space="preserve">Información que se encuentra reportada en el seguimiento a indicadores dle proceso de Gestión Documental correspondiente al cuarto trimestre de 2018. </t>
    </r>
  </si>
  <si>
    <r>
      <rPr>
        <sz val="10"/>
        <color rgb="FF000000"/>
        <rFont val="Arial"/>
        <family val="2"/>
      </rPr>
      <t xml:space="preserve">25/07/2018: </t>
    </r>
    <r>
      <rPr>
        <sz val="10"/>
        <color rgb="FF000000"/>
        <rFont val="Arial"/>
        <family val="2"/>
      </rPr>
      <t xml:space="preserve">Maloca AulaSIG: http://www.idep.edu.co/?q=content/indicadores-de-gesti%C3%B3n
22/10/2018: Seguimiento indicadores proceso Gestión Documental tercer trimestre 2018
http://www.idep.edu.co/?q=content/indicadores-de-gesti%C3%B3n
</t>
    </r>
    <r>
      <rPr>
        <b/>
        <sz val="10"/>
        <color rgb="FF000000"/>
        <rFont val="Arial"/>
        <family val="2"/>
      </rPr>
      <t xml:space="preserve">26/12/2018 </t>
    </r>
    <r>
      <rPr>
        <sz val="10"/>
        <color rgb="FF000000"/>
        <rFont val="Arial"/>
        <family val="2"/>
      </rPr>
      <t xml:space="preserve">Hoja de vida indicadores proceso Gestión Documental seguimiento cuarto trimestre de 2018
</t>
    </r>
  </si>
  <si>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
26/12/2018: </t>
    </r>
    <r>
      <rPr>
        <sz val="10"/>
        <color rgb="FF000000"/>
        <rFont val="Arial"/>
        <family val="2"/>
      </rPr>
      <t>Alix del Pilar Hurtado Pedraza, Técnico Operativo (E )</t>
    </r>
  </si>
  <si>
    <t>De la gestión de riesgos del proceso se materializaron los siguientes:
*Pérdida de bienes del inventario del Instituto. (Perdida de equipos de cómputo y de comunicaciones)
*No realizar el procedimiento de baja de manera oportuna.
Por lo que se requiere revisar el riesgo residual que hoy se encuentra valorado en zona baja, reformulando e incluyendo todos los controles para evitar su reincidencia.</t>
  </si>
  <si>
    <t>Se presentaron situaciones por variables en la gestión de procesos que provocaron la materializacion de estos.</t>
  </si>
  <si>
    <t>Revisar y ajustar  la valoración de probabilidad e impacto de los riesgos del proceso  y los controles relacionados, con la OAP</t>
  </si>
  <si>
    <t xml:space="preserve">Matriz de riesgos y controles del proceso </t>
  </si>
  <si>
    <t>Profesional Universitario -  Servicios Generales</t>
  </si>
  <si>
    <r>
      <rPr>
        <sz val="10"/>
        <color rgb="FF000000"/>
        <rFont val="Arial"/>
        <family val="2"/>
      </rPr>
      <t xml:space="preserve">20/01/2017: Se revisará y ajustará la valoracion de probabilidad e impacto de los riesgos del proceso  y los controles relacionados con la OAP durante el primer trimestre de 2017.
07/04/2017: Se revisará y ajustará la valoracion de probabilidad e impacto de los riesgos del proceso  y los controles relacionados con la OAP durante el segundo trimestre de 2017.
06/10/2017:  Mediante  correo electronico del 10 de julio de 2017 a laOficina Asesora de Planeación  al Sistema Integrado de Gestión la solicitud de modifricación del indicador se ajusto la valoración del riesgo.
23/11/2017: Mediante correo electronico de Fecha 23/11/2017, se solicito a la OAP la publñicacion en la Maloca SIG, la modificacion del riesgo " "Pérdida de bienes del inventario del Instituto. "
Por lo anterior se solcita el cierre del hallazgo.
</t>
    </r>
    <r>
      <rPr>
        <b/>
        <sz val="10"/>
        <color rgb="FF000000"/>
        <rFont val="Arial"/>
        <family val="2"/>
      </rPr>
      <t xml:space="preserve">
</t>
    </r>
    <r>
      <rPr>
        <sz val="10"/>
        <color rgb="FF000000"/>
        <rFont val="Arial"/>
        <family val="2"/>
      </rPr>
      <t xml:space="preserve">04/04/2018: Una vez recibidas las cinco (5) respuestas de IDE Instituciones Distritales, se procedió a contactarnos con los responsables de las mismas, algunas ya no se encontraban interesadas, se continúo con el contacto por orden de registro de respuesta. El colegio ESC Normal Distrital María Montessori" el cual se encuentra en proceso de suscripción del acta de entrega de estos bienes en el mes de abril del 2018. 
</t>
    </r>
    <r>
      <rPr>
        <b/>
        <sz val="10"/>
        <color rgb="FF000000"/>
        <rFont val="Arial"/>
        <family val="2"/>
      </rPr>
      <t>09/07/2018</t>
    </r>
    <r>
      <rPr>
        <sz val="10"/>
        <color rgb="FF000000"/>
        <rFont val="Arial"/>
        <family val="2"/>
      </rPr>
      <t xml:space="preserve"> En el mes de julio del 2018, se solicitará la refolmulación de la acción de mejora de acuerdo a la reunión planteada.
</t>
    </r>
    <r>
      <rPr>
        <b/>
        <sz val="10"/>
        <color rgb="FF000000"/>
        <rFont val="Arial"/>
        <family val="2"/>
      </rPr>
      <t>13/12/2018:</t>
    </r>
    <r>
      <rPr>
        <sz val="10"/>
        <color rgb="FF000000"/>
        <rFont val="Arial"/>
        <family val="2"/>
      </rPr>
      <t xml:space="preserve"> Se elaboró el formato y se envío por correo electrónico para que revise el formato propuesto en el sentido de temas jurídico y si es viable o no, para dar cumplimiento a la actividad antes citada.  Asi mismo, se actualizó el Mapa de Riesgo en el nuevo formato en el que se evaluaron y ponderaron los controles respectivos.</t>
    </r>
  </si>
  <si>
    <t>23/11/2017: http://www.idep.edu.co/?q=content/mapa-de-riesgos-por-proceso#overlay-context=</t>
  </si>
  <si>
    <r>
      <rPr>
        <sz val="10"/>
        <color theme="1"/>
        <rFont val="Arial"/>
        <family val="2"/>
      </rPr>
      <t>10/04/2018</t>
    </r>
    <r>
      <rPr>
        <b/>
        <sz val="10"/>
        <color theme="1"/>
        <rFont val="Arial"/>
        <family val="2"/>
      </rPr>
      <t xml:space="preserve">:  </t>
    </r>
    <r>
      <rPr>
        <sz val="10"/>
        <color theme="1"/>
        <rFont val="Arial"/>
        <family val="2"/>
      </rPr>
      <t>Revisado el mapa de riesgos se documentó a 31 de diciembre de 2017 el riesgo "pérdida de bienes del inventario del instituto" con tres controles y una calificación de riesgo residual "bajo",  lo que no es coherente teniendo en cuenta la materialización del mismo; ahora bien, en la formulación del plan de mejoramiento se da por fecha de finalización de la actividad diciembre de 2016, en el reporte del seguimiento se evidencia que solo hasta noviembre de 2017 se solicitó a la OAP la modficación del riesgo y se solicita el cierre del hallazgo.   En el seguimiento efectuado a abril de 2018 se documenta un seguimiento frente a la gestión de un proceso de bajas que no se relaciona con la identificación del riesgo, una vez se realice el avance correspondiete al primer trimestre del  mapa de riesgos  se evaluara la efectividad de los controles establecidos;  por lo tanto ésta actividad continua en seguimiento. 
Se recomienda su revisión y ajuste.
01/06/2018: Se reformulará la acción de mejora teniendo en cuenta que la misma no permite subsanar la no conformidad.
19/07/2018: No se ha dado cumplimiento al compromiso  adquirido en reunión de seguimiento al plan de  mejoramiento del proceso de Recursos Físicos y Ambiental realizada el 01/06/2018
16/10/2018: Se planteo mediante correo electronico una propuesta para reformular la acción mediante correo electrónico del 8 de agosto del 2018. Se enviará la acción reformulada en el mes de octubre del 2018 una vez revIsada y concertada con el Subdirector Administrativo, Financiero y de Control Disciplinario.
18/10/2018:</t>
    </r>
    <r>
      <rPr>
        <b/>
        <sz val="10"/>
        <color theme="1"/>
        <rFont val="Arial"/>
        <family val="2"/>
      </rPr>
      <t xml:space="preserve"> </t>
    </r>
    <r>
      <rPr>
        <sz val="10"/>
        <color theme="1"/>
        <rFont val="Arial"/>
        <family val="2"/>
      </rPr>
      <t xml:space="preserve">Se aportó correo electrónico del 9 de agosto de 2018 con el proyecto de reformulación del Plan de Mejoramiento por procesos de Recursos físicos, pendiente de validación por porte de la Subdirección Administrativa y Financiera. Acción continua en seguimiento. 
</t>
    </r>
    <r>
      <rPr>
        <b/>
        <sz val="10"/>
        <color theme="1"/>
        <rFont val="Arial"/>
        <family val="2"/>
      </rPr>
      <t xml:space="preserve">24/12/2018: </t>
    </r>
    <r>
      <rPr>
        <sz val="10"/>
        <color theme="1"/>
        <rFont val="Arial"/>
        <family val="2"/>
      </rPr>
      <t>Verificado el consolidado de mapa de riesgos y de corrupción aprobado al 16 de noviembre de 2018, se observa que respecto al riesgo de "</t>
    </r>
    <r>
      <rPr>
        <i/>
        <sz val="10"/>
        <color theme="1"/>
        <rFont val="Arial"/>
        <family val="2"/>
      </rPr>
      <t xml:space="preserve">Pérdida de bienes y/o elementos de Propiedad, Planta y Equipo e Inventarios del Instituto."  </t>
    </r>
    <r>
      <rPr>
        <sz val="10"/>
        <color theme="1"/>
        <rFont val="Arial"/>
        <family val="2"/>
      </rPr>
      <t>se establecieron dos (2) controles detectivos: Monitoreo a través de cámaras de video las 24 horas, administradas por la OAP; el procedimiento PRO-GRF-11-01 Egresos o salidas definitivas de bienes aprobado el 11_07_2017 y dos (2) preventivos así: Registro en el sistema de información el cual asigna un número de placa para identificación y control del bien y la renovación de las pólizas anualmente.</t>
    </r>
  </si>
  <si>
    <r>
      <rPr>
        <u/>
        <sz val="10"/>
        <color theme="1"/>
        <rFont val="Arial"/>
        <family val="2"/>
      </rPr>
      <t xml:space="preserve">Acta No. 1 del 06/12/2018 suscrita por funcionarios de la Subdirección Administrativa y Financiera. </t>
    </r>
    <r>
      <rPr>
        <u/>
        <sz val="10"/>
        <color theme="1"/>
        <rFont val="Arial"/>
        <family val="2"/>
      </rPr>
      <t xml:space="preserve">
Tercer seguimiento mapa de riesgos 2018 enviado por la OAP.</t>
    </r>
  </si>
  <si>
    <r>
      <rPr>
        <sz val="10"/>
        <color theme="1"/>
        <rFont val="Arial"/>
        <family val="2"/>
      </rPr>
      <t xml:space="preserve">27/01/2017: Nadia Aixa Pineda Sarmiento-Contratista OCI
21/04/2017: Alix del Pilar Hurtado P.
11/10/2017: Diana Ruiz-Jefe de Oficina de Control Interno
28/11/2017:  Diana Ruiz
22/12/2017: Diana Ruiz
12/04/2018:  Hilda Yamile Morales Laverde -Jefe Oficina de Control Interno. 
01/06/2018: Hilda Yamile Morales Laverde, Jefe Oficina Control Interno
19/07/2018: Alix del Pilar Hurtado P., Técnico Operativo (E ) OCI
18/10/2018: Sandra Milena Bonilla R._ Contratista de Apoyo Profesional_ OCI
</t>
    </r>
    <r>
      <rPr>
        <b/>
        <sz val="10"/>
        <color theme="1"/>
        <rFont val="Arial"/>
        <family val="2"/>
      </rPr>
      <t xml:space="preserve">
24/12/2018</t>
    </r>
    <r>
      <rPr>
        <sz val="10"/>
        <color theme="1"/>
        <rFont val="Arial"/>
        <family val="2"/>
      </rPr>
      <t>: Sandra Milena Bonilla R._ Contratista de Apoyo Profesional_ OCI</t>
    </r>
  </si>
  <si>
    <t xml:space="preserve">Una vez revisado el expediente denominado  "Salidas de Almacén de la vigencia  2016", se identificaron las siguientes  situaciones en el procedimiento GRF-GT-11-01 EGRESOS O SALIDAS DE BIENES: 
1)  Se observa que en Diez y Siete (17) Salidas (documento emitido por SIAFI), se encuentran diferencias entre la fecha reportada en la Salida de Almacén como documento soporte y el formato "FT-GRF-11-03 Solicitud de Bienes Área de Servicios Generales" que hace parte de los soportes de cada una de ellas. (Salidas Nos. 2, 4, 5, 7, 20, 26, 37, 43, 59, 60, 61, 62, 63, 64, 65, 66 y 70).
2) Se identifica que la cantidad solicitada en el formato  FT-GRF-11-03 Solicitud de Bienes Área de Servicios Generales  no corresponde a la que se registra en la salida correspondiente.  (Salidas Nos. 4, 5, 7, 9 y 42).
3) Igualmente, se observa que en dos (2) salidas, se hace referencia como soporte el formato FT-GRF-11-03, el cual una vez revisado, no se  encuentra como soporte documental de  la salida correspondiente. (Salidas Nos. 39 y 40).
4) Revisado el expediente de "Salidas de Almacén de la vigencia  2016",  se observa que Cincuenta y seis (56) de estos, presentan diferencias entre  la fecha que figura en el documento físico y  la fecha del sistema, esto se identificó en  SIAFI (Bitácora de Estados) para cada uno de los registros.
Información detallada “Anexo_1_verificación_Recursos_Físicos_2017”
</t>
  </si>
  <si>
    <t xml:space="preserve">Deficiencia al registrar la información en el sistema de información SIAFI, toda vez  que al abrir el aplicativo muestra el documento, en la ultima fecha de salida grabado y permite realizar los registros en esta fecha, independiente del día en que se haga.
</t>
  </si>
  <si>
    <t xml:space="preserve">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</si>
  <si>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 xml:space="preserve">Emitir acto administrativo  y radicarlo </t>
  </si>
  <si>
    <r>
      <rPr>
        <sz val="10"/>
        <color rgb="FF000000"/>
        <rFont val="Arial"/>
        <family val="2"/>
      </rPr>
      <t xml:space="preserve">22/11/2017: Se envio a la OAP ; Solicitud  ASUNTO " Solicitud para el Admnistrador del Sisitema de Informacion SIAFI, Documento de Almacen y Servicios Publicos." Mediante Memorando con Radicado 001658 de fecha 23/11/2017.
</t>
    </r>
    <r>
      <rPr>
        <b/>
        <sz val="10"/>
        <color rgb="FF000000"/>
        <rFont val="Arial"/>
        <family val="2"/>
      </rPr>
      <t>04/04/2018:</t>
    </r>
    <r>
      <rPr>
        <sz val="10"/>
        <color rgb="FF000000"/>
        <rFont val="Arial"/>
        <family val="2"/>
      </rPr>
      <t xml:space="preserve"> A la fecha el aplicativo continua con la misma versión, el concluir con esta actividad depende de otra áreas, sin embargo los registros que se realizan desde el Aplicativo en el modulo correspondiente a Almacén se generan en la fecha actual, tal como se puede verificar en el aplicativo.
</t>
    </r>
    <r>
      <rPr>
        <b/>
        <sz val="10"/>
        <color rgb="FF000000"/>
        <rFont val="Arial"/>
        <family val="2"/>
      </rPr>
      <t xml:space="preserve">13/12/2018 </t>
    </r>
    <r>
      <rPr>
        <sz val="10"/>
        <color rgb="FF000000"/>
        <rFont val="Arial"/>
        <family val="2"/>
      </rPr>
      <t xml:space="preserve">Se actualizaron los Proceso y Procedimiento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rgb="FF000000"/>
        <rFont val="Arial"/>
        <family val="2"/>
      </rPr>
      <t>03/04/2019:</t>
    </r>
    <r>
      <rPr>
        <sz val="10"/>
        <color rgb="FF000000"/>
        <rFont val="Arial"/>
        <family val="2"/>
      </rPr>
      <t xml:space="preserve"> Se formuló la actividad No. 28, teniendo en cuenta las observaciones de la Oficina de Control Interno. </t>
    </r>
  </si>
  <si>
    <t>23/11/2017: Memorando N° 001658 de fecha 23/11/2017.</t>
  </si>
  <si>
    <r>
      <rPr>
        <sz val="10"/>
        <color theme="1"/>
        <rFont val="Arial"/>
        <family val="2"/>
      </rPr>
      <t>04/04/2018: No se gestó avance durante el primer trimestre de 2018 para la acción formulada.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color theme="1"/>
        <rFont val="Arial"/>
        <family val="2"/>
      </rPr>
      <t xml:space="preserve">
</t>
    </r>
    <r>
      <rPr>
        <sz val="10"/>
        <color theme="1"/>
        <rFont val="Arial"/>
        <family val="2"/>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color theme="1"/>
        <rFont val="Arial"/>
        <family val="2"/>
      </rPr>
      <t xml:space="preserve">26/12/2018:  </t>
    </r>
    <r>
      <rPr>
        <sz val="10"/>
        <color theme="1"/>
        <rFont val="Arial"/>
        <family val="2"/>
      </rPr>
      <t xml:space="preserve">A la fecha de seguimiento por parte de la Oficina de Control Interno no se evidencia en  Maloca Aula SIG la inclusión de la política a que se hace  referencia en el seguimiento; el procedimiento GRF-GT-11-01 EGRESOS O SALIDAS DEFINITIVAS DE BIENES se encuentra en la versión 5 del 11/07/2017.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color theme="1"/>
        <rFont val="Arial"/>
        <family val="2"/>
      </rPr>
      <t xml:space="preserve">30/04/2019:  </t>
    </r>
    <r>
      <rPr>
        <sz val="10"/>
        <color theme="1"/>
        <rFont val="Arial"/>
        <family val="2"/>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</si>
  <si>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color theme="1"/>
        <rFont val="Arial"/>
        <family val="2"/>
      </rPr>
      <t xml:space="preserve">Memorando consultado en SIAFI
Acta de reunión de seguimiento al plan de mejoramiento por procesos de Recursos Físicos y Ambiental del 01/06/2018.
</t>
    </r>
    <r>
      <rPr>
        <b/>
        <sz val="10"/>
        <color theme="1"/>
        <rFont val="Arial"/>
        <family val="2"/>
      </rPr>
      <t xml:space="preserve">26/12/2018: </t>
    </r>
    <r>
      <rPr>
        <sz val="10"/>
        <color theme="1"/>
        <rFont val="Arial"/>
        <family val="2"/>
      </rPr>
      <t>http://www.idep.edu.co/sites/default/files/PRO-GRF-11-01_Egresos%20o%20salidas%20de%20bienes_0.pdf#overlay-context=content/grf-11-proceso-de-gesti%25C3%25B3n-de-recursos-f%25C3%25ADsicos%3Fq%3Dcontent/grf-11-proceso-de-gesti%25C3%25B3n-de-recursos-f%25C3%25ADsicos</t>
    </r>
  </si>
  <si>
    <r>
      <rPr>
        <sz val="10"/>
        <color theme="1"/>
        <rFont val="Arial"/>
        <family val="2"/>
      </rPr>
      <t xml:space="preserve">28/11/2017: Diana Ruiz
22/12/2017: Diana Ruiz
24/04/2018:   Hilda Yamile Morales Laverde - Jefe OCI. 
01/06/2018: Hilda Yamile Morales Laverde, Jefe Oficina Control Interno
16/10/2018: Sandra Milena Bonilla R._ Contratista de Apoyo Profesional_ OCI
</t>
    </r>
    <r>
      <rPr>
        <b/>
        <sz val="10"/>
        <color theme="1"/>
        <rFont val="Arial"/>
        <family val="2"/>
      </rPr>
      <t xml:space="preserve">
26/12/2018:</t>
    </r>
    <r>
      <rPr>
        <sz val="10"/>
        <color theme="1"/>
        <rFont val="Arial"/>
        <family val="2"/>
      </rPr>
      <t xml:space="preserve"> Sandra Milena Bonilla R._ Contratista de Apoyo Profesional_ OCI
</t>
    </r>
    <r>
      <rPr>
        <b/>
        <sz val="10"/>
        <color theme="1"/>
        <rFont val="Arial"/>
        <family val="2"/>
      </rPr>
      <t xml:space="preserve">304/04/2019:  </t>
    </r>
    <r>
      <rPr>
        <sz val="10"/>
        <color theme="1"/>
        <rFont val="Arial"/>
        <family val="2"/>
      </rPr>
      <t xml:space="preserve">Hilda Yamile Morales L - Jefe OCI </t>
    </r>
  </si>
  <si>
    <t>Se identificaron las siguientes  situaciones en el procedimiento PRO-GRF-11-02 INGRESOS,  que se especifican por registro en el anexo:
Revisado el expediente denominado "Ingresos / Altas de Almacén Vigencia 2016" ,  se observa que Ocho (8) de estos, presentan diferencias entre  la fecha que figura en el documento físico y  la fecha del sistema, esto se identificó en  SIAFI (Bitácora de Estados) para cada uno de los registros.</t>
  </si>
  <si>
    <r>
      <rPr>
        <sz val="10"/>
        <color rgb="FF000000"/>
        <rFont val="Arial"/>
        <family val="2"/>
      </rPr>
      <t xml:space="preserve">06/10/2017: En el IV Trimestre se realizará el respectivo requirimiento.
23/11/2017:Se envio a la OAP ; Solicitud ASUNTO: " Solicitud para el Admnistrador del Sisitema de Informacion SIAFI, Documento de Almacen y Servicios Publicos." Mediante Memorando con Radicado 001658 de fecha 23/11/2017.
</t>
    </r>
    <r>
      <rPr>
        <b/>
        <sz val="10"/>
        <color rgb="FF000000"/>
        <rFont val="Arial"/>
        <family val="2"/>
      </rPr>
      <t xml:space="preserve">
04/04/2018</t>
    </r>
    <r>
      <rPr>
        <sz val="10"/>
        <color rgb="FF000000"/>
        <rFont val="Arial"/>
        <family val="2"/>
      </rPr>
      <t xml:space="preserve">: A la fecha el aplicativo continua con la misma version, el concluir con esta actividad depende de otra áreas, sin embargo los registros que se realizan desde el Aplicativo en el modulo correspondiente a Almacén se generan en la fecha actual, tal como se puede verificar en el aplicativo.
</t>
    </r>
    <r>
      <rPr>
        <b/>
        <sz val="10"/>
        <color rgb="FF000000"/>
        <rFont val="Arial"/>
        <family val="2"/>
      </rPr>
      <t>01/06/2018:</t>
    </r>
    <r>
      <rPr>
        <sz val="10"/>
        <color rgb="FF000000"/>
        <rFont val="Arial"/>
        <family val="2"/>
      </rPr>
      <t xml:space="preserve"> Se reformulará la acción de mejora teniendo en cuenta que la propuesta inicialmente no permite subsanar la no conformidad.
</t>
    </r>
    <r>
      <rPr>
        <b/>
        <sz val="10"/>
        <color rgb="FF000000"/>
        <rFont val="Arial"/>
        <family val="2"/>
      </rPr>
      <t>13/12/2018</t>
    </r>
    <r>
      <rPr>
        <sz val="10"/>
        <color rgb="FF000000"/>
        <rFont val="Arial"/>
        <family val="2"/>
      </rPr>
      <t xml:space="preserve"> Se actualizaron los Proceso y Procedimiento de GRF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rgb="FF000000"/>
        <rFont val="Arial"/>
        <family val="2"/>
      </rPr>
      <t xml:space="preserve">03/04/2019: </t>
    </r>
    <r>
      <rPr>
        <sz val="10"/>
        <color rgb="FF000000"/>
        <rFont val="Arial"/>
        <family val="2"/>
      </rPr>
      <t xml:space="preserve">Se formuló la actividad No. 28, teniendo en cuenta las observaciones de la Oficina de Control Interno. </t>
    </r>
  </si>
  <si>
    <r>
      <rPr>
        <sz val="10"/>
        <color theme="1"/>
        <rFont val="Arial"/>
        <family val="2"/>
      </rPr>
      <t>28/11/2017:  Se presenta  avance de la acción  que continua en desarrollo. Se recomienda realizar seguimiento a la solicitud a la OAP en distintos escenarios como comités o mesas de trabajo.
22/12/2017: Se verifica solicitud yel referente técnico de la OAP informa que este requerimiento se escaló al proveedor de SIAFI  pero que debe tenerse en cuenta que si se deja la fecha estática habrian restricciones en distintas transacciones y cambios del proceso por lo que el líder del proceso debe tomar la decisión y como proceder si la fecha queda automatizada, por lo tanto continua en el estado actual.
28/04/2018:  La Jefe de la OAP manifiesta que el sistema permite realizar de manera automática la asignación de fecha en los documentos, sin embargo se aclara que una vez habilitada esta configuración, tiene implicación en los cierres de cada mes, dado que por ejemplo si este cierre coincide con un fin de semana, el usuario no podría cambiar la fecha de los documentos que no registró en el mes anterior. IT GOP queda a la espera de la decisión de la entidad sobre la configuración de este requerimiento. La incidencia se cierra, cuando la entidad se pronuncie al respecto, se creará una nueva incidencia.  Por lo anterior continua en seguimiento la acción.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color theme="1"/>
        <rFont val="Arial"/>
        <family val="2"/>
      </rPr>
      <t xml:space="preserve">
</t>
    </r>
    <r>
      <rPr>
        <sz val="10"/>
        <color theme="1"/>
        <rFont val="Arial"/>
        <family val="2"/>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color theme="1"/>
        <rFont val="Arial"/>
        <family val="2"/>
      </rPr>
      <t xml:space="preserve">26/12/2018:  </t>
    </r>
    <r>
      <rPr>
        <sz val="10"/>
        <color theme="1"/>
        <rFont val="Arial"/>
        <family val="2"/>
      </rPr>
      <t xml:space="preserve">A la fecha de seguimiento por parte de la Oficina de Control Interno no se evidencia en  Maloca Aula SIG, la inclusión de la política a que se hace  referencia en el seguimiento; el procedimiento PRO-GRF-11-02 INGRESO O ALTAS DE ALMACEN se encuentra en la versión 5 del 13/07/2017.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color theme="1"/>
        <rFont val="Arial"/>
        <family val="2"/>
      </rPr>
      <t xml:space="preserve">30/04/2019:  </t>
    </r>
    <r>
      <rPr>
        <sz val="10"/>
        <color theme="1"/>
        <rFont val="Arial"/>
        <family val="2"/>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</si>
  <si>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color theme="1"/>
        <rFont val="Arial"/>
        <family val="2"/>
      </rPr>
      <t xml:space="preserve"> Solicitud para el Admnistrador del Sistema de Informacion SIAFI, Documento de Almacen y Servicios Publicos." Mediante Memorando con Radicado 001658
</t>
    </r>
    <r>
      <rPr>
        <b/>
        <sz val="10"/>
        <color theme="1"/>
        <rFont val="Arial"/>
        <family val="2"/>
      </rPr>
      <t xml:space="preserve">26/12/2018: </t>
    </r>
    <r>
      <rPr>
        <sz val="10"/>
        <color theme="1"/>
        <rFont val="Arial"/>
        <family val="2"/>
      </rPr>
      <t>http://www.idep.edu.co/sites/default/files/PRO-GRF-11-02_%20Ingresos%20o%20Altas%20de%20Amac%C3%A9n_0.pdf#overlay-context=content/grf-11-proceso-de-gesti%25C3%25B3n-de-recursos-f%25C3%25ADsicos%3Fq%3Dcontent/grf-11-proceso-de-gesti%25C3%25B3n-de-recursos-f%25C3%25ADsicos</t>
    </r>
  </si>
  <si>
    <r>
      <rPr>
        <sz val="10"/>
        <color theme="1"/>
        <rFont val="Arial"/>
        <family val="2"/>
      </rPr>
      <t>28/11/2017: Diana Ruiz
22/12/2017: Diana Ruiz
24/04/2018:  Hilda Yamile Morales Laverde - Jefe OCI. 
01/06/2018: Hilda Yamile Morales Laverde, Jefe Oficina Control Interno
19/07/2018: Alix del Pilar Hurtado P., Técnico Operativo (E ) OCI</t>
    </r>
    <r>
      <rPr>
        <b/>
        <sz val="10"/>
        <color theme="1"/>
        <rFont val="Arial"/>
        <family val="2"/>
      </rPr>
      <t xml:space="preserve">
</t>
    </r>
    <r>
      <rPr>
        <sz val="10"/>
        <color theme="1"/>
        <rFont val="Arial"/>
        <family val="2"/>
      </rPr>
      <t xml:space="preserve">
16/10/2018</t>
    </r>
    <r>
      <rPr>
        <b/>
        <sz val="10"/>
        <color theme="1"/>
        <rFont val="Arial"/>
        <family val="2"/>
      </rPr>
      <t xml:space="preserve">: </t>
    </r>
    <r>
      <rPr>
        <sz val="10"/>
        <color theme="1"/>
        <rFont val="Arial"/>
        <family val="2"/>
      </rPr>
      <t xml:space="preserve">Sandra Milena Bonilla R._ Contratista de Apoyo Profesional_ OCI
26/12/2018: Sandra Milena Bonilla R._ Contratista de Apoyo Profesional_ OCI
</t>
    </r>
    <r>
      <rPr>
        <b/>
        <sz val="10"/>
        <color theme="1"/>
        <rFont val="Arial"/>
        <family val="2"/>
      </rPr>
      <t xml:space="preserve">30/04/2019:  </t>
    </r>
    <r>
      <rPr>
        <sz val="10"/>
        <color theme="1"/>
        <rFont val="Arial"/>
        <family val="2"/>
      </rPr>
      <t xml:space="preserve">Hilda Yamile Morales L- Jefe OCI. 
</t>
    </r>
  </si>
  <si>
    <t>Materialización del riesgo "Tener ataques informáticos a bases de datos, red de comunicaciones, sistemas de información y/o página web de la entidad", donde se detectó un virus de tipo ransomware, denominado GANDCRAB en una versión reciente, que en la práctica lo que hace es secuestrar archivos mediante el cifrado de los mismos. Este virus afectó las siguientes unidades:
1.    Unidades Z de los usuarios: Andrea Bustamante, Ana María Caro, Ana Alexandra Díaz, Adriana Díaz Izquierdo y Abdonina Guevara.
2.    Carpetas compartidas denominadas Académica, Administrativa (Contabilidad, PIGA, SAFyCD, Servicios Generales, Talento Humano y Tesorería) y Control Interno (2014 hasta la carpeta Planeación).
3.    Sistema operativo del Sistema de Información HUMANO.</t>
  </si>
  <si>
    <t>* Debilidad en la aplicación de los controles establecidos en el mapa de riesgos
* Debilidad y falta de documentación en los controles existentes para evitar ataques informáticos a las bases de datos, red de comunicaciones, sistemas de información y/o página web .
*  Falta de lineamientos o procedimientos documentados de seguridad y privacidad de la información.
* Falta de capacitaciones y/o socializaciones efectivas de lineamientos para preservar la seguridad y privacidad de la información a funcionarios y contratistas de la entidad.</t>
  </si>
  <si>
    <t>Eliminar el virus detectado del dominio y como medida preventiva se desconectaron los discos externos que almacenan la información de las unidades Z y del Centro de Documentación, razón por la cual en este momento ningún usuario puede visibilizar su unidad Z. Lo correspondiente a lo almacenado en el disco externo Centro de documentación fue restablecido el martes 25 de septiembre.
Paralelamente se inició la realización de un nuevo backup de las unidades Z en un disco externo y una vez finalice este proceso serán activadas nuevamente dichas unidades en la red interna del IDEP, con lo cual esperamos que el jueves 27 de septiembre tengan acceso a sus unidades Z.</t>
  </si>
  <si>
    <t>Servicios reestablecidos</t>
  </si>
  <si>
    <t>Profesionales y/o contratistas del proceso Gestión tecnológica.</t>
  </si>
  <si>
    <r>
      <rPr>
        <b/>
        <sz val="10"/>
        <color rgb="FF000000"/>
        <rFont val="Arial"/>
        <family val="2"/>
      </rPr>
      <t xml:space="preserve">27/10/2018 </t>
    </r>
    <r>
      <rPr>
        <sz val="10"/>
        <color rgb="FF000000"/>
        <rFont val="Arial"/>
        <family val="2"/>
      </rPr>
      <t xml:space="preserve">Se realizó la acción y se reestableció el servicio.                                        </t>
    </r>
    <r>
      <rPr>
        <b/>
        <sz val="10"/>
        <color rgb="FF000000"/>
        <rFont val="Arial"/>
        <family val="2"/>
      </rPr>
      <t xml:space="preserve">05/12/2018: </t>
    </r>
  </si>
  <si>
    <t>Servicio reestablecido</t>
  </si>
  <si>
    <r>
      <rPr>
        <sz val="10"/>
        <color theme="1"/>
        <rFont val="Arial"/>
        <family val="2"/>
      </rPr>
      <t xml:space="preserve">16/10/2018: El servicio fue restablecido, sin embargo, se han venido presentado fallas al ingresar a las unidades en red, por tal razón es necesario continuar con el seguimiento de esta acción. 
</t>
    </r>
    <r>
      <rPr>
        <b/>
        <sz val="10"/>
        <color theme="1"/>
        <rFont val="Arial"/>
        <family val="2"/>
      </rPr>
      <t xml:space="preserve">24/12/2018: </t>
    </r>
    <r>
      <rPr>
        <sz val="10"/>
        <color theme="1"/>
        <rFont val="Arial"/>
        <family val="2"/>
      </rPr>
      <t>Desde el último suceso reportado por la OAP de materialización del riesgo respecto a la seguridad y privacidad de la información, no se han reportado por parte de la OAP eventos de ataques informáticos hasta la fecha, por lo anterior se cierra la acción.</t>
    </r>
  </si>
  <si>
    <t xml:space="preserve">Listado de mesas ayuda solicitadas después del evento. </t>
  </si>
  <si>
    <r>
      <rPr>
        <sz val="10"/>
        <color theme="1"/>
        <rFont val="Arial"/>
        <family val="2"/>
      </rPr>
      <t>16/10/2018:</t>
    </r>
    <r>
      <rPr>
        <b/>
        <sz val="10"/>
        <color theme="1"/>
        <rFont val="Arial"/>
        <family val="2"/>
      </rPr>
      <t xml:space="preserve"> </t>
    </r>
    <r>
      <rPr>
        <sz val="10"/>
        <color theme="1"/>
        <rFont val="Arial"/>
        <family val="2"/>
      </rPr>
      <t xml:space="preserve">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t>
    </r>
  </si>
  <si>
    <t>Analizar y calificar nuevamente el riesgo en el mapa de riesgos vigente, donde se evaluará nuevamente el riesgo inherente, los controles existentes y el riesgo residual.</t>
  </si>
  <si>
    <t>Mapa de riesgos del proceso actualizado</t>
  </si>
  <si>
    <r>
      <rPr>
        <b/>
        <sz val="10"/>
        <color rgb="FF000000"/>
        <rFont val="Arial"/>
        <family val="2"/>
      </rPr>
      <t>05/10/2018 S</t>
    </r>
    <r>
      <rPr>
        <sz val="10"/>
        <color rgb="FF000000"/>
        <rFont val="Arial"/>
        <family val="2"/>
      </rPr>
      <t xml:space="preserve">e realizó  el análisis de causas,  efectos y los controles existentes para lo cual se formulan las nuevas acciones a ejecutar  dentrol del plan de mejoramiento.       
                                                                                                                                                                                                                      </t>
    </r>
    <r>
      <rPr>
        <b/>
        <sz val="10"/>
        <color rgb="FF000000"/>
        <rFont val="Arial"/>
        <family val="2"/>
      </rPr>
      <t>05/12/2018</t>
    </r>
    <r>
      <rPr>
        <sz val="10"/>
        <color rgb="FF000000"/>
        <rFont val="Arial"/>
        <family val="2"/>
      </rPr>
      <t>: Se actualiza en el mes de noviembre la matriz de riesgos del proceso de acuerdo a la nueva metodología del DAFP en donde el riesgo residual después de aplicar controles continúa en zona de riesgo alto por lo que se hace necesario dar cumplimiento a las acciones definidas para fortalecer los controles. En el seguimiento realizado el 25/10/2018 por parte del líder y equipo de tecnología  se eliminó  la causa "Fallas en la realización de bacupks "</t>
    </r>
  </si>
  <si>
    <t>Mapa de riesgos actualizado</t>
  </si>
  <si>
    <r>
      <rPr>
        <sz val="10"/>
        <color theme="1"/>
        <rFont val="Arial"/>
        <family val="2"/>
      </rPr>
      <t xml:space="preserve">16/10/2018: Se confirmó que en la actualización del mapa de riesgos del Proceso de Gestión Tecnológica se incluyeron (2) acciones para el manejo del riesgo: "Interrupción en la prestación de servicios tecnológicos a usuarios internos y externos en la entidad " con periodo de ejecución en el mes de octubre. Así mismo, para el riesgo: "Tener ataques informáticos a bases de datos, red de comunicaciones, sistemas de información y/o página web de la entidad." se adicionaron (3) acciones con periodo de ejecución del 28/09/2018 al 30/11/2018, por lo tanto, se hace necesario, continuar con el seguimiento de esta acción. 
</t>
    </r>
    <r>
      <rPr>
        <b/>
        <sz val="10"/>
        <color theme="1"/>
        <rFont val="Arial"/>
        <family val="2"/>
      </rPr>
      <t xml:space="preserve">24/12/2018: </t>
    </r>
    <r>
      <rPr>
        <sz val="10"/>
        <color theme="1"/>
        <rFont val="Arial"/>
        <family val="2"/>
      </rPr>
      <t>Se publicó actualización del  mapa de riesgos aprobado el 16 de noviembre de 2018. Respecto al riesgo "</t>
    </r>
    <r>
      <rPr>
        <i/>
        <sz val="10"/>
        <color theme="1"/>
        <rFont val="Arial"/>
        <family val="2"/>
      </rPr>
      <t xml:space="preserve">Tener ataques informáticos a bases de datos, red de comunicaciones, sistemas de información y/o página web de la entidad." </t>
    </r>
    <r>
      <rPr>
        <sz val="10"/>
        <color theme="1"/>
        <rFont val="Arial"/>
        <family val="2"/>
      </rPr>
      <t xml:space="preserve">se establecieron dos (2) controles preventivos: Restricción en  la instalación de programas no autorizados y descargas de software y Realizar revisiones periódicas para asegurar que todos los equipos tengan instalado el antivirus.  Se cierra la acción y se monitorea a través de los controles establecidos en el mapa de riesgos. </t>
    </r>
  </si>
  <si>
    <t xml:space="preserve">http://www.idep.edu.co/?q=content/mapa-de-riesgos-por-proceso
Mapa de riesgos reportada por parte de la OAP en el mes de diciembre. </t>
  </si>
  <si>
    <r>
      <rPr>
        <sz val="10"/>
        <color theme="1"/>
        <rFont val="Arial"/>
        <family val="2"/>
      </rPr>
      <t xml:space="preserve">16/10/2018: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</si>
  <si>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 xml:space="preserve">Incluir en el plan de contingencia tecnológica las acciones inmediatas a ejecutar  ante la materialización del riesgo y la observación para que se deje evidencia de la aplicación del mismo. </t>
  </si>
  <si>
    <t>Plan de contingencia tecnológica actualizado y publicado</t>
  </si>
  <si>
    <r>
      <rPr>
        <b/>
        <sz val="10"/>
        <color rgb="FF000000"/>
        <rFont val="Arial"/>
        <family val="2"/>
      </rPr>
      <t xml:space="preserve">07/12/2108: </t>
    </r>
    <r>
      <rPr>
        <sz val="10"/>
        <color rgb="FF000000"/>
        <rFont val="Arial"/>
        <family val="2"/>
      </rPr>
      <t xml:space="preserve">Se realizó seguimiento el 25/10/2018 por parte del líder del proceso y el equipo de tecnología en donde se concluye actualizar en el plan de contingencia lo correspondiente para la recuperación de información de las carpetas z y de oficina y para  el apagado de hiperconvergencia. </t>
    </r>
  </si>
  <si>
    <t>Plan de contingencia actualizado,  se solicitó publicación dentro del SIG el día 16/12/2018</t>
  </si>
  <si>
    <r>
      <rPr>
        <sz val="10"/>
        <color theme="1"/>
        <rFont val="Arial"/>
        <family val="2"/>
      </rPr>
      <t xml:space="preserve">16/10/2018: Acción programada a realizarse de octubre a noviembre de 2018.
</t>
    </r>
    <r>
      <rPr>
        <b/>
        <sz val="10"/>
        <color theme="1"/>
        <rFont val="Arial"/>
        <family val="2"/>
      </rPr>
      <t xml:space="preserve">24/12/2018: </t>
    </r>
    <r>
      <rPr>
        <sz val="10"/>
        <color theme="1"/>
        <rFont val="Arial"/>
        <family val="2"/>
      </rPr>
      <t>Revisado en Maloca Aula SIG,  se encuentra publicado  PL-GT-12-02 PLAN DE CONTINGENCIA TECNOLÓGICA IDEP  con fecha de aprobación 20/12/2018.
Por lo anterior se da por cumplida la actividad y se cierra.</t>
    </r>
  </si>
  <si>
    <t>N:\2018\10. PLAN MEJORAMIENTO POR PROCESOS\05.Seguimiento 21_12_2018\Soportes_Seg_Dic_2018_Plan Mejoramiento\Gestión _Tecnológica.
http://www.idep.edu.co/sites/default/files/PL-GT-12-02_Plan_Contingencia_Tecno_V7.pdf</t>
  </si>
  <si>
    <r>
      <rPr>
        <sz val="10"/>
        <color theme="1"/>
        <rFont val="Arial"/>
        <family val="2"/>
      </rPr>
      <t xml:space="preserve">16/10/2018: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</si>
  <si>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Realizar una socialización efectiva a funcionarios y contratistas del IDEP sobre los procedimientos establecidos en seguridad y privacidad de la información</t>
  </si>
  <si>
    <t>Evidencias de la realización de la socialización</t>
  </si>
  <si>
    <r>
      <rPr>
        <b/>
        <sz val="10"/>
        <color rgb="FF000000"/>
        <rFont val="Arial"/>
        <family val="2"/>
      </rPr>
      <t xml:space="preserve">05/12/2018: </t>
    </r>
    <r>
      <rPr>
        <sz val="10"/>
        <color rgb="FF000000"/>
        <rFont val="Arial"/>
        <family val="2"/>
      </rPr>
      <t xml:space="preserve">Se realiza socialización el 26/10/2018 a funcionarios y contratistas  sobre recomendaciones en seguridad de la </t>
    </r>
    <r>
      <rPr>
        <sz val="10"/>
        <color rgb="FF000000"/>
        <rFont val="Arial"/>
        <family val="2"/>
      </rPr>
      <t xml:space="preserve">información, una vez se tengan documentados los procedimientos establecidos en el MSPI se realizará la socialización correspondiente,  actividad que se reprograma para la siguiente vigencia.   
</t>
    </r>
    <r>
      <rPr>
        <b/>
        <sz val="10"/>
        <color rgb="FF000000"/>
        <rFont val="Arial"/>
        <family val="2"/>
      </rPr>
      <t>31/03/2019:</t>
    </r>
    <r>
      <rPr>
        <sz val="10"/>
        <color rgb="FF000000"/>
        <rFont val="Arial"/>
        <family val="2"/>
      </rPr>
      <t xml:space="preserve"> Se programó una socialización a funcionarios y contratistas del IDEP sobre los procedimientos establecidos en seguridad y privacidad de la información, especialmente con el servicio de correo electrónico. Esta capacitación se llevará a cabo el 02 de abril de 2019 y en el próximo trimestre se reportará el cumplimiento de la actividad.
</t>
    </r>
    <r>
      <rPr>
        <b/>
        <sz val="10"/>
        <color rgb="FF000000"/>
        <rFont val="Arial"/>
        <family val="2"/>
      </rPr>
      <t xml:space="preserve">30/06/2019: </t>
    </r>
    <r>
      <rPr>
        <sz val="10"/>
        <color rgb="FF000000"/>
        <rFont val="Arial"/>
        <family val="2"/>
      </rPr>
      <t xml:space="preserve">El día 02 de abril de 2019, se llevó a cabo una socialización con funcionarios y contratistas del IDEP sobre los procedimientos establecidos en seguridad y privacidad de la información. Así mismo,  el día 30 de mayo de 2019 se llevó a cabo una socialización de las políticas TIC que adopta el IDEP, que están enfocadas a preservar la seguridad de la información Institucional y al buen uso de los recursos tecnológicos con los que cuenta el Instituto. En esta misma sesión, se indicó a los funcionarios y contratistas del IDEP cómo identificar riesgos de seguridad de la información y posibles ataques informáticos, y el proceso a seguir cuando esto ocurra. A continuación cito los apartados de la presentación: </t>
    </r>
    <r>
      <rPr>
        <b/>
        <sz val="10"/>
        <color rgb="FF000000"/>
        <rFont val="Arial"/>
        <family val="2"/>
      </rPr>
      <t xml:space="preserve">"11. Los usuarios del correo electrónico no deben abrir los archivos anexos colocados en mensajes de remitentes desconocidos o sospechosos. Si llegan mensajes con esta característica, se debe informar a la Oficina Asesora de Planeación mediante http://www.idep.edu.co/mesadeayuda y llamar a la extensión 107 ". </t>
    </r>
    <r>
      <rPr>
        <sz val="10"/>
        <color rgb="FF000000"/>
        <rFont val="Arial"/>
        <family val="2"/>
      </rPr>
      <t>Por otra parte,  el día 31 de mayo de 2019 se envió a través de correo electrónico a funcionarios y contratistas del IDEP, una campaña con los Tips para fortalecer la seguridad de la información Institucional. Por último, en este mismo plan de mejora se estableció en la acción No. 43 para el mes de agosto la siguiente actividad "Realizar una socialización con información acerca de cómo identificar ataques informáticos y las medidas preventivas y reactivas a tomar en cada caso."  Por lo tanto se solicita el cierre de esta acción.</t>
    </r>
  </si>
  <si>
    <t>Listado de asistencia y presentación realizada.
NotiTic 5 enviado a todos los funcionarios y contratistas del IDEP el 31 de mayo de 2019.</t>
  </si>
  <si>
    <r>
      <rPr>
        <b/>
        <sz val="10"/>
        <color theme="1"/>
        <rFont val="Arial"/>
        <family val="2"/>
      </rPr>
      <t xml:space="preserve">16/10/2018: </t>
    </r>
    <r>
      <rPr>
        <sz val="10"/>
        <color theme="1"/>
        <rFont val="Arial"/>
        <family val="2"/>
      </rPr>
      <t xml:space="preserve">Acción programada a realizarse durante el mes de octubre de 2018.
</t>
    </r>
    <r>
      <rPr>
        <b/>
        <sz val="10"/>
        <color theme="1"/>
        <rFont val="Arial"/>
        <family val="2"/>
      </rPr>
      <t xml:space="preserve">24/12/2018: </t>
    </r>
    <r>
      <rPr>
        <sz val="10"/>
        <color theme="1"/>
        <rFont val="Arial"/>
        <family val="2"/>
      </rPr>
      <t xml:space="preserve">Teniendo la ampliación de tiempo para continuar con la ejecución de esta actividad por parte del líder del proceso, se realizará la verificación respectiva en próximo seguimiento. 
</t>
    </r>
    <r>
      <rPr>
        <b/>
        <sz val="10"/>
        <color theme="1"/>
        <rFont val="Arial"/>
        <family val="2"/>
      </rPr>
      <t xml:space="preserve">30/04/2019: </t>
    </r>
    <r>
      <rPr>
        <sz val="10"/>
        <color theme="1"/>
        <rFont val="Arial"/>
        <family val="2"/>
      </rPr>
      <t xml:space="preserve">Se realizó socialización a los funcionarios y contratistas de la Entidad en temas de seguridad de la información el día 02/04/2019.  Se recomienda fortalecer la con otros mecanismos de socialización teniendo en cuenta la la observación suscrita en el informe de auditoria al proceso </t>
    </r>
    <r>
      <rPr>
        <i/>
        <sz val="10"/>
        <color theme="1"/>
        <rFont val="Arial"/>
        <family val="2"/>
      </rPr>
      <t xml:space="preserve">"Se debe adelantar la socialización con información clara de cómo identificar este tipo de ataques y las medidas preventivas y reactivas a tomar en cada caso."
</t>
    </r>
    <r>
      <rPr>
        <b/>
        <sz val="10"/>
        <color theme="1"/>
        <rFont val="Arial"/>
        <family val="2"/>
      </rPr>
      <t xml:space="preserve">20/08/2019:  </t>
    </r>
    <r>
      <rPr>
        <sz val="10"/>
        <color theme="1"/>
        <rFont val="Arial"/>
        <family val="2"/>
      </rPr>
      <t xml:space="preserve">Esta actividad se da por cumplida y se realiza el cierre de la misma. </t>
    </r>
  </si>
  <si>
    <t>Listados de asistencia</t>
  </si>
  <si>
    <r>
      <rPr>
        <sz val="10"/>
        <color theme="1"/>
        <rFont val="Arial"/>
        <family val="2"/>
      </rPr>
      <t xml:space="preserve">16/10/2018: Sandra Milena Bonilla R._ Contratista de Apoyo Profesional_ OCI
</t>
    </r>
    <r>
      <rPr>
        <b/>
        <sz val="10"/>
        <color theme="1"/>
        <rFont val="Arial"/>
        <family val="2"/>
      </rPr>
      <t xml:space="preserve">
24/12/2018: </t>
    </r>
    <r>
      <rPr>
        <sz val="10"/>
        <color theme="1"/>
        <rFont val="Arial"/>
        <family val="2"/>
      </rPr>
      <t xml:space="preserve">Sandra Milena Bonilla R._ Contratista de Apoyo Profesional_ OCI
</t>
    </r>
    <r>
      <rPr>
        <b/>
        <sz val="10"/>
        <color theme="1"/>
        <rFont val="Arial"/>
        <family val="2"/>
      </rPr>
      <t xml:space="preserve">30/04/2019:   </t>
    </r>
    <r>
      <rPr>
        <sz val="10"/>
        <color theme="1"/>
        <rFont val="Arial"/>
        <family val="2"/>
      </rPr>
      <t xml:space="preserve">Hilda Yamile Morales Laverde - Jefe OCI. 
</t>
    </r>
    <r>
      <rPr>
        <b/>
        <sz val="10"/>
        <color theme="1"/>
        <rFont val="Arial"/>
        <family val="2"/>
      </rPr>
      <t xml:space="preserve">20/08/2019:  </t>
    </r>
    <r>
      <rPr>
        <sz val="10"/>
        <color theme="1"/>
        <rFont val="Arial"/>
        <family val="2"/>
      </rPr>
      <t xml:space="preserve">Hilda Yamile Morales Laverde - Jefe OCI. </t>
    </r>
  </si>
  <si>
    <t>Verificar la restricción al acceso de páginas que puedan afectar la seguridad de la información de la entidad y descarga de software, en todos los equipos de la entidad.</t>
  </si>
  <si>
    <t>Registro de la verificación (planillas, fotografías, etc.)</t>
  </si>
  <si>
    <r>
      <rPr>
        <b/>
        <sz val="10"/>
        <color theme="1"/>
        <rFont val="Arial"/>
        <family val="2"/>
      </rPr>
      <t xml:space="preserve">07/12/2108: </t>
    </r>
    <r>
      <rPr>
        <sz val="10"/>
        <color theme="1"/>
        <rFont val="Arial"/>
        <family val="2"/>
      </rPr>
      <t>Se realizó seguimiento el 25/10/2018 por parte del líder del proceso y el equipo de tecnología en donde se concluye que  esta actividad no se ejecutará debido a la falta de recurso humano para realizar esta verificación, por tal razón se elimina esta acción.</t>
    </r>
  </si>
  <si>
    <r>
      <rPr>
        <sz val="10"/>
        <color theme="1"/>
        <rFont val="Arial"/>
        <family val="2"/>
      </rPr>
      <t>16/10/2018:</t>
    </r>
    <r>
      <rPr>
        <b/>
        <sz val="10"/>
        <color theme="1"/>
        <rFont val="Arial"/>
        <family val="2"/>
      </rPr>
      <t xml:space="preserve"> </t>
    </r>
    <r>
      <rPr>
        <sz val="10"/>
        <color theme="1"/>
        <rFont val="Arial"/>
        <family val="2"/>
      </rPr>
      <t xml:space="preserve">Acción programada a realizarse durante el mes de octubre de 2018.
</t>
    </r>
    <r>
      <rPr>
        <b/>
        <sz val="10"/>
        <color theme="1"/>
        <rFont val="Arial"/>
        <family val="2"/>
      </rPr>
      <t xml:space="preserve">24/12/2018: </t>
    </r>
    <r>
      <rPr>
        <sz val="10"/>
        <color theme="1"/>
        <rFont val="Arial"/>
        <family val="2"/>
      </rPr>
      <t xml:space="preserve">Teniendo en cuenta lo reportado por el líder del proceso, se procede a eliminar esta acción.
</t>
    </r>
    <r>
      <rPr>
        <b/>
        <sz val="10"/>
        <color theme="1"/>
        <rFont val="Arial"/>
        <family val="2"/>
      </rPr>
      <t xml:space="preserve">30/04/2019:  </t>
    </r>
    <r>
      <rPr>
        <sz val="10"/>
        <color theme="1"/>
        <rFont val="Arial"/>
        <family val="2"/>
      </rPr>
      <t xml:space="preserve">Pese a que esta actividad fue eliminada en el anterior trimestre, se recomienda acatar las observaciones realizadas por parte de esta Oficina en el Informe de Auditoria al proceso "La actividad se eliminó sin que fueran ejecutadas las pruebas de efectividad. 
En las pruebas realizadas por el auditor con los 7 usuarios se pudo verificar que se permite la descarga y en algunos casos la instalación de archivos inadecuados o potencialmente peligrosos en versión portable (ver 4.2.1.4)"
</t>
    </r>
  </si>
  <si>
    <t>Eliminada</t>
  </si>
  <si>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</si>
  <si>
    <t>Fortalecer el perfil del profesional nombrado como "Oficial de Seguridad de la Información" mediante capacitaciones referentes al riesgo en cuestión.</t>
  </si>
  <si>
    <t xml:space="preserve">Evidencias de la capacitación </t>
  </si>
  <si>
    <r>
      <rPr>
        <b/>
        <sz val="10"/>
        <color theme="1"/>
        <rFont val="Arial"/>
        <family val="2"/>
      </rPr>
      <t xml:space="preserve">07/12/2108: </t>
    </r>
    <r>
      <rPr>
        <sz val="10"/>
        <color theme="1"/>
        <rFont val="Arial"/>
        <family val="2"/>
      </rPr>
      <t xml:space="preserve">Se realizó seguimiento el 25/10/2018 por parte del líder del proceso y el equipo de tecnología en donde se concluye que esta acción por la manera en que fue planteada no es clara razón por la cual se elimina. 
</t>
    </r>
  </si>
  <si>
    <r>
      <rPr>
        <sz val="10"/>
        <color theme="1"/>
        <rFont val="Arial"/>
        <family val="2"/>
      </rPr>
      <t xml:space="preserve">16/10/2018: Acción programada a realizarse durante el mes de octubre de 2018.
</t>
    </r>
    <r>
      <rPr>
        <b/>
        <sz val="10"/>
        <color theme="1"/>
        <rFont val="Arial"/>
        <family val="2"/>
      </rPr>
      <t xml:space="preserve">24/12/2018: </t>
    </r>
    <r>
      <rPr>
        <sz val="10"/>
        <color theme="1"/>
        <rFont val="Arial"/>
        <family val="2"/>
      </rPr>
      <t xml:space="preserve">Teniendo en cuenta lo reportado por el líder del proceso, se procede a eliminar esta acción.
</t>
    </r>
    <r>
      <rPr>
        <b/>
        <sz val="10"/>
        <color theme="1"/>
        <rFont val="Arial"/>
        <family val="2"/>
      </rPr>
      <t xml:space="preserve">30/04/2019:  </t>
    </r>
    <r>
      <rPr>
        <sz val="10"/>
        <color theme="1"/>
        <rFont val="Arial"/>
        <family val="2"/>
      </rPr>
      <t xml:space="preserve">Pese a que esta actividad fue eliminada en el anterior trimestre, se recomienda acatar las observaciones realizadas por parte de esta Oficina en el Informe de Auditoria al proceso </t>
    </r>
    <r>
      <rPr>
        <i/>
        <sz val="10"/>
        <color theme="1"/>
        <rFont val="Arial"/>
        <family val="2"/>
      </rPr>
      <t>"La acción se eliminó sin evaluar la importancia de contar con recursos humanos con alto conocimiento en seguridad de la información para la implementación del MSPI y para el diseño y verificación de los controles de seguridad de la información. Igualmente, esta experticia disminuye la actual dependencia de conocimiento de los proveedores"</t>
    </r>
  </si>
  <si>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</si>
  <si>
    <t xml:space="preserve">Fortalecer los recursos existentes para la realización de Backups </t>
  </si>
  <si>
    <t>Backups realizados</t>
  </si>
  <si>
    <r>
      <rPr>
        <b/>
        <sz val="10"/>
        <color theme="1"/>
        <rFont val="Arial"/>
        <family val="2"/>
      </rPr>
      <t xml:space="preserve">07/12/2108: </t>
    </r>
    <r>
      <rPr>
        <sz val="10"/>
        <color theme="1"/>
        <rFont val="Arial"/>
        <family val="2"/>
      </rPr>
      <t xml:space="preserve">Se realizó seguimiento el 25/10/2018 por parte del líder del proceso y el equipo de tecnología en donde se concluye que  esta actividad  no se ejecutará,  teniendo en cuenta que no se tienen recursos disponibles </t>
    </r>
  </si>
  <si>
    <r>
      <rPr>
        <b/>
        <sz val="10"/>
        <color theme="1"/>
        <rFont val="Arial"/>
        <family val="2"/>
      </rPr>
      <t xml:space="preserve">16/10/2018: </t>
    </r>
    <r>
      <rPr>
        <sz val="10"/>
        <color theme="1"/>
        <rFont val="Arial"/>
        <family val="2"/>
      </rPr>
      <t xml:space="preserve">Acción programada a realizarse durante el mes de octubre de 2018.
</t>
    </r>
    <r>
      <rPr>
        <b/>
        <sz val="10"/>
        <color theme="1"/>
        <rFont val="Arial"/>
        <family val="2"/>
      </rPr>
      <t xml:space="preserve">
24/12/2018: </t>
    </r>
    <r>
      <rPr>
        <sz val="10"/>
        <color theme="1"/>
        <rFont val="Arial"/>
        <family val="2"/>
      </rPr>
      <t xml:space="preserve">Teniendo en cuenta lo reportado por el líder del proceso, se procede a eliminar esta acción.
</t>
    </r>
    <r>
      <rPr>
        <b/>
        <sz val="10"/>
        <color theme="1"/>
        <rFont val="Arial"/>
        <family val="2"/>
      </rPr>
      <t xml:space="preserve">30/04/2019:  </t>
    </r>
    <r>
      <rPr>
        <sz val="10"/>
        <color theme="1"/>
        <rFont val="Arial"/>
        <family val="2"/>
      </rPr>
      <t xml:space="preserve">Pese a que esta actividad fue eliminada en el anterior trimestre, se recomienda acatar las observaciones realizadas por parte de esta Oficina en el Informe de Auditoria al proceso </t>
    </r>
    <r>
      <rPr>
        <i/>
        <sz val="10"/>
        <color theme="1"/>
        <rFont val="Arial"/>
        <family val="2"/>
      </rPr>
      <t>"Esta actividad se eliminó, pese a que la mejor contingencia para ataques tipo Ramsomwere es contar con las copias de seguridad actualizadas y en sitios alternos que garanticen la continuidad de la operación sin someterse a las condiciones del atacante.
En la verificación realizada por el auditor se observa que existen debilidades en los procedimientos de Backup y recuperación al no llevarse control de logs de estos procesos y pruebas aleatorias de restauración. Ver 4.1.3.1.3"</t>
    </r>
    <r>
      <rPr>
        <sz val="10"/>
        <color theme="1"/>
        <rFont val="Arial"/>
        <family val="2"/>
      </rPr>
      <t xml:space="preserve">
</t>
    </r>
  </si>
  <si>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</si>
  <si>
    <t>Informe ejecutivo de seguimiento y evaluación a la gestión de los riesgos de los procesos y el seguimiento al mapa de riesgos de corrupción.
(…)Materialización del un riesgo de gestión tecnológica, teniendo en cuenta que el 31 de agosto de la vigencia, fueron apagados los servidores por posible interrupción del servicio de energía, suspendiendo el servicio web y Micrositios. Este evento se ha presentado en dos oportunidades durante la presente vigencia, en el seguimiento reportado por el líder, no se informa sobre el avance de la acción propuesta en cuanto a la documentación del procedimiento "Gestión de la continuidad del negocio" y aplicación del control definido como PL-GT- 12-02 Plan de Contingencia Tecnológica.</t>
  </si>
  <si>
    <t>Los equipos fueron apagados de manera preventiva ante una alerta emitida por la Subdirección Administrativa por la posible suspensión del servicio de energía generada por una pago extemporáneo del servicio. Por lo cual, se decidió apagar los servidores de manera controlada para evitar traumatismos mayores y afectaciones prolongadas en la prestación del servicio. Por lo tanto la causa identificada es pago extemporáneo del servicio.</t>
  </si>
  <si>
    <t xml:space="preserve">Incluir en el mapa de riesgos del proceso Gestión Tecnológica la causa "Interrupción en la prestación de servicio de energía por pagos extemporáneos" con el factor de riesgo "Interno - Financieros". </t>
  </si>
  <si>
    <r>
      <rPr>
        <sz val="10"/>
        <color rgb="FF000000"/>
        <rFont val="Arial"/>
        <family val="2"/>
      </rPr>
      <t xml:space="preserve">05/10/2018 Ya se realizó la acción         
                                                                                                                                            </t>
    </r>
    <r>
      <rPr>
        <b/>
        <sz val="10"/>
        <color rgb="FF000000"/>
        <rFont val="Arial"/>
        <family val="2"/>
      </rPr>
      <t xml:space="preserve">05/12/2018: </t>
    </r>
    <r>
      <rPr>
        <sz val="10"/>
        <color rgb="FF000000"/>
        <rFont val="Arial"/>
        <family val="2"/>
      </rPr>
      <t>Se incluyó la causa "Interrupción en la prestación de servicio de energía por pagos extemporáneos" en la nueva matriz de mapa de riesgos del proceso,  sin embargo  se recibe respuesta del líder del proceso  Gestión Financiera el 27/11/2018 en donde se informa que "Según lo evaluado por la Tesorería y Servicios Generales los inconvenientes por aplicación de los pagos de Codensa se presentaron por el hecho de consolidar el pago del servicio de todas las oficinas en un solo pago", para lo cual a partir de la fecha se  efectuarán  los pagos de forma individual por oficina,  teniendo en cuenta que los pagos si se realizan de manera oportuna por parte de la Subdirección  Administrativa</t>
    </r>
  </si>
  <si>
    <r>
      <rPr>
        <sz val="10"/>
        <color theme="1"/>
        <rFont val="Arial"/>
        <family val="2"/>
      </rPr>
      <t xml:space="preserve">16/10/2018: Se verificó en la actualización al Mapa de Riesgos por procesos con corte a 30/09/2018 que dentro del Proceso de Gestión Tecnológica se incluyeron (2) acciones para el manejo del riesgo: "Interrupción en la prestación de servicios tecnológicos a usuarios internos y externos en la entidad " con un periodo de ejecución del 1 al 30 de octubre de 2018.
</t>
    </r>
    <r>
      <rPr>
        <b/>
        <sz val="10"/>
        <color theme="1"/>
        <rFont val="Arial"/>
        <family val="2"/>
      </rPr>
      <t xml:space="preserve">24/12/2018: </t>
    </r>
    <r>
      <rPr>
        <sz val="10"/>
        <color theme="1"/>
        <rFont val="Arial"/>
        <family val="2"/>
      </rPr>
      <t>Verificado el CONSOLIDADO MAPA DE RIESGOS INSTITUCIONAL Y DE CORRUPCIÓN POR PROCESO aprobado el 16/11/2018 se incluyó como una causa del riesgo "</t>
    </r>
    <r>
      <rPr>
        <i/>
        <sz val="10"/>
        <color theme="1"/>
        <rFont val="Arial"/>
        <family val="2"/>
      </rPr>
      <t xml:space="preserve">Interrupción en la prestación de servicios tecnológicos a usuarios internos y externos en la entidad " </t>
    </r>
    <r>
      <rPr>
        <sz val="10"/>
        <color theme="1"/>
        <rFont val="Arial"/>
        <family val="2"/>
      </rPr>
      <t xml:space="preserve">la Interrupción en la prestación de servicio de energía por pagos extemporáneos, y como controles de este riesgo se definió un control detectivo y tres preventivos los cuales quedaron bajo responsabilidad de personal de la OAP.  Se cierra la acción y se monitorea desde el mapa de riesgos por proceso. </t>
    </r>
  </si>
  <si>
    <t>http://www.idep.edu.co/?q=content/mapa-de-riesgos-por-proceso
Mapa de Riesgos enviado por parte de la OAP en el mes de diciembre de 2018</t>
  </si>
  <si>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</si>
  <si>
    <t>Incluir en el mapa de riesgos de Gestión tecnológica, el seguimiento  sobre el avance de la acción propuesta en cuanto a la documentación del procedimiento "Gestión de la continuidad del negocio" y aplicación del control definido como PL-GT- 12-02 Plan de Contingencia Tecnológica, en el reporte de seguimiento del tercer cuatrimestre de 2018 .</t>
  </si>
  <si>
    <r>
      <rPr>
        <b/>
        <sz val="10"/>
        <color rgb="FF000000"/>
        <rFont val="Arial"/>
        <family val="2"/>
      </rPr>
      <t>05/12/2018:</t>
    </r>
    <r>
      <rPr>
        <sz val="10"/>
        <color rgb="FF000000"/>
        <rFont val="Arial"/>
        <family val="2"/>
      </rPr>
      <t xml:space="preserve"> Teniendo en cuenta la revisión realizada  el 25/10/2018 por el líder del proceso y el equipo de tecnología  se reformula  la acción propuesta inicialmente en el siguiente sentido "Actualizar el PL-GT-12-02 Plan de Contingencia Tecnológica" </t>
    </r>
    <r>
      <rPr>
        <b/>
        <u/>
        <sz val="10"/>
        <color rgb="FF000000"/>
        <rFont val="Arial"/>
        <family val="2"/>
      </rPr>
      <t xml:space="preserve">Avance: </t>
    </r>
    <r>
      <rPr>
        <sz val="10"/>
        <color rgb="FF000000"/>
        <rFont val="Arial"/>
        <family val="2"/>
      </rPr>
      <t xml:space="preserve">El Plan de contingencia se actualizó y se incluyó lo referente al apagado de la Hiperconvergencia y lo correspondiente a la recuperación de las carpetas Z y las carpetas compartidas. </t>
    </r>
  </si>
  <si>
    <t>PL-GT-12-02 Plan de Contingencia Tecnológica</t>
  </si>
  <si>
    <r>
      <rPr>
        <sz val="10"/>
        <color theme="1"/>
        <rFont val="Arial"/>
        <family val="2"/>
      </rPr>
      <t xml:space="preserve">16/10/2018: Acción en ejecución desde el 1/10/2018 hasta el 15/12/2018.
</t>
    </r>
    <r>
      <rPr>
        <b/>
        <sz val="10"/>
        <color theme="1"/>
        <rFont val="Arial"/>
        <family val="2"/>
      </rPr>
      <t>24/12/2018</t>
    </r>
    <r>
      <rPr>
        <sz val="10"/>
        <color theme="1"/>
        <rFont val="Arial"/>
        <family val="2"/>
      </rPr>
      <t>: Revisado en Maloca Aula SIG,  se encuentra publicado  PL-GT-12-02 PLAN DE CONTINGENCIA TECNOLÓGICA IDEP  con fecha de aprobación 20/12/2018, en donde en el control de cambios se evidencia la actualización reportada por el líder del proceso.  Por lo anterior se cierra la acción.</t>
    </r>
  </si>
  <si>
    <t>http://www.idep.edu.co/sites/default/files/PL-GT-12-02_Plan_Contingencia_Tecno_V7.pdf</t>
  </si>
  <si>
    <r>
      <rPr>
        <sz val="10"/>
        <color theme="1"/>
        <rFont val="Arial"/>
        <family val="2"/>
      </rPr>
      <t xml:space="preserve">16/10/2018: 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t>
    </r>
  </si>
  <si>
    <t>Teniendo en cuenta que la gestión de los pagos de los servicios públicos no son responsabilidad del proceso Gestión tecnológica, la acción a ejecutar respecto a la materialización de este riesgo será: Informar al proceso Gestión Financiera en las mesas de trabajo para la actualización del Mapa de riesgos según la nueva metodología del DAFP,  la necesidad considerar un control en el mapa de riesgo de dicho proceso acerca de la posibilidad de Interrupción en la prestación de servicio de energía por pagos extemporáneos.</t>
  </si>
  <si>
    <t>Mapa de riesgos actualizados</t>
  </si>
  <si>
    <r>
      <rPr>
        <b/>
        <sz val="10"/>
        <color rgb="FF000000"/>
        <rFont val="Arial"/>
        <family val="2"/>
      </rPr>
      <t>05/12/2018:</t>
    </r>
    <r>
      <rPr>
        <sz val="10"/>
        <color rgb="FF000000"/>
        <rFont val="Arial"/>
        <family val="2"/>
      </rPr>
      <t xml:space="preserve"> La OAP envió  el día 26 de noviembre correo electrónico al líder de este proceso Gestión Financiera solicitando se incluyera en el mismo un control  para el pago oportuno del servicio de energía y el seguimiento al registro en la empresa de energía Codensa. Se obtuvo respuesta del líder del proceso el 27/11/2018 en donde se informa que "Según lo evaluado por la Tesorería y Servicios Generales los inconvenientes por aplicación de los pagos de Codensa se presentaron por el hecho de consolidar el pago del servicio de todas las oficinas en un solo pago . Para lo cual se decidió efectuar los pagos de forma individual por oficina,  teniendo en cuenta que los pagos si se realizan de manera oportuna por parte de la Subdirección  Administrativa</t>
    </r>
  </si>
  <si>
    <t>Correo electrónico remitido al líder del proceso Gestión Financiera</t>
  </si>
  <si>
    <r>
      <rPr>
        <sz val="10"/>
        <color theme="1"/>
        <rFont val="Arial"/>
        <family val="2"/>
      </rPr>
      <t xml:space="preserve">16/10/2018: Acción programada a realizarse durante el mes de octubre de 2018.
</t>
    </r>
    <r>
      <rPr>
        <b/>
        <sz val="10"/>
        <color theme="1"/>
        <rFont val="Arial"/>
        <family val="2"/>
      </rPr>
      <t xml:space="preserve">24/12/2018: </t>
    </r>
    <r>
      <rPr>
        <sz val="10"/>
        <color theme="1"/>
        <rFont val="Arial"/>
        <family val="2"/>
      </rPr>
      <t>Teniendo lo manifestado por la Subdirección Administrativa y Financiera, de igual forma que dentro del mapa de riesgos del proceso de Gestión Tecnológica se incluyó como causa la "</t>
    </r>
    <r>
      <rPr>
        <i/>
        <sz val="10"/>
        <color theme="1"/>
        <rFont val="Arial"/>
        <family val="2"/>
      </rPr>
      <t xml:space="preserve">Interrupción en la prestación de servicio de energía por pagos extemporáneos", </t>
    </r>
    <r>
      <rPr>
        <sz val="10"/>
        <color theme="1"/>
        <rFont val="Arial"/>
        <family val="2"/>
      </rPr>
      <t xml:space="preserve">de igual forma, se definieron los respectivos controles a cargo de personal de la Oficina Asesora de Planeación, se continuará realizando el seguimiento de acuerdo con los controles establecidos dentro de la mapa de riesgos del proceso asociado a la Gestión Tecnológica.    
Esta acción se cierra y se monitorea desde el mapa de riesgos por proceso. </t>
    </r>
  </si>
  <si>
    <t>N:\2018\10. PLAN MEJORAMIENTO POR PROCESOS\05.Seguimiento 21_12_2018\Soportes_Seg_Dic_2018_Plan Mejoramiento\Gestión _Tecnológica</t>
  </si>
  <si>
    <r>
      <rPr>
        <sz val="10"/>
        <color theme="1"/>
        <rFont val="Arial"/>
        <family val="2"/>
      </rPr>
      <t xml:space="preserve">16/10/2018: 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t>
    </r>
  </si>
  <si>
    <t>Seguimiento realizado a la matriz de riesgos del proceso puntualmente al riesgo" Interrupción en la prestación de servicios tecnológicos a usuarios internos y externos en la entidad" en donde se evalúa la efectividad de uno de los controles establecidos actualmente como  "Realizar seguimiento a los acuerdos de nivel de servicio establecido con cada uno de los proveedores de los sistemas de información" y se determina que al continuar en zona de riesgo alta se debe fortalecer este control.</t>
  </si>
  <si>
    <t>Necesidad de fortalecer controles existentes</t>
  </si>
  <si>
    <t xml:space="preserve">Validar el cumplimiento de los acuerdos de servicio establecidos con los proveedores  durante la ejecución del contrato,  no limitarlo a la autorización del pago </t>
  </si>
  <si>
    <r>
      <rPr>
        <b/>
        <sz val="10"/>
        <color rgb="FF000000"/>
        <rFont val="Calibri"/>
        <family val="2"/>
      </rPr>
      <t>10/12/2018:</t>
    </r>
    <r>
      <rPr>
        <sz val="10"/>
        <color rgb="FF000000"/>
        <rFont val="Calibri"/>
        <family val="2"/>
      </rPr>
      <t xml:space="preserve"> Esta actividad se ejecutará en la siguiente vigencia.
</t>
    </r>
    <r>
      <rPr>
        <b/>
        <sz val="10"/>
        <color rgb="FF000000"/>
        <rFont val="Calibri"/>
        <family val="2"/>
      </rPr>
      <t xml:space="preserve">31/03/2019: </t>
    </r>
    <r>
      <rPr>
        <sz val="10"/>
        <color rgb="FF000000"/>
        <rFont val="Calibri"/>
        <family val="2"/>
      </rPr>
      <t>Para la validar el cumplimiento de los acuerdos de servicio establecidos con los proveedores, se asignó un responsable de realizar seguimiento a cada uno de los contratos y se llevaron a cabo las siguientes acciones:</t>
    </r>
    <r>
      <rPr>
        <b/>
        <sz val="10"/>
        <color rgb="FF000000"/>
        <rFont val="Calibri"/>
        <family val="2"/>
      </rPr>
      <t xml:space="preserve">
Humano: </t>
    </r>
    <r>
      <rPr>
        <sz val="10"/>
        <color rgb="FF000000"/>
        <rFont val="Calibri"/>
        <family val="2"/>
      </rPr>
      <t xml:space="preserve">El profesional encargado de liquidar la nómina, sube las incidencias a la mesa de ayuda, debe remitir copia al ingeniero encargado del soporte de los sistemas de información, para que se lleve el control del cumplimiento de los Acuerdos de Niveles de servicio. 
</t>
    </r>
    <r>
      <rPr>
        <b/>
        <sz val="10"/>
        <color rgb="FF000000"/>
        <rFont val="Calibri"/>
        <family val="2"/>
      </rPr>
      <t xml:space="preserve">Goobi: </t>
    </r>
    <r>
      <rPr>
        <sz val="10"/>
        <color rgb="FF000000"/>
        <rFont val="Calibri"/>
        <family val="2"/>
      </rPr>
      <t xml:space="preserve">Cada usuario al  tener una novedad con el sistema, debe remitir un correo electrónico a soportesiafi@idep.edu.co,  el ingeniero encargado del soporte de los sistemas de información, atiende la incidencia si es de nivel 1 , en caso de ser nivel 2 hacia arriba escala al proveedor y lleva un control del cumplimiento de los Acuerdos de Niveles de servicio, dependiendo de la severidad de la incidencia.
</t>
    </r>
    <r>
      <rPr>
        <b/>
        <sz val="10"/>
        <color rgb="FF000000"/>
        <rFont val="Calibri"/>
        <family val="2"/>
      </rPr>
      <t>Internet:</t>
    </r>
    <r>
      <rPr>
        <sz val="10"/>
        <color rgb="FF000000"/>
        <rFont val="Calibri"/>
        <family val="2"/>
      </rPr>
      <t xml:space="preserve"> El ingeniero encargado de la web del IDEP, verifica el cumplimiento de la disponibilidad del canal de internet  99,7 %.
</t>
    </r>
    <r>
      <rPr>
        <b/>
        <sz val="10"/>
        <color rgb="FF000000"/>
        <rFont val="Calibri"/>
        <family val="2"/>
      </rPr>
      <t>Mantenimiento de la infraestructura:</t>
    </r>
    <r>
      <rPr>
        <sz val="10"/>
        <color rgb="FF000000"/>
        <rFont val="Calibri"/>
        <family val="2"/>
      </rPr>
      <t xml:space="preserve"> Frente al Mantenimiento preventivo se cumplen las jornadas establecidas en el contrato, y en el mismo contrato se establece una bolsa para el mantenimiento correctivo, en caso de que se requiera que incluye repuestos, el contrato ampara toda la vigencia, hasta que se gestione el siguiente contrato.
</t>
    </r>
    <r>
      <rPr>
        <b/>
        <sz val="10"/>
        <color rgb="FF000000"/>
        <rFont val="Calibri"/>
        <family val="2"/>
      </rPr>
      <t>Suministro energía:</t>
    </r>
    <r>
      <rPr>
        <sz val="10"/>
        <color rgb="FF000000"/>
        <rFont val="Calibri"/>
        <family val="2"/>
      </rPr>
      <t xml:space="preserve"> Según la revisión realizada por la  Tesorería y Servicios Generales del IDEP los inconvenientes por aplicación de los pagos de Codensa se presentaron por el hecho de consolidar el pago del servicio de todas las oficinas en un solo pago . Para lo cual se decidió efectuar los pagos de forma individual por oficina.
</t>
    </r>
    <r>
      <rPr>
        <b/>
        <sz val="10"/>
        <color rgb="FF000000"/>
        <rFont val="Calibri"/>
        <family val="2"/>
      </rPr>
      <t>30/06/2019:</t>
    </r>
    <r>
      <rPr>
        <sz val="10"/>
        <color rgb="FF000000"/>
        <rFont val="Calibri"/>
        <family val="2"/>
      </rPr>
      <t xml:space="preserve"> Están en funcionamiento  las herramientas para el seguimiento al cumplimiento de los acuerdos de Niveles de Servicio. Se retroalimenta constantemente el control implementado en el archivo Drive para el seguimiento a las incidencias del Sistema de información GOOBI, en cuanto al sistema HUMANO el control de incidencias se está realizando a través de la mesa de ayuda, se continúa verificando el nivel de disponibilidad del canal de Internet del 99,7% por parte del ingeniero Webmaster, se hace el seguimiento al plan de mantenimiento de la infraestructura y servicios tecnológicos del IDEP por parte del Técnico Operativo de la OAP y el pago del servicio de energía energía se ha venido realizado de forma individual por oficina . De acuerdo con lo anterior, 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t>
    </r>
  </si>
  <si>
    <r>
      <rPr>
        <b/>
        <sz val="10"/>
        <color rgb="FF000000"/>
        <rFont val="Calibri"/>
        <family val="2"/>
      </rPr>
      <t>Humano:</t>
    </r>
    <r>
      <rPr>
        <sz val="10"/>
        <color rgb="FF000000"/>
        <rFont val="Calibri"/>
        <family val="2"/>
      </rPr>
      <t xml:space="preserve"> Mesa de ayuda que se encuentra en la siguiente dirección: http://osticket.humano.co/open.php e informe acerca del estado de las incidencias reportadas que puede ser consultado en el expediente contractual No. 123 de 2018.
</t>
    </r>
    <r>
      <rPr>
        <b/>
        <sz val="10"/>
        <color rgb="FF000000"/>
        <rFont val="Calibri"/>
        <family val="2"/>
      </rPr>
      <t>Goobi:</t>
    </r>
    <r>
      <rPr>
        <sz val="10"/>
        <color rgb="FF000000"/>
        <rFont val="Calibri"/>
        <family val="2"/>
      </rPr>
      <t xml:space="preserve"> Cuadro de registro al estado de las incidencias reportadas. Este seguimiento puede ser consultado en el expediente contractual No. 133 de 2018. 
</t>
    </r>
    <r>
      <rPr>
        <b/>
        <sz val="10"/>
        <color rgb="FF000000"/>
        <rFont val="Calibri"/>
        <family val="2"/>
      </rPr>
      <t xml:space="preserve">Internet: </t>
    </r>
    <r>
      <rPr>
        <sz val="10"/>
        <color rgb="FF000000"/>
        <rFont val="Calibri"/>
        <family val="2"/>
      </rPr>
      <t xml:space="preserve">Reporte de la disponibilidad del canal de internet que se genera de la página del proveedor de internet IFX Networks  en el link: http://vipcacti.ifxnetworks.com/graph.php?action=view&amp;rra_id=all&amp;local_graph_id=75582
</t>
    </r>
    <r>
      <rPr>
        <b/>
        <sz val="10"/>
        <color rgb="FF000000"/>
        <rFont val="Calibri"/>
        <family val="2"/>
      </rPr>
      <t>Mantenimiento de la infraestructura:</t>
    </r>
    <r>
      <rPr>
        <sz val="10"/>
        <color rgb="FF000000"/>
        <rFont val="Calibri"/>
        <family val="2"/>
      </rPr>
      <t xml:space="preserve"> Carpeta Compartida:\\192.168.1.251\120_oap\IDEP2019\120_28_PLANES\9_Planes de Mantenimiento de la Infraestructura Tecnológica
</t>
    </r>
    <r>
      <rPr>
        <b/>
        <sz val="10"/>
        <color rgb="FF000000"/>
        <rFont val="Calibri"/>
        <family val="2"/>
      </rPr>
      <t xml:space="preserve">Suministro de Energía: </t>
    </r>
    <r>
      <rPr>
        <sz val="10"/>
        <color rgb="FF000000"/>
        <rFont val="Calibri"/>
        <family val="2"/>
      </rPr>
      <t>Facturas de pago del servicio de energía.</t>
    </r>
  </si>
  <si>
    <r>
      <rPr>
        <b/>
        <sz val="10"/>
        <color rgb="FF000000"/>
        <rFont val="Calibri"/>
        <family val="2"/>
      </rPr>
      <t>24/12/2018:</t>
    </r>
    <r>
      <rPr>
        <sz val="10"/>
        <color rgb="FF000000"/>
        <rFont val="Calibri"/>
        <family val="2"/>
      </rPr>
      <t xml:space="preserve"> Teniendo en cuenta lo manifestado en el avance, se verificará el cumplimiento de esta actividad en próximo seguimiento. 
</t>
    </r>
    <r>
      <rPr>
        <b/>
        <sz val="10"/>
        <color rgb="FF000000"/>
        <rFont val="Calibri"/>
        <family val="2"/>
      </rPr>
      <t xml:space="preserve">30/04/2019:  </t>
    </r>
    <r>
      <rPr>
        <sz val="10"/>
        <color rgb="FF000000"/>
        <rFont val="Calibri"/>
        <family val="2"/>
      </rPr>
      <t xml:space="preserve">Se verificó por parte de esta Oficina:
En google Drive se diseño un cuadro de seguimiento y control para las incidencias reportadas en GOOBI, donde se detalla la incidencia, severidad, estado y días transcurridos. 
Para el aplicativo de Humano, en la carpeta del contrato No. 123 de 2018 se evidencia adjunto a cada pago un informe de actividades donde se relaciona:  Ticket, Fecha de apertura y cierre de la incidencia, el estado de la misma. 
Se recomienda atender la observación plasmada en el informe de Auditoría realizado. 
</t>
    </r>
    <r>
      <rPr>
        <b/>
        <sz val="10"/>
        <color rgb="FF000000"/>
        <rFont val="Calibri"/>
        <family val="2"/>
      </rPr>
      <t xml:space="preserve">30/08/2019:  </t>
    </r>
    <r>
      <rPr>
        <sz val="10"/>
        <color rgb="FF000000"/>
        <rFont val="Calibri"/>
        <family val="2"/>
      </rPr>
      <t xml:space="preserve">De acuerdo al seguimiento efectuado por parte del responsable del proceso donde indica </t>
    </r>
    <r>
      <rPr>
        <i/>
        <sz val="10"/>
        <color rgb="FF000000"/>
        <rFont val="Calibri"/>
        <family val="2"/>
      </rPr>
      <t xml:space="preserve">"se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  </t>
    </r>
    <r>
      <rPr>
        <b/>
        <sz val="10"/>
        <color rgb="FF000000"/>
        <rFont val="Calibri"/>
        <family val="2"/>
      </rPr>
      <t xml:space="preserve">Se cierra esta actividad por parte de esta Oficina y se continua con el monitoreo a través del mapa de riesgos. </t>
    </r>
  </si>
  <si>
    <t xml:space="preserve">   </t>
  </si>
  <si>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r>
      <rPr>
        <b/>
        <sz val="10"/>
        <color theme="1"/>
        <rFont val="Arial"/>
        <family val="2"/>
      </rPr>
      <t xml:space="preserve">20/08/2019:  </t>
    </r>
    <r>
      <rPr>
        <sz val="10"/>
        <color theme="1"/>
        <rFont val="Arial"/>
        <family val="2"/>
      </rPr>
      <t xml:space="preserve">Hilda Yamile Morales Laverde - Jefe OCI. </t>
    </r>
  </si>
  <si>
    <t>La Entidad no cuenta con las fichas toxicológicas de los productos químicos utilizados</t>
  </si>
  <si>
    <t>No se evidencian las fichas toxicológicas de los productos químicos utilizados por los servidores de la Entidad.</t>
  </si>
  <si>
    <t>Realizar un inventario de los productos químicos utilizados en la Entidad y suministrar las fichas toxicologicas a quienes los manipulan.</t>
  </si>
  <si>
    <t>Inventario de los productos químicos y fichas toxicologicas</t>
  </si>
  <si>
    <t>Subdirector Administrativo, Financiero y de Control Disciplinario y profesional de apoyo al SG-SST</t>
  </si>
  <si>
    <r>
      <rPr>
        <b/>
        <sz val="10"/>
        <color rgb="FF000000"/>
        <rFont val="Arial"/>
        <family val="2"/>
      </rPr>
      <t xml:space="preserve">03/04/2019: </t>
    </r>
    <r>
      <rPr>
        <sz val="10"/>
        <color rgb="FF000000"/>
        <rFont val="Arial"/>
        <family val="2"/>
      </rPr>
      <t>Se realizó identificación e inventario de los productos químicos utilizados en la Entidad y se suministraron las hojas de seguridad.</t>
    </r>
  </si>
  <si>
    <r>
      <rPr>
        <b/>
        <sz val="10"/>
        <color rgb="FF000000"/>
        <rFont val="Arial"/>
        <family val="2"/>
      </rPr>
      <t>03/04/2019:</t>
    </r>
    <r>
      <rPr>
        <sz val="10"/>
        <color rgb="FF000000"/>
        <rFont val="Arial"/>
        <family val="2"/>
      </rPr>
      <t xml:space="preserve">
_Inventario productos químicos
_Hojas de seguridad</t>
    </r>
  </si>
  <si>
    <r>
      <rPr>
        <b/>
        <sz val="11"/>
        <color rgb="FF000000"/>
        <rFont val="Arial"/>
        <family val="2"/>
      </rPr>
      <t>24/12/2018:</t>
    </r>
    <r>
      <rPr>
        <sz val="11"/>
        <color rgb="FF000000"/>
        <rFont val="Arial"/>
        <family val="2"/>
      </rPr>
      <t xml:space="preserve"> Esta acción será objeto de verificación en próximo seguimiento. 
</t>
    </r>
    <r>
      <rPr>
        <b/>
        <sz val="11"/>
        <color rgb="FF000000"/>
        <rFont val="Arial"/>
        <family val="2"/>
      </rPr>
      <t xml:space="preserve">30/04/2019:  </t>
    </r>
    <r>
      <rPr>
        <sz val="11"/>
        <color rgb="FF000000"/>
        <rFont val="Arial"/>
        <family val="2"/>
      </rPr>
      <t>Se verificó que se realizó el  inventario de los productos químicos utilizados en la Entidad y se suministraron las hojas de seguridad y entrega a los funcionarios responsables.  Se da por cumplida y se cierra la acción.</t>
    </r>
  </si>
  <si>
    <t xml:space="preserve">Archivos soporte de la Oficina de Control Interno </t>
  </si>
  <si>
    <t xml:space="preserve">24/12/2018: Sandra Milena Bonilla R._ Contratista de Apoyo Profesional_ OCI.
30/04/2019:  Hilda Yamile Morales Laverde - Jefe OCI. </t>
  </si>
  <si>
    <t>Es necesario documentar los mecanismos de medición de mortalidad por accidentes de trabajo o enfermedades laborales, como mínimo una vez al año.</t>
  </si>
  <si>
    <t>No se tiene formulado el indicador de mortalidad de accidentes de trabajo.
No se ha realizado medición de la mortalidad por accidentes de trabajo o enfermedades laborales.</t>
  </si>
  <si>
    <t>Formular el indicador de mortalidad por accidentes de trabajo</t>
  </si>
  <si>
    <t>Hoja de vida del indicador aprobada y publicada</t>
  </si>
  <si>
    <r>
      <rPr>
        <b/>
        <sz val="10"/>
        <color rgb="FF000000"/>
        <rFont val="Arial"/>
        <family val="2"/>
      </rPr>
      <t xml:space="preserve">03/04/2019: </t>
    </r>
    <r>
      <rPr>
        <sz val="10"/>
        <color rgb="FF000000"/>
        <rFont val="Arial"/>
        <family val="2"/>
      </rPr>
      <t xml:space="preserve">Se realizó la formulación del indicador </t>
    </r>
    <r>
      <rPr>
        <i/>
        <sz val="10"/>
        <color rgb="FF000000"/>
        <rFont val="Arial"/>
        <family val="2"/>
      </rPr>
      <t>"Proporción de accidentes de trabajo mortales en el año"</t>
    </r>
    <r>
      <rPr>
        <sz val="10"/>
        <color rgb="FF000000"/>
        <rFont val="Arial"/>
        <family val="2"/>
      </rPr>
      <t xml:space="preserve"> de acuerdo con lo establecido en la Resolución 0312 de 2019 "Por la cual se definen los Estándares Mínimos del Sistema de Gestión de la Seguridad y Salud en el Trabajo SG-SST"</t>
    </r>
  </si>
  <si>
    <r>
      <rPr>
        <b/>
        <sz val="10"/>
        <color rgb="FF000000"/>
        <rFont val="Arial"/>
        <family val="2"/>
      </rPr>
      <t>03/04/2019:</t>
    </r>
    <r>
      <rPr>
        <sz val="10"/>
        <color rgb="FF000000"/>
        <rFont val="Arial"/>
        <family val="2"/>
      </rPr>
      <t>_Hoja de vida del indicador http://www.idep.edu.co/?q=content/indicadores-de-gesti%C3%B3n</t>
    </r>
  </si>
  <si>
    <r>
      <rPr>
        <b/>
        <sz val="11"/>
        <color rgb="FF000000"/>
        <rFont val="Arial"/>
        <family val="2"/>
      </rPr>
      <t>24/12/2018:</t>
    </r>
    <r>
      <rPr>
        <sz val="11"/>
        <color rgb="FF000000"/>
        <rFont val="Arial"/>
        <family val="2"/>
      </rPr>
      <t xml:space="preserve"> Esta acción será objeto de verificación en próximo seguimiento. 
</t>
    </r>
    <r>
      <rPr>
        <b/>
        <sz val="11"/>
        <color rgb="FF000000"/>
        <rFont val="Arial"/>
        <family val="2"/>
      </rPr>
      <t xml:space="preserve">30/04/2019:  </t>
    </r>
    <r>
      <rPr>
        <sz val="11"/>
        <color rgb="FF000000"/>
        <rFont val="Arial"/>
        <family val="2"/>
      </rPr>
      <t xml:space="preserve">Para la vigencia 2019 se formuló el indicador "Proporción de accidentes de trabajo mortales en el año" con frecuencia de medición anual, se de por cumplida y se da cierre a la acción propuesta.  El monitoreo se realizara a través del avance del tablero de indicadores. </t>
    </r>
  </si>
  <si>
    <t>http://www.idep.edu.co/?q=content/indicadores-de-gesti%C3%B3n</t>
  </si>
  <si>
    <t>Se identifica que algunas actas de comités del proceso se suscriben hasta dos meses después de la celebración de los mismos. (Anexo 1), adicionalmente una vez revisado el expediente denominado "Actas de sostenibilidad contable 2015", se encuentra sin foliar y el rotulo no se encuentra acorde con las tablas de retención documental, dado que en el rótulo se identifica como: "SERIE: CONCILIACIÓN; SUBSERIE: ACTAS; y Rótulo sin fecha de aprobación del SIG.</t>
  </si>
  <si>
    <t xml:space="preserve">No se está siguiendo  lo establecido en las Resoluciones de creación de los comités en cuanto al tiempo de suscripción de las actas.                                       </t>
  </si>
  <si>
    <t>Generar una alerta en calendario google aps para realizar la suscripción de las actas de acuerdo con el tiempo establecido en la Resolución De creación de Comités</t>
  </si>
  <si>
    <t>Verificacion de alertas en el calendario google aps del responsable de cada comité.</t>
  </si>
  <si>
    <t>Subdirector Administrativo, Financiero y de Control Interno Disciplinario / Profesional Especializado Responsable de Presupuesto</t>
  </si>
  <si>
    <r>
      <rPr>
        <sz val="10"/>
        <color theme="1"/>
        <rFont val="Arial"/>
        <family val="2"/>
      </rPr>
      <t xml:space="preserve">20/01/2017 Se realizó la actualización del formato de acta de comité técnico de sostenibilidad en lo relacionado con la serie documental y se esta dando cumplimiento en los tiempos para su suscripción
06/10/2017:Desde el área de Presupuesto se han efectuado en la presente vigencia cuatro (4) comités de seguimieto presupuestal y dos (2)  comités de emergencia sobre los cuales se tienen las respectivas actas debidamente firmadas. No obstante, teniendo en cuenta la observación generada, es importante revisar los tiempos establecidos para la formalización de las respectivas actas teniendo en cuenta el tiempo que se requiere para proyección de las mismas, envío a los integrantes del comité para su revisión y ajustes pertinentes y posterior corrección y formalización de las mismas. por lo anterior es preciso aclarar que no es viable generar una alerta en calendario google aps para realizar la suscripción de las actas de acuerdo con el tiempo establecido en la Resolución de creación de Comités, esto no implica que el proceso de Gestion Financiera -Presupuesto  no este suscribiendo formalizando las actas de comite. comoevidencia las actas se encuentan debidamente archivas en el respectivo expediente. 
asi mismo  por parate de Contabilidad los aspectos mencionados se corrigieron a partir de las observaciones levantadas por la Oficina de Control Interno, no obstante el expediente anual se folia en su totalidad una vez cerradas las actas de la vigencia, y previo a su remisión al archivo general de la entidad.
Por lo anterior se solicita el cierre de la no conformidad  puesto que se han desarrollado las acciones para eliminar las causas de la no conformidad.
24/11/2017: A partir de esta observación se está dando cumplimiento a los tiempos establecidos en la resolución de creación del Comité Técnico de Sostenibilidad Contable, para lo pertinente a la generación de las actas de Comité y su suscripción por parte de los integrantes, adicionalmente las mismas se están diligenciando según el formato existente en la Maloca Aula SIG, y una vez se incorporan al expediente documental se proceden a foliar.
</t>
    </r>
    <r>
      <rPr>
        <b/>
        <sz val="10"/>
        <color theme="1"/>
        <rFont val="Arial"/>
        <family val="2"/>
      </rPr>
      <t xml:space="preserve">
06/04/2018:</t>
    </r>
    <r>
      <rPr>
        <sz val="10"/>
        <color theme="1"/>
        <rFont val="Arial"/>
        <family val="2"/>
      </rPr>
      <t xml:space="preserve"> Se han venido remitiendo las actas de Comite  a través del correo electrónico, para su correspondiente revisión y aprobación, en caso de que hayan observaciones se procede a modificar el acta e imprimirlas para firmas. Pendiente  las alertas en calendarios Google.
</t>
    </r>
    <r>
      <rPr>
        <b/>
        <sz val="10"/>
        <color theme="1"/>
        <rFont val="Arial"/>
        <family val="2"/>
      </rPr>
      <t xml:space="preserve">05/10/2018: </t>
    </r>
    <r>
      <rPr>
        <sz val="10"/>
        <color theme="1"/>
        <rFont val="Arial"/>
        <family val="2"/>
      </rPr>
      <t xml:space="preserve"> Igualmente se presentó proyecto de resolución modificatoria al funcionamiento del Comité Técnico de Sostenibilidad Contable, la cual ya fue verirficada por la Oficina Asesora Jurídica y la Oficina de Control Interno y en el momento se encuentra en proceso de ajuste según observaciones y recomendaciones de dichas oficinas, para su posterior firma y publicación.  Con corte al tercer trimestre se encuentra en proceso de elaboraciòn un acta que corresponde a la reunión llevada a cabo el 26 de septiembre de 2018. 
</t>
    </r>
    <r>
      <rPr>
        <b/>
        <sz val="10"/>
        <color theme="1"/>
        <rFont val="Arial"/>
        <family val="2"/>
      </rPr>
      <t xml:space="preserve">05/12/2018: </t>
    </r>
    <r>
      <rPr>
        <sz val="10"/>
        <color theme="1"/>
        <rFont val="Arial"/>
        <family val="2"/>
      </rPr>
      <t>Con Resolución No. 147 del 05/12/2018 se modificó el funcionamiento del Comite Técnico de Sostenibilidad del Sistema Contable del Instituto, con el fin de dar cumplimiento al nuevo marco normativo contable, se incorporaron algunas funciones de carácter transitorio, se modificó la periodicidad de las reuniones y  se eliminaron los términos para la elaboración de las actas del comite (Artículo 12 numeral 4). A la fecha las actas se encuentran al día debidamente firmadas y archivadas. El Acta No. 13 de la reunión llevada a cabo el 28 de noviembre de 2018, está en trámite de elaboración.</t>
    </r>
  </si>
  <si>
    <t xml:space="preserve">06/10/2017: Evidencias Citadas en el seguimiento y a solicitud del interesado
24/11/2017:Expediente documental de Actas de Comité Técnico de Sostenibilidad Contable
0604/2018: Correo Institucional remitido a los integrantes de Comité. 
</t>
  </si>
  <si>
    <r>
      <rPr>
        <sz val="10"/>
        <color theme="1"/>
        <rFont val="Arial"/>
        <family val="2"/>
      </rPr>
      <t xml:space="preserve">27/01/2017: El acta de 25 de octubre  de 2016 se elaboró un mes y cinco días después,  hasta el 30 de noviembre de 2016. Continúa abierta vencida.
21/04/2017: No presenta seguimiento por parte del líder del proceso y/o responsable
27/07/2017: No presenta seguimiento por parte del líder del proceso y/o responsable. No se evidencia alerta de google calendar.
10/10/2017: Se sigue presentando la situacion. Para cierre condicional debe generar una nueva acción con la justificación tecnica o juridica. Continua abierta.
28/11/2017: Una vez revisado comité de 3 de noviembre de 2017 a la fecha no se ha suscrito, se remitió a los integrantes el 27 de noviembre para revisión. Continua abierta.
21/12/2017: Continua abierta por continuarse prsenetando esta situación.
24/04/2018:  La acción se encuentra vencida desde el mes de diciembre de 2016, a la fecha de seguimiento no se presenta ningún avance frente a la generación de alertas en google apps por lo anterior la acción planteada no ha sido efectiva ni eficaz.  En cuanto al cumplimiento de la Resolución No. 157 de 2010 establece "Elaborar el acta de cada sesión del Comité, cuyo texto para aprobación debe enviar vía correo electrónio institucional a cada participante dentro de los tres (3) días hábiles siguientes a la fecha de realización de la reunión correspondiente"  la última acta de comité se remitió el 23 de abril de 2018 y el comité se realizó el 13 de marzo.  Por lo anterior la acción formulada no ha sido eficaz ni efectiva, se recomienda solicita reformular nuevamente la acción de tal manera que permita subsanar la no conformidad. 
01/06/2018: Dado que la acción no ha sido efectiva se propone revisar el contenido de la Resolución y ajustarla incluyendo la normatividad inherente nuevo marco normativo contable. Dicho ajuste y revisión se realizará antes de finalizar el mes de julio, para posteriormente su seguimiento y cierre por parte de la OCI.
19/07/2018:  No se reportaron avances por parte del líder del proceso. Igualmente, a la fecha de corte de este seguimiento, no se evidencia la formalización de la resolución,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
</t>
    </r>
    <r>
      <rPr>
        <sz val="10"/>
        <color theme="1"/>
        <rFont val="Arial"/>
        <family val="2"/>
      </rPr>
      <t xml:space="preserve">17/10/2018: En el tercer seguimiento a la implementación del Nuevo Marco Normativo Contable realizado durante el mes de agosto de 2018, se evidenció la inobservancia del artículo tercero de la Resolución 157 de 2010 en cuanto al término fijado para la elaboración de las actas de las reuniones del Comité de Sostenibilidad Contable, el cual no debe superar los 6 días hábiles; nuevamente se ratifica el no cumplimiento de la resolución vigente, según lo informado en el avance de esta acción y lo confirmado en reunión del Comité del 16 de octubre, teniendo en cuenta que a la fecha están pendientes de formalizar las tres (3) últimas actas.   Es importante resaltar que hasta tanto no se apruebe la modificación de la Resolución en comento se debe dar cumplimiento a las fechas establecidas. 
</t>
    </r>
    <r>
      <rPr>
        <b/>
        <sz val="10"/>
        <color theme="1"/>
        <rFont val="Arial"/>
        <family val="2"/>
      </rPr>
      <t xml:space="preserve">24/12/2018: </t>
    </r>
    <r>
      <rPr>
        <sz val="10"/>
        <color theme="1"/>
        <rFont val="Arial"/>
        <family val="2"/>
      </rPr>
      <t xml:space="preserve">En el artículo 11 numeral 4 de la Resolución 147 de 2018 se estableció la elaboración de las actas de la sesiones y presentarlas para la aprobación del comité, no se definió dentro de está términos para elaboración ni firma como lo indica el avance reportado por la SAF, de acuerdo con el último seguimiento realizado a la implementación de las NICSP y la sostenibilidad de la información contable radicado No. 00106-817-001434 del 29 de noviembre de 2018  se pudo confirmar que las actas de los comités de sostenibilidad contable se encontraban al día. </t>
    </r>
  </si>
  <si>
    <r>
      <rPr>
        <sz val="10"/>
        <color theme="1"/>
        <rFont val="Arial"/>
        <family val="2"/>
      </rPr>
      <t xml:space="preserve">Correo de fecha 23 de abril de 2018 remitiendo el acta del 13 de marzo para revisión de los integrantes del comité. 
</t>
    </r>
    <r>
      <rPr>
        <b/>
        <sz val="10"/>
        <color theme="1"/>
        <rFont val="Arial"/>
        <family val="2"/>
      </rPr>
      <t xml:space="preserve">17/10/2018: </t>
    </r>
    <r>
      <rPr>
        <sz val="10"/>
        <color theme="1"/>
        <rFont val="Arial"/>
        <family val="2"/>
      </rPr>
      <t xml:space="preserve">A la fecha se encuentra formalizada y firmada hasta el acta No. 7 del 8 de junio de 2018, a partir de esta acta se encontraron pendientes de firma actas hasta la reunión del Comité Sostenibilidad Contable del 16 de Octubre de 2018. 
</t>
    </r>
    <r>
      <rPr>
        <b/>
        <sz val="10"/>
        <color theme="1"/>
        <rFont val="Arial"/>
        <family val="2"/>
      </rPr>
      <t xml:space="preserve">
24/12/2018:</t>
    </r>
    <r>
      <rPr>
        <sz val="10"/>
        <color theme="1"/>
        <rFont val="Arial"/>
        <family val="2"/>
      </rPr>
      <t xml:space="preserve">   Resolución 147 DEL 05/12/2018, carpeta compartida "Resoluciones IDEP - 2018"</t>
    </r>
  </si>
  <si>
    <r>
      <rPr>
        <sz val="10"/>
        <color theme="1"/>
        <rFont val="Arial"/>
        <family val="2"/>
      </rPr>
      <t xml:space="preserve">27/01/2017: Diana Ruiz- Jefe OC
21/04/2017: Alix del Pilar Hurtado P.
27/07/2017: Diana Ruiz
10/10/2017: Diana Ruiz
28/11/2017: Diana Ruiz
21/12/2017: Diana Ruiz
</t>
    </r>
    <r>
      <rPr>
        <b/>
        <sz val="10"/>
        <color theme="1"/>
        <rFont val="Arial"/>
        <family val="2"/>
      </rPr>
      <t xml:space="preserve">
</t>
    </r>
    <r>
      <rPr>
        <sz val="10"/>
        <color theme="1"/>
        <rFont val="Arial"/>
        <family val="2"/>
      </rPr>
      <t xml:space="preserve">24/04/2018:   Hilda Yamile Morales Laverde - Jefe OCI. 
01/06/2018:   Hilda Yamile Morales Laverde, Jefe Oficina Control Interno 
</t>
    </r>
    <r>
      <rPr>
        <b/>
        <sz val="10"/>
        <color theme="1"/>
        <rFont val="Arial"/>
        <family val="2"/>
      </rPr>
      <t xml:space="preserve">
19/07/2018: Alix del Pilar Hurtado P., Técnico Operativo (E ) OCI
17/10/2018: Sandra Milena Bonilla R._ Contratista de Apoyo Profesional_ OCI</t>
    </r>
    <r>
      <rPr>
        <sz val="10"/>
        <color theme="1"/>
        <rFont val="Arial"/>
        <family val="2"/>
      </rPr>
      <t xml:space="preserve">
</t>
    </r>
    <r>
      <rPr>
        <b/>
        <sz val="10"/>
        <color theme="1"/>
        <rFont val="Arial"/>
        <family val="2"/>
      </rPr>
      <t xml:space="preserve">24/12/2018: </t>
    </r>
    <r>
      <rPr>
        <sz val="10"/>
        <color theme="1"/>
        <rFont val="Arial"/>
        <family val="2"/>
      </rPr>
      <t>Sandra Milena Bonilla R._ Contratista de Apoyo Profesional_ OCI</t>
    </r>
  </si>
  <si>
    <t>Se presentan 12 acciones de las 34 acciones formuladas en el Plan de Mejoramiento por procesos en estado vencido, equivalente al 35%, la mayoría de acciones se relacionan con la auditoría de 2016. Este retraso puede estar relacionado con la distribución de cargas de trabajo al interior del proceso y con la falta de  apropiación del ciclo de mejoramiento por los referentes designados. Esta situación incide en la materialización del riesgo del proceso de transversal Mejoramiento Continuo: “Inadecuado tratamiento de las no conformidades, hallazgos, acciones preventivas correctivas y de mejora” y es un incumplimiento del numeral 8.5. MEJORA, 8.5.1. Mejora Continua de la NTCGP 1000:2009 adoptada por la ley 872 de 2003.</t>
  </si>
  <si>
    <t xml:space="preserve">Las acciones correctivas no estan siendo efectivas
las alertas de seguimiento no estan siendo eficaces 
No se están revisando y actualizando los documentos donde se refleje  los cambio normativos y/o la operatividad del proceso, esto  conlleva a que el principio de multitud de cambios de la mejora continua no sea eficiente. 
</t>
  </si>
  <si>
    <t xml:space="preserve">Actualizar los procedimientos, documentos y formatos del  área de Contabilidad </t>
  </si>
  <si>
    <t xml:space="preserve">Seguimiento al Plan de Mejora Auditorioa 2016 </t>
  </si>
  <si>
    <t xml:space="preserve">Profesional Especializado  - Contabilidad </t>
  </si>
  <si>
    <r>
      <rPr>
        <sz val="10"/>
        <color theme="1"/>
        <rFont val="Arial"/>
        <family val="2"/>
      </rPr>
      <t xml:space="preserve">06/10/2017: Se llevó a cabo la actualización de los procedimientos, documentos y formatos del  área de Contabilidad, los mismos se encuentran en proceso de revision final  y posterior publicacion en la MALOCA SIG.
24/11/2017: El inventario Documental del Proceso de Gestión Financiera se encuentra en estado de actulaización 
</t>
    </r>
    <r>
      <rPr>
        <b/>
        <sz val="10"/>
        <color theme="1"/>
        <rFont val="Arial"/>
        <family val="2"/>
      </rPr>
      <t xml:space="preserve">06/04/2018. </t>
    </r>
    <r>
      <rPr>
        <sz val="10"/>
        <color theme="1"/>
        <rFont val="Arial"/>
        <family val="2"/>
      </rPr>
      <t xml:space="preserve">No se puede cambiar la línea de acción, dado que el hallazgo no es claro, no obstante se realizo la actualización de los Procedimientos Contables con el fin de mejorar la responsabilidad de  actividades ,  Cargas de trabajo dentro del área contable.
 </t>
    </r>
    <r>
      <rPr>
        <b/>
        <sz val="10"/>
        <color theme="1"/>
        <rFont val="Arial"/>
        <family val="2"/>
      </rPr>
      <t>25/09/2018:</t>
    </r>
    <r>
      <rPr>
        <sz val="10"/>
        <color theme="1"/>
        <rFont val="Arial"/>
        <family val="2"/>
      </rPr>
      <t xml:space="preserve"> Los Procedimientos PRO-GF-14-14 Causación de Órdenes de Pago,  PRO-GF-14-06 Conciliaciones bancarias contables, y los formatos FT-GF-14-24 Planilla de autorización de pagos diferentes a la CUD y FT-GF-14-16 Formato conciliación bancaria contable, se encuentran actualizados y publicados en el Aula Maloca SIG, con fecha de Aprobación 25/09/2018.         
</t>
    </r>
    <r>
      <rPr>
        <b/>
        <sz val="10"/>
        <color theme="1"/>
        <rFont val="Arial"/>
        <family val="2"/>
      </rPr>
      <t>05/10/2018:</t>
    </r>
    <r>
      <rPr>
        <sz val="10"/>
        <color theme="1"/>
        <rFont val="Arial"/>
        <family val="2"/>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t>
    </r>
    <r>
      <rPr>
        <b/>
        <sz val="10"/>
        <color theme="1"/>
        <rFont val="Arial"/>
        <family val="2"/>
      </rPr>
      <t>30/11/2018 y 03/12/2018:</t>
    </r>
    <r>
      <rPr>
        <sz val="10"/>
        <color theme="1"/>
        <rFont val="Arial"/>
        <family val="2"/>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family val="2"/>
      </rPr>
      <t>05/12/2018</t>
    </r>
    <r>
      <rPr>
        <sz val="10"/>
        <color theme="1"/>
        <rFont val="Arial"/>
        <family val="2"/>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</si>
  <si>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 xml:space="preserve">06/10/2017: Evidencias Citadas en el seguimiento y a solicitud del interesado.
24/11/2017: http://www.idep.edu.co/?q=content/gf-14-proceso-de-gesti%C3%B3n-financiera#overlay-context=
06/04/2018: http://www.idep.edu.co/?q=content/gf-14-proceso-de-gesti%C3%B3n-financiera#overlay-context=
24/11/2017: http://www.idep.edu.co/?q=content/gf-14-proceso-de-gesti%C3%B3n-financiera#overlay-context=
</t>
  </si>
  <si>
    <r>
      <rPr>
        <sz val="10"/>
        <color theme="1"/>
        <rFont val="Arial"/>
        <family val="2"/>
      </rPr>
      <t xml:space="preserve">28/11/2017: Frente  al halalzgo se recomienda revisar si  la acción corresponde a las causas raiz del hallazgo; ya que este se refiere al vencimiento de acciones de mejora mientras la acción plantea: Actualizar los procedimientos, documentos y formatos del  área de Contabilidad.
22/12/2017: la acción no responde a las causas del hallazgo, se recomienda revisar y reformular linea de acción en términos de por qué se presentan retrasos en el cierre de acciones.
24/04/2018: </t>
    </r>
    <r>
      <rPr>
        <b/>
        <sz val="10"/>
        <color theme="1"/>
        <rFont val="Arial"/>
        <family val="2"/>
      </rPr>
      <t xml:space="preserve"> </t>
    </r>
    <r>
      <rPr>
        <sz val="10"/>
        <color theme="1"/>
        <rFont val="Arial"/>
        <family val="2"/>
      </rPr>
      <t>De acuerdo al seguimiento efectuado por parte del responsable del proceso, se informa que el hallazgo no es claro y que se realizó la actualización de procedimientos.  No obstante en el seguimiento efectuado por parte de la OCI el día 28/11/2017 y el 22/12/2017, hace hincapié a que el hallazgo es por el vencimiento en las fechas establecidas para ejecutar las acciones de mejora.  
Teniendo en cuenta que la acción formulada no subsana la no conformidad que es el incumplimiento en las acciones de mejora, se solicita reformular la acción por cuanto la que inicialmente se planteó no fue eficaz ni efectiva. 
01/06/2018: Se propone por parte del contador de la Entidad revisar las acciones vencidas con el fin de reformular actividades en pro de subsanar los hallazgos en un tiempo no mayor a seis meses para posterior cierre por parte de la OCI.
19/07/2018: No se reportaron avances por parte del líder del proceso. Igualmente, a la fecha de corte de este seguimiento,  no se evidencia la reformulación de actividades,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17/10/2018</t>
    </r>
    <r>
      <rPr>
        <b/>
        <sz val="10"/>
        <color theme="1"/>
        <rFont val="Arial"/>
        <family val="2"/>
      </rPr>
      <t xml:space="preserve">: </t>
    </r>
    <r>
      <rPr>
        <sz val="10"/>
        <color theme="1"/>
        <rFont val="Arial"/>
        <family val="2"/>
      </rPr>
      <t xml:space="preserve">De acuerdo a la información suministrada por la Oficina Asesora de Planeación y verificado en Maloca Aula SIG, se evidencia que se actualizó el </t>
    </r>
    <r>
      <rPr>
        <i/>
        <sz val="10"/>
        <color theme="1"/>
        <rFont val="Arial"/>
        <family val="2"/>
      </rPr>
      <t>PRO-GF-14-12 Revisión a los informes de ejecución financiera de los recursos entregados en Administración;</t>
    </r>
    <r>
      <rPr>
        <sz val="10"/>
        <color theme="1"/>
        <rFont val="Arial"/>
        <family val="2"/>
      </rPr>
      <t xml:space="preserve">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family val="2"/>
      </rPr>
      <t xml:space="preserve">
</t>
    </r>
    <r>
      <rPr>
        <b/>
        <sz val="10"/>
        <color theme="1"/>
        <rFont val="Arial"/>
        <family val="2"/>
      </rPr>
      <t xml:space="preserve">24/12/2018: </t>
    </r>
    <r>
      <rPr>
        <sz val="10"/>
        <color theme="1"/>
        <rFont val="Arial"/>
        <family val="2"/>
      </rPr>
      <t xml:space="preserve"> Se actualizó la "GUÍA PARA LA PRESENTACIÓN DE LOS INFORMES DE EJECUCIÓN FINANCIERA DE LOS CONVENIOS  SUSCRITOS POR CONCEPTO DE
RECURSOS ENTREGADOS EN ADMINISTRACIÓN (TRANSFERENCIA O RECURSOS PROPIOS), el 22 de octubre de 2018; se encuentra publicado en el link: http://www.idep.edu.co/sites/default/files/GU-GF-14-01_Guia_Informes_ejec_financiera_v1.pdf.  Esta acción se da por cumplida y se cierra. </t>
    </r>
  </si>
  <si>
    <r>
      <rPr>
        <sz val="11"/>
        <rFont val="Calibri"/>
        <family val="2"/>
      </rPr>
      <t xml:space="preserve">http://www.idep.edu.co/?q=content/gf-14-proceso-de-gesti%C3%B3n-financiera#overlay-context=
</t>
    </r>
    <r>
      <rPr>
        <sz val="11"/>
        <rFont val="Calibri"/>
        <family val="2"/>
      </rPr>
      <t>24/12/2018:  http://www.idep.edu.co/sites/default/files/GU-GF-14-01_Guia_Informes_ejec_financiera_v1.pdf</t>
    </r>
  </si>
  <si>
    <r>
      <rPr>
        <sz val="10"/>
        <color theme="1"/>
        <rFont val="Arial"/>
        <family val="2"/>
      </rPr>
      <t xml:space="preserve">28/11/2017: Diana Ruiz
24/04/2018:  Hilda Yamile Morales Laverde - Jefe OCI
01/06/2018:   Hilda Yamile Morales Laverde, Jefe Oficina Control Interno 
19/07/2018: Alix del Pilar Hurtado P., Técnico Operativo (E ) OCI
17/10/2018: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</si>
  <si>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Se identificaron las siguientes  situaciones en el PRO-GF-14-14 CAUSACIÓN ÓRDENES DE PAGO que se especifican por registro en el anexo:
Revisada una muestra de comprobantes de egreso 2017, se observa que veintidós  (22) de estos junto con  sus respectivas órdenes de pago, presentan diferencias entre  la fecha que figura en el documento físico y  la fecha del sistema, esto se identificó en  SIAFI (Bitácora de Estados) para cada uno de los registros.  
En esta muestra  en cuatro de las  órdenes de pago revisadas  (Ordenes de pago 25, 26, 27 y 89 de 2017), se identifica que las facturas fueron  radicadas por fuera del tiempo   establecido por las comunicaciones  mensuales vía correo Electrónico que emite  la Subdirección Administrativa y Financiera  (Tesorería)  y por fuera de  la directriz dada en la circular No. 006 del 6/06/2015 emitida por la Dirección General del IDEP, en la cual dice "... el Instituto como mecanismo de control en el registro de sus operaciones con terceros, a partir de la fecha efectuará un cierre mensual para la recepción de solicitudes de desembolso por parte de los supervisores de contrato a la Tesorería del Instituto, teniendo en cuenta que la fecha de la factura o cuenta de cobro del contratista debe estar dentro del rango del primero (01) al décimo octavo (18) día calendario del mes, en coherencia con el Programa Anual de Pagos - PAC; si este último día no es hábil, se debe anticipar la fecha de facturación para el día inmediatamente anterior, en su defecto, tendrá que presentar la factura o la cuenta de cobro en el mes siguiente dentro del mismo rango".
En la muestra revisada se presentan diferencias entre la orden de pago y el comprobante de egreso de entre 12 y 18 días cuando el procedimiento CAUSACIÓN ÓRDENES DE PAGO  PRO-GF-14-14  establece en el numeral de 8. Tiempos  que este se desarrolla en tres (3) días, esto posiblemente a una determinación de tiempos del ciclo del procedimiento que no establece  a que etapa corresponden estos y que incide en la desviación del estándar y una afectación de ciclo tesoral de la entidad.</t>
  </si>
  <si>
    <t xml:space="preserve">No se están revisando y actualizando los documentos donde se refleje  los cambio normativos y/o la operatividad del proceso, esto  conlleva a que el principio de multitud de cambios de la mejora continua no sea eficiente. </t>
  </si>
  <si>
    <t>Actualizar procedimiento PRO-GF-174-14 Causación de orden de pago a tesorería.</t>
  </si>
  <si>
    <t>http://www.idep.edu.co/?q=content/gf-14-proceso-de-gesti%C3%B3n-financiera#overlay-context=</t>
  </si>
  <si>
    <t xml:space="preserve">Profesional Especializado Tesorería </t>
  </si>
  <si>
    <r>
      <rPr>
        <sz val="10"/>
        <color theme="1"/>
        <rFont val="Arial"/>
        <family val="2"/>
      </rPr>
      <t xml:space="preserve">24/11/2017: El procedimiento fue actualizado con fecha de aprobacion 19/07/2017
</t>
    </r>
    <r>
      <rPr>
        <b/>
        <sz val="10"/>
        <color theme="1"/>
        <rFont val="Arial"/>
        <family val="2"/>
      </rPr>
      <t>06/04/2018</t>
    </r>
    <r>
      <rPr>
        <sz val="10"/>
        <color theme="1"/>
        <rFont val="Arial"/>
        <family val="2"/>
      </rPr>
      <t xml:space="preserve">: El Porcedimiento PRO-GF-14-14 Causación de Órdenes de Pago,  se encuentra actualizado y publicado en el Aula Maloca SIG, con fecha de Aprobaciòn 23/03/2018. vesion 05                                                                                                                                                                     
</t>
    </r>
    <r>
      <rPr>
        <b/>
        <sz val="10"/>
        <color theme="1"/>
        <rFont val="Arial"/>
        <family val="2"/>
      </rPr>
      <t>05/10/2018</t>
    </r>
    <r>
      <rPr>
        <sz val="10"/>
        <color theme="1"/>
        <rFont val="Arial"/>
        <family val="2"/>
      </rPr>
      <t xml:space="preserve">: El Procedimiento PRO-GF-14-14 Causación de Órdenes de Pago,  se actualizó de manera general, se incluyeron puntos de control, se incorporó el formato "Planilla autorización pagos diferentes a la CUD", se modificaron los tiempos y se actualizaron las políticas de operación; se encuentra publicado en la página Web de la Entidad, en el link de  Maloca Aula SIG, con fecha de Aprobación 25/09/2018. versión 06.
                                                                                                                                                                                                                                                 </t>
    </r>
    <r>
      <rPr>
        <b/>
        <sz val="10"/>
        <color theme="1"/>
        <rFont val="Arial"/>
        <family val="2"/>
      </rPr>
      <t>30/11/2018 y 03/12/2018:</t>
    </r>
    <r>
      <rPr>
        <sz val="10"/>
        <color theme="1"/>
        <rFont val="Arial"/>
        <family val="2"/>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family val="2"/>
      </rPr>
      <t>05/12/2018:</t>
    </r>
    <r>
      <rPr>
        <sz val="10"/>
        <color theme="1"/>
        <rFont val="Arial"/>
        <family val="2"/>
      </rPr>
      <t xml:space="preserve"> Esta acción está en seguimiento por parte de la Oficina de Control Interno. Dentro del periodo de evaluación se aplicó lo establecido en el procedimiento PRO-GF-14-14 Causación de Órdenes de Pago, con lo relacionado a: Se registraron las operaciones en el sistema financiero de la entidad, respetando la fecha de la operación, una vez fueron atendidas las fallas del sistema previamiente reportadas por correo electrónico a la Oficina Asesora de Planeación; teniendo en cuenta la disponibilidad de recursos, se dio cumplimiento al cronograma de radicación de cuentas para pago; se efectuó control a las fechas de emisión y vencimiento de las facturas para pago.</t>
    </r>
  </si>
  <si>
    <t>24/11/2017: http://www.idep.edu.co/sites/default/files/PRO-GF-14-14%20Causacion_ordenes_de_pago_V4_1.pdf#overlay-context=content/gf-14-proceso-de-gesti%25C3%25B3n-financiera%3Fq%3Dcontent/gf-14-proceso-de-gesti%25C3%25B3n-financiera
06/04/2018: el Procedimiento se encuentra publicado en el siguiente link: http://www.idep.edu.co/sites/default/files/PRO-GF-14-14_Causacion_ordenes_pago_V5.pdf
05/10/2018: El procedimiento se encuentra actualizado en http://www.idep.edu.co/?q=content/gf-14-proceso-de-gesti%C3%B3n-financiera#overlay-context=</t>
  </si>
  <si>
    <r>
      <rPr>
        <sz val="10"/>
        <color theme="1"/>
        <rFont val="Arial"/>
        <family val="2"/>
      </rPr>
      <t>28/11/2017; Aunque el procedimiento fue actualizado una vez revisados registros aleatorios de septiembre, octubre y noviembre de 2017 la situación descrita en el hallazgos se sigue presentando. Se recomienda revisar si deben plantearse otras acciones que subsanen esta diferencia.
21/12/2017: Continua en el estado del último segumiento. 
24/04/2018:</t>
    </r>
    <r>
      <rPr>
        <b/>
        <sz val="10"/>
        <color theme="1"/>
        <rFont val="Arial"/>
        <family val="2"/>
      </rPr>
      <t xml:space="preserve"> </t>
    </r>
    <r>
      <rPr>
        <sz val="10"/>
        <color theme="1"/>
        <rFont val="Arial"/>
        <family val="2"/>
      </rPr>
      <t xml:space="preserve"> La acción formulada no subsana el hallazgo y/o no conformidad, toda vez que esté se generó por diferencias en los registros de las ordenes de pago en la fecha del documento físico y del sistema; por la extemporaneidad en la radicación de facturas y diferencias entre la orden de pago y el comprobante de egreso de 12 y 18 días, según el procedimiento.
La causa identificada no guarda relación con las observaciones formuladas por parte de ésta oficina;  se evidencia que en la modificación del procedimiento se retiraron los tiempos para su  ejecución.  Por lo tanto ésta oficina considera que la acción no es efectiva ni eficaz y no permite subsanar de fondo las observaciones en el desarrollo de la auditoría efectuada, por lo tanto se solicita revisar y formular una nueva acción. 
01/06/2018: Se reformulará la acción de mejora teniendo en cuenta la no conformidad
19/07/2018: No se reportaron avances por parte del líder del proceso. Igualmente, a la fecha de corte de este seguimiento, no se evidencia la reformulación de la acción de mejora,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 xml:space="preserve">
17/10/2018: Verificado el enlace http://www.idep.edu.co/sites/default/files/PRO-GF-14-14_Causacion_ordenes_pago_V6.pdf, se observa que la Versión 6 del procedimiento PRO-GF-14-14 CAUSACIÓN ÓRDENES DE PAGO fue aprobada el 25/09/2018,  esta acción continua en seguimiento, con el fin de verificar la aplicabilidad del procedimiento y cierre en el próximo seguimiento.</t>
    </r>
    <r>
      <rPr>
        <sz val="10"/>
        <color rgb="FF0070C0"/>
        <rFont val="Arial"/>
        <family val="2"/>
      </rPr>
      <t xml:space="preserve">  
 </t>
    </r>
    <r>
      <rPr>
        <b/>
        <sz val="10"/>
        <color theme="1"/>
        <rFont val="Arial"/>
        <family val="2"/>
      </rPr>
      <t xml:space="preserve">
24/12/2018: </t>
    </r>
    <r>
      <rPr>
        <sz val="10"/>
        <color theme="1"/>
        <rFont val="Arial"/>
        <family val="2"/>
      </rPr>
      <t xml:space="preserve"> Esta actividad se da por cumplida.</t>
    </r>
  </si>
  <si>
    <r>
      <rPr>
        <b/>
        <sz val="10"/>
        <color theme="1"/>
        <rFont val="Arial"/>
        <family val="2"/>
      </rPr>
      <t xml:space="preserve">2/12/018:  </t>
    </r>
    <r>
      <rPr>
        <sz val="10"/>
        <color theme="1"/>
        <rFont val="Arial"/>
        <family val="2"/>
      </rPr>
      <t>http://www.idep.edu.co/sites/default/files/PRO-GF-14-14_Causacion_ordenes_pago_V6.pdf</t>
    </r>
  </si>
  <si>
    <r>
      <rPr>
        <sz val="10"/>
        <color theme="1"/>
        <rFont val="Arial"/>
        <family val="2"/>
      </rPr>
      <t xml:space="preserve">28/11/2017: Diana Ruiz
21/12/2017: Diana Ruiz
24/04/2018:  Hilda Yamile Morales Laverde - Jefe OCI. 
01/06/2018:   Hilda Yamile Morales Laverde, Jefe Oficina Control Interno 
</t>
    </r>
    <r>
      <rPr>
        <b/>
        <sz val="10"/>
        <color theme="1"/>
        <rFont val="Arial"/>
        <family val="2"/>
      </rPr>
      <t>19/07/2018:</t>
    </r>
    <r>
      <rPr>
        <sz val="10"/>
        <color theme="1"/>
        <rFont val="Arial"/>
        <family val="2"/>
      </rPr>
      <t xml:space="preserve"> Alix del Pilar Hurtado P., Técnico Operativo (E ) OCI
</t>
    </r>
    <r>
      <rPr>
        <b/>
        <sz val="10"/>
        <color theme="1"/>
        <rFont val="Arial"/>
        <family val="2"/>
      </rPr>
      <t>17/10/2018:</t>
    </r>
    <r>
      <rPr>
        <sz val="10"/>
        <color theme="1"/>
        <rFont val="Arial"/>
        <family val="2"/>
      </rPr>
      <t xml:space="preserve">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</si>
  <si>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 xml:space="preserve">Se identifica el no cumplimiento de las siguientes políticas de operación del PRO-GF-14-12 REVISIÓN A LOS INFORMES DE EJECUCIÓN FINANCIERA DE LOS RECURSOS ENTREGADOS EN ADMINISTRACIÓN:
"El Contratista deberá entregar los Informes Financieros, de acuerdo con lo establecido por la Guía del IDEP adoptada mediante la Resolución 129 de 2004".  (Esta guía se menciona en la actividad 5 del mismo y no es registrada en la gestión documental del proceso)
"Tratándose de los contratos y convenios interadministrativos relacionados con el área misional del IDEP, estos informes de ejecución, los trimestrales y el final, deben ser suscritos por el (la) supervisor (a) y el (la) Subdirector (a) Académico (a)"
"Todos los contratos y/o convenios que sean financiados mediante recursos financieros de inversión del IDEP, deberán especificar en las cláusulas del contrato el número de informes financieros a presentar y las fechas en las que debe hacerlo" (No se identifico en convenio 18 y 26 de 2016)
"Con base en los informes de ejecución financiera que trimestralmente reporta la Subdirección Administrativa, Financiera y de Control Disciplinario de estos convenios y contratos interadministrativos (o de asociación u otros de similar naturaleza), cada uno (a) de los (las) supervisores (as) de los mismos por parte del IDEP deben elaborar y presentar, también trimestralmente (o como se haya acordado en las minutas correspondientes), a más tardar el quinto día hábil de cada trimestre, a las instancias internas (Subdirecciones y Oficinas Asesoras) y externas competentes, los respectivos informes de ejecución en los términos de la Propuesta Técnico – Económica presentada y aprobada por la entidad contratante o cooperante en cada caso. Además de estos informes de ejecución trimestrales, los (las) supervisores (as) anteriormente referidos deben elaborar y presentar a las instancias internas y externas competentes, a más tardar el quinto día hábil después de la finalización de cada convenio o contrato interadministrativo, el respectivo informe final, con base en el cual se debe realizar la liquidación de cada uno de estos contratos y convenios" ( No se identificaron informes de ejecución trimestrales sino en cada expedientes contractual con periodicidad distinta)
El incumplimiento de estas políticas incide en la gestión contractual dado que no se evidencia uniformidad en las clausulas y presentación de informes financieros, esta situación puede asociarse a la no actualización de lineamientos documentales del proceso  que requieren de  falta de escenarios entre dependencias para la determinación de lineamientos unificados y trasversales al proceso de Gestión Financiera.
</t>
  </si>
  <si>
    <t xml:space="preserve">Fusionar el procedimiento PRO-GF-14-05  Análisis de Información Financiera con el procedimiento  PRO-GF-14-11 Gestión Contable , el cual se denominara Gestión Contable. </t>
  </si>
  <si>
    <r>
      <rPr>
        <sz val="10"/>
        <color theme="1"/>
        <rFont val="Arial"/>
        <family val="2"/>
      </rPr>
      <t xml:space="preserve">24/11/2017: El Procedimiento PRO-GF-14-05 Analisis de Información Financiera Fue eliminado y la informacion quedo contenida dentro del procedimiento PRO-GF-14-11 Gestión Contable con fecha de paobación 20/11/2017
</t>
    </r>
    <r>
      <rPr>
        <b/>
        <sz val="10"/>
        <color theme="1"/>
        <rFont val="Arial"/>
        <family val="2"/>
      </rPr>
      <t xml:space="preserve">
06/04/2018</t>
    </r>
    <r>
      <rPr>
        <sz val="10"/>
        <color theme="1"/>
        <rFont val="Arial"/>
        <family val="2"/>
      </rPr>
      <t xml:space="preserve">: El Procedimiento PRO-GF-14-05 Análisis de Información Financiera Fue eliminado y la información quedo contenida dentro del procedimiento PRO-GF-14-11 Gestión Contable con fecha de aprobación 20/11/2017, se revisaron y actualizaron las políticas de operación y la normatividad legal vigente. 
</t>
    </r>
    <r>
      <rPr>
        <b/>
        <sz val="10"/>
        <color theme="1"/>
        <rFont val="Arial"/>
        <family val="2"/>
      </rPr>
      <t xml:space="preserve">
05/10/2018:</t>
    </r>
    <r>
      <rPr>
        <sz val="10"/>
        <color theme="1"/>
        <rFont val="Arial"/>
        <family val="2"/>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color theme="1"/>
        <rFont val="Arial"/>
        <family val="2"/>
      </rPr>
      <t>30/11/2018 y 03/12/2018:</t>
    </r>
    <r>
      <rPr>
        <sz val="10"/>
        <color theme="1"/>
        <rFont val="Arial"/>
        <family val="2"/>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family val="2"/>
      </rPr>
      <t xml:space="preserve">
                                                                                                                                                                                                                                                      05/12/2018</t>
    </r>
    <r>
      <rPr>
        <sz val="10"/>
        <color theme="1"/>
        <rFont val="Arial"/>
        <family val="2"/>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</si>
  <si>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24/11/2017: http://www.idep.edu.co/sites/default/files/PRO-GF-14-11%20Gestio%CC%81n%20Contable_V4.pdf
06/04/2018: http://www.idep.edu.co/sites/default/files/PRO-GF-14-11_Gestion_Contable_V5.pdf</t>
  </si>
  <si>
    <r>
      <rPr>
        <sz val="10"/>
        <color theme="1"/>
        <rFont val="Arial"/>
        <family val="2"/>
      </rPr>
      <t xml:space="preserve">28/11/2017: El seguimiento NO corresponde a la acción planteada ya que el procedimiento  PRO-GF-14-12 Revisión a los informes de ejecución financiera de los recursos entregados en administración, continua vigente. 
21/12/2017: El seguimiento NO corresponde a la acción planteada ya que el procedimiento  PRO-GF-14-12 Revisión a los informes de ejecución financiera de los recursos entregados en administración, continua vigente. 
12/04/2018: El seguimiento realizado no corresponde al hallazgo establecido al procedimiento  PRO-GF-14-12   Revisión a los informes de ejecución financiera de los recursos entregados en administración.  Sin embargo, la Oficina de Control Interno revisó dicho procedimiento en su versión 5 del  26/03/2018, en donde se enuncia en los apartes: Documentos internos, actividad No. 4 y políticas de operación, la  </t>
    </r>
    <r>
      <rPr>
        <i/>
        <sz val="10"/>
        <color theme="1"/>
        <rFont val="Arial"/>
        <family val="2"/>
      </rPr>
      <t xml:space="preserve">"Guía de ejecucion financiera adoptada por el IDEP" , </t>
    </r>
    <r>
      <rPr>
        <sz val="10"/>
        <color theme="1"/>
        <rFont val="Arial"/>
        <family val="2"/>
      </rPr>
      <t>no se evidencia publicada en Maloca Aula SIG dentro de los documentos que hacen asociados al proceso. La acción no ha sido efectiva ni eficaz.
01/06/2018: La guía se encuentra en revisión por parte de los supervisores de convenios, con el fin de que sea aprobada para su posterior publicación.
19/07/2018: No se reportaron avances por parte del líder del proceso. Igualmente, a la fecha del seguimiento, no se evidencia la aprobación y publicación de la guía.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 xml:space="preserve">
17/10/2018:  De acuerdo a la información suministrada por la Oficina Asesora de Planeación y verificado en Maloca Aula SIG, se evidencia que se actualizó el PRO-GF-14-12 Revisión a los informes de ejecución financiera de los recursos entregados en Administración;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family val="2"/>
      </rPr>
      <t xml:space="preserve">
</t>
    </r>
    <r>
      <rPr>
        <sz val="10"/>
        <color theme="1"/>
        <rFont val="Arial"/>
        <family val="2"/>
      </rPr>
      <t xml:space="preserve">
</t>
    </r>
    <r>
      <rPr>
        <b/>
        <sz val="10"/>
        <color theme="1"/>
        <rFont val="Arial"/>
        <family val="2"/>
      </rPr>
      <t>24/12/2018:</t>
    </r>
    <r>
      <rPr>
        <sz val="10"/>
        <color theme="1"/>
        <rFont val="Arial"/>
        <family val="2"/>
      </rPr>
      <t xml:space="preserve">  Esta actividad se da por cumplida y se cierra. </t>
    </r>
  </si>
  <si>
    <r>
      <rPr>
        <sz val="10"/>
        <color theme="1"/>
        <rFont val="Arial"/>
        <family val="2"/>
      </rPr>
      <t xml:space="preserve">12/04/2017: 
http://www.idep.edu.co/?q=content/gf-14-proceso-de-gesti%C3%B3n-financiera#overlay-context=
http://www.idep.edu.co/sites/default/files/PRO_GF_14_12_Revision_Informes_V5.pdf
23/10/2018: http://www.idep.edu.co/?q=content/gf-14-proceso-de-gesti%C3%B3n-financiera#overlay-context=
</t>
    </r>
    <r>
      <rPr>
        <b/>
        <sz val="10"/>
        <color theme="1"/>
        <rFont val="Arial"/>
        <family val="2"/>
      </rPr>
      <t xml:space="preserve">24/12/2018:  </t>
    </r>
    <r>
      <rPr>
        <sz val="10"/>
        <color theme="1"/>
        <rFont val="Arial"/>
        <family val="2"/>
      </rPr>
      <t>http://www.idep.edu.co/sites/default/files/PRO_GF_14_12_Revision_Informes_V6.pdf</t>
    </r>
  </si>
  <si>
    <r>
      <rPr>
        <sz val="10"/>
        <color theme="1"/>
        <rFont val="Arial"/>
        <family val="2"/>
      </rPr>
      <t>28/11/2017: Diana Ruiz
21/12/2017: Diana Ruiz
12/04/2018:</t>
    </r>
    <r>
      <rPr>
        <b/>
        <sz val="10"/>
        <color theme="1"/>
        <rFont val="Arial"/>
        <family val="2"/>
      </rPr>
      <t xml:space="preserve"> </t>
    </r>
    <r>
      <rPr>
        <sz val="10"/>
        <color theme="1"/>
        <rFont val="Arial"/>
        <family val="2"/>
      </rPr>
      <t xml:space="preserve">Alix del Pilar Hurtado Pedraza, Técnico Operativo (E )
01/06/2018:   Hilda Yamile Morales Laverde, Jefe Oficina Control Interno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 xml:space="preserve">
22/10/2018</t>
    </r>
    <r>
      <rPr>
        <sz val="10"/>
        <color theme="1"/>
        <rFont val="Arial"/>
        <family val="2"/>
      </rPr>
      <t xml:space="preserve">: 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t>
    </r>
  </si>
  <si>
    <t>Expedir acto administrativo  que derogue la resolución  No 129  de 2004 , con el fin de actualizar el procedimiento de revisión a los informes de ejecución financiera de los recursos entregados en la administración .</t>
  </si>
  <si>
    <t>Resolución publicada  \\192.168.1.252\resoluciones</t>
  </si>
  <si>
    <t>Profesional Especializado  - Contabilidad y Oficina Asesora Jurídica</t>
  </si>
  <si>
    <r>
      <rPr>
        <sz val="10"/>
        <color theme="1"/>
        <rFont val="Arial"/>
        <family val="2"/>
      </rPr>
      <t xml:space="preserve">24/11/2017 Infortunadamente se solicitó el original de la Resolución al Archivo General de la entidad, no obstante el mismo no se encontró.Pendiente Tramite 
</t>
    </r>
    <r>
      <rPr>
        <b/>
        <sz val="10"/>
        <color theme="1"/>
        <rFont val="Arial"/>
        <family val="2"/>
      </rPr>
      <t xml:space="preserve">06/04/2018: </t>
    </r>
    <r>
      <rPr>
        <sz val="10"/>
        <color theme="1"/>
        <rFont val="Arial"/>
        <family val="2"/>
      </rPr>
      <t xml:space="preserve">La resolución se encuentra en revisión por parte de la Oficina Asesora Jurídica.
</t>
    </r>
    <r>
      <rPr>
        <b/>
        <sz val="10"/>
        <color theme="1"/>
        <rFont val="Arial"/>
        <family val="2"/>
      </rPr>
      <t>05/10/2018:</t>
    </r>
    <r>
      <rPr>
        <sz val="10"/>
        <color theme="1"/>
        <rFont val="Arial"/>
        <family val="2"/>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color theme="1"/>
        <rFont val="Arial"/>
        <family val="2"/>
      </rPr>
      <t>05/12/2018:</t>
    </r>
    <r>
      <rPr>
        <sz val="10"/>
        <color theme="1"/>
        <rFont val="Arial"/>
        <family val="2"/>
      </rPr>
      <t xml:space="preserve">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</si>
  <si>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06/04/2018: Correo Institucional dirigido a la OAJ</t>
  </si>
  <si>
    <r>
      <rPr>
        <sz val="10"/>
        <color theme="1"/>
        <rFont val="Arial"/>
        <family val="2"/>
      </rPr>
      <t>28/11/2017: Acción en desarrollo
21/12/2017: Acción en desarrollo se encuentra pendiente el trámite 
12/04/2018</t>
    </r>
    <r>
      <rPr>
        <b/>
        <sz val="10"/>
        <color theme="1"/>
        <rFont val="Arial"/>
        <family val="2"/>
      </rPr>
      <t xml:space="preserve">: </t>
    </r>
    <r>
      <rPr>
        <sz val="10"/>
        <color theme="1"/>
        <rFont val="Arial"/>
        <family val="2"/>
      </rPr>
      <t>A la fecha no se evidencia el acto administrativo  que derogue la resolución  No 129  de 2004, acción vencida desde diciembre de 2017.
01/06/2018</t>
    </r>
    <r>
      <rPr>
        <b/>
        <sz val="10"/>
        <color theme="1"/>
        <rFont val="Arial"/>
        <family val="2"/>
      </rPr>
      <t>:</t>
    </r>
    <r>
      <rPr>
        <sz val="10"/>
        <color theme="1"/>
        <rFont val="Arial"/>
        <family val="2"/>
      </rPr>
      <t xml:space="preserve"> A la fecha no se evidencia el acto administrativo  que derogue la resolución  No 129  de 2004.
19/07/2018: No se reportaron avances por parte del líder del proceso. Igualmente, a la fecha de corte de este seguimiento, no se evidencia el acto administrativo que derogue la resolución 129 de 2004.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17/10/2018: </t>
    </r>
    <r>
      <rPr>
        <sz val="10"/>
        <color theme="1"/>
        <rFont val="Arial"/>
        <family val="2"/>
      </rPr>
      <t xml:space="preserve">Verificado la carpeta \\192.168.1.20\Resoluciones\2018 se evidencia la Resolución 94 con la cual se adopta la Guía de presentación de informes de ejecución financiera aprobada el 13/09/2018.   Se continuará con el seguimiento con el fin de evidenciar su aplicación.
</t>
    </r>
    <r>
      <rPr>
        <b/>
        <sz val="10"/>
        <color theme="1"/>
        <rFont val="Arial"/>
        <family val="2"/>
      </rPr>
      <t>24/12/2018:</t>
    </r>
    <r>
      <rPr>
        <sz val="10"/>
        <color theme="1"/>
        <rFont val="Arial"/>
        <family val="2"/>
      </rPr>
      <t xml:space="preserve">  Esta acción se cierra por el cumplimiento de la misma.</t>
    </r>
  </si>
  <si>
    <t xml:space="preserve">17/10/2018: \\192.168.1.20\Resoluciones\2018
</t>
  </si>
  <si>
    <r>
      <rPr>
        <sz val="10"/>
        <color theme="1"/>
        <rFont val="Arial"/>
        <family val="2"/>
      </rPr>
      <t xml:space="preserve">28/11/2017: Diana Ruiz
21/12/2017: Diana Ruiz
12/04/2018: Alix del Pilar Hurtado Pedraza, Técnico Operativo (E )
01/06/2018:   Hilda Yamile Morales Laverde, Jefe Oficina Control Interno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 xml:space="preserve">
17/10/2018: </t>
    </r>
    <r>
      <rPr>
        <sz val="10"/>
        <color theme="1"/>
        <rFont val="Arial"/>
        <family val="2"/>
      </rPr>
      <t>Sandra Milena Bonilla R._ Contratista de Apoyo Profesional_ OCI
17/10/2018: Sandra Milena Bonilla R._ Contratista de Apoyo Profesional_ OCI
24/12/2018: Sandra Milena Bonilla R._ Contratista de Apoyo Profesional_ OCI</t>
    </r>
  </si>
  <si>
    <t>Diferencias en la información de partidas conciliatorias entre Tesorería y Contabilidad.  Sin soportes</t>
  </si>
  <si>
    <t>1. Falta de autocontrol, transparencia y honestidad del profesional del àrea de tesorería.
2. Insuficientes controles  al rol de tesorero.
3. Insuficientes puntos de control  para el reporte de ordenes de pago (D216/17 Art 9) y ordenes de pagos de recursos propios.
4. Falta de reporte de informes diarios de bancos por parte del área de Tesorería.
5. Incumplimiento del manual de funciones.
6. Falta de mecanismos de comunicación requeridos de acuerdo a los lineamientos establecidos por la Corporación Transparencia por Colombia.
7. Enfoque principalmente orientado hacia el Subsistema de gestiòn de calidad desde las auditorias realizadas por Control Interno y no hacia la operatividad del área.
8. Insuficiente documentación en el SIG del proceso de Gestión financiera (Tesorería).
9.  Falta de aplicación de controles en el Sistema de Información SIAFI e inexistencia de perfiles definidos en el mismo.
10. Comunicación limitada con proveedores .</t>
  </si>
  <si>
    <t>Interponer denuncias en los órganos de control que corresponda (Fiscalía, Contraloría, Personería)</t>
  </si>
  <si>
    <t>Oficios radicados</t>
  </si>
  <si>
    <t>Directora General</t>
  </si>
  <si>
    <r>
      <rPr>
        <b/>
        <sz val="10"/>
        <color rgb="FF000000"/>
        <rFont val="Arial"/>
        <family val="2"/>
      </rPr>
      <t>06/04/2018:</t>
    </r>
    <r>
      <rPr>
        <sz val="10"/>
        <color rgb="FF000000"/>
        <rFont val="Arial"/>
        <family val="2"/>
      </rPr>
      <t xml:space="preserve">  06/04/2018: El subdirector Administrativo, Financiero y de Control Disciplinario, presento ante la Fiscalía General de la Nación denuncia por presunto peculado por apropiación en contra del Ex funcionario Juan Francisco Reyes, la cual quedo suscrita mediante radicado Interno N° 2660 de fecha 30/01/2018. La Oficina Asesora de Control Interno (OCI) con radicado N° 000171 del 14/02/2018,  presento informe preliminar de auditoría especial ante la Contraloría de Bogotá. El cual quedo suscrito mediante radicado interno N° 000215 de fecha 31/01/2018, La directora General mediante radicado Interno N°  000124 del 05/02/2018, ofició a la Personería de Bogotá, sobre el particular y sobre la apertura del proceso disciplinario Interno, igualmente se le comunico la anterior situación a la Contraloría  de Bogotá mediante radicado Interno N° 000171 de 14/02/2018. 
Finalmente el 23/02/2018, el Subdirector Administrativo, Financiero y de Control Disciplinario, presento ampliación de la denuncia ante la Fiscalía General de la Nación suministrando Información del Banco de Bogotá en la que se precisan valores trasladados en el 2017 de la cuenta cuyo titular es el IDEP. </t>
    </r>
  </si>
  <si>
    <r>
      <rPr>
        <sz val="10"/>
        <color rgb="FF000000"/>
        <rFont val="Arial"/>
        <family val="2"/>
      </rPr>
      <t xml:space="preserve">09/04/2018: 
*Radicado N° 2660 de fecha 30/01/2018.
*Radicado N° 000171 del 14/02/2018
*Radicado N° 000215 de fecha 31/01/2018
*Radiacdo N°  000124 del 05/02/2018
*Radicado N° 000171 de 14/02/2018.
</t>
    </r>
  </si>
  <si>
    <t>25/04/2018: Se realizó seguimiento al cumplimiento de éstas acciones por parte de la OCI y quedan documentados en actas de fecha 01, 08 y 15 de marzo de 2018.</t>
  </si>
  <si>
    <t>Acta de Control Interno de fecha 01, 08 y 15 de marzo de 2018</t>
  </si>
  <si>
    <t>24/04/2018: Hilda Yamile Morales Laverde - Jefe OCI.</t>
  </si>
  <si>
    <t xml:space="preserve">Realizar los trámites respectivos con la aseguradora </t>
  </si>
  <si>
    <t xml:space="preserve">Correo electrónico </t>
  </si>
  <si>
    <t>Subdirector Adminsitrativo y Financiero</t>
  </si>
  <si>
    <r>
      <rPr>
        <b/>
        <sz val="10"/>
        <color theme="1"/>
        <rFont val="Arial"/>
        <family val="2"/>
      </rPr>
      <t xml:space="preserve">09/04/2018: </t>
    </r>
    <r>
      <rPr>
        <sz val="10"/>
        <color theme="1"/>
        <rFont val="Arial"/>
        <family val="2"/>
      </rPr>
      <t xml:space="preserve">
El 5 de febrero se informó a la aseguradora vía correo electrónico y se realizó reunión con el representante de la aseguradora el 6 de febrero. 
</t>
    </r>
    <r>
      <rPr>
        <b/>
        <sz val="10"/>
        <color theme="1"/>
        <rFont val="Arial"/>
        <family val="2"/>
      </rPr>
      <t xml:space="preserve">05/10/218:  </t>
    </r>
    <r>
      <rPr>
        <sz val="10"/>
        <color theme="1"/>
        <rFont val="Arial"/>
        <family val="2"/>
      </rPr>
      <t xml:space="preserve">El IDEP con oficio radicado No. 00106-816-000676 del 31/07/2018 se dio respuesta a solicitud de la aseguradora  JARGU SAS Corredores de Seguros con relación al Siniestro Caso 6123 delito peculado por apropiación en contra del Señor Juan Francisco Eduardo Salcedo Reyes - Póliza de Manejo No. 980-64-994-000000201-Aseguradora Solidaria de Colombia Radicado 00284 del 26 de febrero de 2018 No. HT76295, donde se aclaró que el señor extesorero presuntamente se apropió de $123,765,541 de los cuales $37.256.719 los devolvió en el primer trimestre de 2015 y en junio 30 de 2017. Al saldo de $86.508.822 se aplicaron los $69.881.015 quedando un saldo pendiente de capital de $16.627.807 más el lucro cesante.
</t>
    </r>
    <r>
      <rPr>
        <b/>
        <sz val="10"/>
        <color theme="1"/>
        <rFont val="Arial"/>
        <family val="2"/>
      </rPr>
      <t xml:space="preserve">02/04/2019: </t>
    </r>
    <r>
      <rPr>
        <sz val="10"/>
        <color theme="1"/>
        <rFont val="Arial"/>
        <family val="2"/>
      </rPr>
      <t xml:space="preserve"> La Aseguradora la Previsora S.A., efectúo el reconocimiento del siniestro a cargo del extesorero Juan Francisco Salcedo Reyes, por valor de $16.627.807, cuyo resplado es el Comprobante de Ingreso No. 70 del 26/03/2019</t>
    </r>
  </si>
  <si>
    <r>
      <rPr>
        <sz val="10"/>
        <color theme="1"/>
        <rFont val="Arial"/>
        <family val="2"/>
      </rPr>
      <t xml:space="preserve">09/04/2018: 
El 5 de febrero se informó a la aseguradora vía correo electrónico y se realizó reunión con el representante de la aseguradora el 6 de febrero. 
</t>
    </r>
    <r>
      <rPr>
        <b/>
        <sz val="10"/>
        <color theme="1"/>
        <rFont val="Arial"/>
        <family val="2"/>
      </rPr>
      <t xml:space="preserve">02/04/2019: </t>
    </r>
    <r>
      <rPr>
        <sz val="10"/>
        <color theme="1"/>
        <rFont val="Arial"/>
        <family val="2"/>
      </rPr>
      <t>Comprobante de Ingreso No. 70 del 26/03/2019 (Goobi)</t>
    </r>
  </si>
  <si>
    <r>
      <rPr>
        <sz val="10"/>
        <color theme="1"/>
        <rFont val="Arial"/>
        <family val="2"/>
      </rPr>
      <t>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 xml:space="preserve">
17/10/2018:</t>
    </r>
    <r>
      <rPr>
        <b/>
        <sz val="10"/>
        <color theme="1"/>
        <rFont val="Arial"/>
        <family val="2"/>
      </rPr>
      <t xml:space="preserve"> </t>
    </r>
    <r>
      <rPr>
        <sz val="10"/>
        <color theme="1"/>
        <rFont val="Arial"/>
        <family val="2"/>
      </rPr>
      <t xml:space="preserve">Mediante Oficio  radicado No. 00106-816-000676 del 31/07/2018 se dió claridad a JARGU S.A. corredores de seguros de la presunta apropiación del extesorero y se le indicó los valores devueltos por el exfuncionario, de esta comunicación el Instituto no ha obtenido respuesta por parte JARGU Seguros.   Se continua con el seguimiento.
</t>
    </r>
    <r>
      <rPr>
        <b/>
        <sz val="10"/>
        <color theme="1"/>
        <rFont val="Arial"/>
        <family val="2"/>
      </rPr>
      <t>24/12/2018:</t>
    </r>
    <r>
      <rPr>
        <sz val="10"/>
        <color theme="1"/>
        <rFont val="Arial"/>
        <family val="2"/>
      </rPr>
      <t xml:space="preserve">  No se reportó avance para el trimestre por parte del responsable del proceso. 
</t>
    </r>
    <r>
      <rPr>
        <b/>
        <sz val="10"/>
        <color theme="1"/>
        <rFont val="Arial"/>
        <family val="2"/>
      </rPr>
      <t xml:space="preserve">30/04/2019: </t>
    </r>
    <r>
      <rPr>
        <sz val="10"/>
        <color theme="1"/>
        <rFont val="Arial"/>
        <family val="2"/>
      </rPr>
      <t xml:space="preserve">Se reporto el reconocimiento pago por parte de la Aseguradora la Previsora S.A., del siniestro a cargo del extesorero Juan Francisco Salcedo Reyes, por valor de $16.627.807, cuyo resplado es el Comprobante de Ingreso No. 70 del 26/03/2019.  Así mismo se dió a conocer a la Contraloria de Bogotá con oficio No. 00106-816-000296 dicho pago para lo de su competencia.   Por lo anterior se da cierre a la acción propuesta. </t>
    </r>
  </si>
  <si>
    <r>
      <rPr>
        <sz val="10"/>
        <color theme="1"/>
        <rFont val="Arial"/>
        <family val="2"/>
      </rPr>
      <t xml:space="preserve">Acta de Control Interno de fecha 01, 08 y 15 de marzo de 2018
</t>
    </r>
    <r>
      <rPr>
        <b/>
        <sz val="10"/>
        <color theme="1"/>
        <rFont val="Arial"/>
        <family val="2"/>
      </rPr>
      <t xml:space="preserve">
17/10/2018:  </t>
    </r>
    <r>
      <rPr>
        <sz val="10"/>
        <color theme="1"/>
        <rFont val="Arial"/>
        <family val="2"/>
      </rPr>
      <t xml:space="preserve">Oficio  radicado No. 00106-816-000676 del 31/07/2018
</t>
    </r>
    <r>
      <rPr>
        <b/>
        <sz val="10"/>
        <color theme="1"/>
        <rFont val="Arial"/>
        <family val="2"/>
      </rPr>
      <t xml:space="preserve">30/04/2019:  </t>
    </r>
    <r>
      <rPr>
        <sz val="10"/>
        <color theme="1"/>
        <rFont val="Arial"/>
        <family val="2"/>
      </rPr>
      <t>Oficio Radicado No. 00106-816-000296 del 01/04/2019.</t>
    </r>
  </si>
  <si>
    <r>
      <rPr>
        <sz val="10"/>
        <color theme="1"/>
        <rFont val="Arial"/>
        <family val="2"/>
      </rPr>
      <t xml:space="preserve">24/04/2018: Hilda Yamile Morales Laverde - Jefe OCI.
</t>
    </r>
    <r>
      <rPr>
        <b/>
        <sz val="10"/>
        <color theme="1"/>
        <rFont val="Arial"/>
        <family val="2"/>
      </rPr>
      <t>19/07/2018</t>
    </r>
    <r>
      <rPr>
        <sz val="10"/>
        <color theme="1"/>
        <rFont val="Arial"/>
        <family val="2"/>
      </rPr>
      <t xml:space="preserve">: Alix del Pilar Hurtado P., Técnico Operativo (E ) OCI
</t>
    </r>
    <r>
      <rPr>
        <b/>
        <sz val="10"/>
        <color theme="1"/>
        <rFont val="Arial"/>
        <family val="2"/>
      </rPr>
      <t xml:space="preserve">
17/10/2018: </t>
    </r>
    <r>
      <rPr>
        <sz val="10"/>
        <color theme="1"/>
        <rFont val="Arial"/>
        <family val="2"/>
      </rPr>
      <t xml:space="preserve">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
</t>
    </r>
    <r>
      <rPr>
        <b/>
        <sz val="10"/>
        <color theme="1"/>
        <rFont val="Arial"/>
        <family val="2"/>
      </rPr>
      <t xml:space="preserve">30/04/2019:  </t>
    </r>
    <r>
      <rPr>
        <sz val="10"/>
        <color theme="1"/>
        <rFont val="Arial"/>
        <family val="2"/>
      </rPr>
      <t>Hilda Yamile Morales Laverde - Jefe OCI.</t>
    </r>
  </si>
  <si>
    <t xml:space="preserve">Realizar una auditoría especial al proceso de Gestion Financiera </t>
  </si>
  <si>
    <t>Informe de auditoría</t>
  </si>
  <si>
    <t>Jefe Oficina Control Interno</t>
  </si>
  <si>
    <r>
      <rPr>
        <b/>
        <sz val="10"/>
        <color rgb="FF000000"/>
        <rFont val="Arial"/>
        <family val="2"/>
      </rPr>
      <t xml:space="preserve">09/04/2018: </t>
    </r>
    <r>
      <rPr>
        <sz val="10"/>
        <color rgb="FF000000"/>
        <rFont val="Arial"/>
        <family val="2"/>
      </rPr>
      <t>Se realizó Auditoria Especial de Proceso de Gestión Financiera, cuyo objeto fue la verificacion de los giros efectuados por parte de la Tesoreria de la Entidad durante el año 2017, el informe Preliminar fue radicado mediante N° 000215 el 31/01/2018.</t>
    </r>
  </si>
  <si>
    <r>
      <rPr>
        <sz val="10"/>
        <color rgb="FF000000"/>
        <rFont val="Arial"/>
        <family val="2"/>
      </rPr>
      <t>09/04/2018: 
*Radicado N° 000215 del 31/01/2018.</t>
    </r>
  </si>
  <si>
    <t>25/04/2018: Se realizó seguimiento al cumplimiento de éstas acciones por parte de la OCI y quedan documentados en actas de fecha 01, 08 y 15 de marzo de 2018</t>
  </si>
  <si>
    <t xml:space="preserve">Formular cronograma de trabajo con las actividades necesarias para lograr la depuración contable del año 2017 </t>
  </si>
  <si>
    <t>Cronograma de trabajo</t>
  </si>
  <si>
    <t>Profesional Especializado Contabilidad 222-04
Técnico Operativo 314-01 Contabilidad
Técnico Operativo 314-01 Tesorería
Profesional Tesorero General 201-04</t>
  </si>
  <si>
    <r>
      <rPr>
        <b/>
        <sz val="10"/>
        <color rgb="FF000000"/>
        <rFont val="Arial"/>
        <family val="2"/>
      </rPr>
      <t xml:space="preserve">06/04/2018: </t>
    </r>
    <r>
      <rPr>
        <sz val="10"/>
        <color rgb="FF000000"/>
        <rFont val="Arial"/>
        <family val="2"/>
      </rPr>
      <t xml:space="preserve">
Se formulo y se presento para abrobaciòn ante el nivel Directivo ( Directora, Sub Aministrativo, Jefe OAP, Jefe OCI) el Plan Anual de Sostenibilidad Contable- Tesoreria 2018. a la fecha se encuentra en proceso de Ejecuciòn </t>
    </r>
  </si>
  <si>
    <r>
      <rPr>
        <sz val="10"/>
        <color rgb="FF000000"/>
        <rFont val="Arial"/>
        <family val="2"/>
      </rPr>
      <t>06/04/2018: 
se encuentra como soporte en el expediente de Actas de Comité de Sostenibilidad Contable de la Vigencia 2018.</t>
    </r>
  </si>
  <si>
    <t>Solicitar a la Tesoreria Distrital asesoría para el establecimiento de controles efectivos para el área de tesoreria de la entidad de acuerdo a la normativa.</t>
  </si>
  <si>
    <t>Profesional Especializado 
Contabilidad 222-04</t>
  </si>
  <si>
    <r>
      <rPr>
        <b/>
        <sz val="10"/>
        <color rgb="FF000000"/>
        <rFont val="Arial"/>
        <family val="2"/>
      </rPr>
      <t xml:space="preserve">06/04/2018: </t>
    </r>
    <r>
      <rPr>
        <sz val="10"/>
        <color rgb="FF000000"/>
        <rFont val="Arial"/>
        <family val="2"/>
      </rPr>
      <t xml:space="preserve">
Se solicito al Asesor de la Dirección Distrital de contabilidad Dr José Antonio Zambrano, nos referenciara  con un funcionario de la Dirección Distrital de Tesorería, con el fin de realizar una mesa de trabajo con el Tesorero (a) de la entidad y el Subdirector Administrativo,</t>
    </r>
  </si>
  <si>
    <r>
      <rPr>
        <sz val="10"/>
        <color rgb="FF000000"/>
        <rFont val="Arial"/>
        <family val="2"/>
      </rPr>
      <t>06/04/2018: 
Correo Institucional de Fecha 06/02/2018.</t>
    </r>
  </si>
  <si>
    <t>Presentar al Comité técnico de sostenibilidad  contable los resultados de las actividades establecidas en el cronograma</t>
  </si>
  <si>
    <t>Acta del comité de sostenibilidad contable</t>
  </si>
  <si>
    <t>Secretario Técnico del comité de sostenibilidad contable 
Técnico Operativo 314-01 Contabilidad</t>
  </si>
  <si>
    <r>
      <rPr>
        <b/>
        <sz val="10"/>
        <color theme="1"/>
        <rFont val="Arial"/>
        <family val="2"/>
      </rPr>
      <t xml:space="preserve">06/04/2018: </t>
    </r>
    <r>
      <rPr>
        <sz val="10"/>
        <color theme="1"/>
        <rFont val="Arial"/>
        <family val="2"/>
      </rPr>
      <t xml:space="preserve">
Se presento en comité de fecha 01/03/2018,  el  Proyecto del Plan Anual de Sostenibilidad Contable - Tesorería 2018, En comité de fecha 13/03/2018, se presento avance de las actividades planteadas en el Plan
  </t>
    </r>
    <r>
      <rPr>
        <b/>
        <sz val="10"/>
        <color theme="1"/>
        <rFont val="Arial"/>
        <family val="2"/>
      </rPr>
      <t xml:space="preserve">                                                                                                                                                                                                                                               25/09/2018:</t>
    </r>
    <r>
      <rPr>
        <sz val="10"/>
        <color theme="1"/>
        <rFont val="Arial"/>
        <family val="2"/>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color theme="1"/>
        <rFont val="Arial"/>
        <family val="2"/>
      </rPr>
      <t xml:space="preserve">                                                                                                                                                                                              05/10/2018</t>
    </r>
    <r>
      <rPr>
        <sz val="10"/>
        <color theme="1"/>
        <rFont val="Arial"/>
        <family val="2"/>
      </rPr>
      <t xml:space="preserve">: 
De acuerdo al Plan Anual de Sostenibilidad Contable - Tesorería 2018, se presentó ante el Comité Técnico de Sostenibilidad Contable 44 fichas para depurar las partidas conciliatorias en bancos a 31 de diciembre de 2017, aprobadas por el Comité según consta en actas  de las reuniones del13-03-2018; 24-04-2018; 10-05-2018; 23-05/2018; 08-06-2018; y 27-09-2018.
A 30 de septiembre de 2018 los saldos de Bancos de Tesorería y Extractos Bancarios son consistentes y se encuentran depuradas en 100% las partidas de elevada antiguedad. Se solicita el cierre de la acción.
                                                                                                                                                                                                                                                       </t>
    </r>
    <r>
      <rPr>
        <b/>
        <sz val="10"/>
        <color theme="1"/>
        <rFont val="Arial"/>
        <family val="2"/>
      </rPr>
      <t>28/11/2018:</t>
    </r>
    <r>
      <rPr>
        <sz val="10"/>
        <color theme="1"/>
        <rFont val="Arial"/>
        <family val="2"/>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color theme="1"/>
        <rFont val="Arial"/>
        <family val="2"/>
      </rPr>
      <t xml:space="preserve">05/12/2018: </t>
    </r>
    <r>
      <rPr>
        <sz val="10"/>
        <color theme="1"/>
        <rFont val="Arial"/>
        <family val="2"/>
      </rPr>
      <t>Esta acción está en seguimiento por parte de la Oficina de Control Interno. La Versión 4 del formato de Concilliación Bancaria Contable, se comenzó a utilizar a partir de la elaboración de las conciliaciones del mes de septiembre de 2018.</t>
    </r>
  </si>
  <si>
    <t xml:space="preserve">06/04/2018:
 Actas de Comité Tecnico de Sostenibilidad Contable 2018. </t>
  </si>
  <si>
    <r>
      <rPr>
        <sz val="10"/>
        <color theme="1"/>
        <rFont val="Arial"/>
        <family val="2"/>
      </rPr>
      <t>25/04/2018: Se realizó seguimiento al cumplimiento de éstas acciones por parte de la OCI y quedan documentados en actas de fecha 01, 08 y 15 de marzo de 2018
19/07/2018: No se reportaron avances por parte del líder del proceso. Sin embargo,en el marco del Comité de Sostenibilidad Financiera y Contable, se han presentado los avances al cronograma de actividades.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 xml:space="preserve">18/10/2018: Según lo informado en Comité de Sostenibilidad Contable del 24 de septiembre de 2018, las partidas conciliatorias con corte a dic/31/2017 se encuentran conciliadas al 100% y teniendo en cuenta que la Versión 4 del formato de Concilliación Bancaria Contable fue aprobada el 25/09/2018 esta acción seguirá siendo objeto de seguimiento. </t>
    </r>
    <r>
      <rPr>
        <sz val="10"/>
        <color rgb="FF0070C0"/>
        <rFont val="Arial"/>
        <family val="2"/>
      </rPr>
      <t xml:space="preserve">
</t>
    </r>
    <r>
      <rPr>
        <b/>
        <sz val="10"/>
        <color theme="1"/>
        <rFont val="Arial"/>
        <family val="2"/>
      </rPr>
      <t>24/12/2018:</t>
    </r>
    <r>
      <rPr>
        <b/>
        <sz val="10"/>
        <color rgb="FF0070C0"/>
        <rFont val="Arial"/>
        <family val="2"/>
      </rPr>
      <t xml:space="preserve"> </t>
    </r>
    <r>
      <rPr>
        <sz val="10"/>
        <color rgb="FF0070C0"/>
        <rFont val="Arial"/>
        <family val="2"/>
      </rPr>
      <t xml:space="preserve"> </t>
    </r>
    <r>
      <rPr>
        <sz val="10"/>
        <color theme="1"/>
        <rFont val="Arial"/>
        <family val="2"/>
      </rPr>
      <t>Según lo reportado en el avance y lo observado en el infome de seguimiento a la implementación de NICSP y a la sostenibilidad de la información contable radicado No. 00106-817-001434 del 29 de noviembre de 2018, se da por cerrada esta acción y se realizará seguimiento a través del plan de mejoramiento institucional.</t>
    </r>
  </si>
  <si>
    <r>
      <rPr>
        <sz val="10"/>
        <color theme="1"/>
        <rFont val="Arial"/>
        <family val="2"/>
      </rPr>
      <t xml:space="preserve">Acta de Control Interno de fecha 01, 08 y 15 de marzo de 2018
</t>
    </r>
    <r>
      <rPr>
        <b/>
        <sz val="10"/>
        <color theme="1"/>
        <rFont val="Arial"/>
        <family val="2"/>
      </rPr>
      <t xml:space="preserve">18/10/2018: </t>
    </r>
    <r>
      <rPr>
        <sz val="10"/>
        <color theme="1"/>
        <rFont val="Arial"/>
        <family val="2"/>
      </rPr>
      <t>Acta de reunión del Comité de Sostenibilidad Contable del 24 de septiembre de 2018.
24/12/2018:  radicado No. 00106-817-001434 del 29 de noviembre de 2018</t>
    </r>
  </si>
  <si>
    <r>
      <rPr>
        <sz val="10"/>
        <color theme="1"/>
        <rFont val="Arial"/>
        <family val="2"/>
      </rPr>
      <t xml:space="preserve">24/04/2018: Hilda Yamile Morales Laverde - Jefe OCI.
</t>
    </r>
    <r>
      <rPr>
        <b/>
        <sz val="10"/>
        <color theme="1"/>
        <rFont val="Arial"/>
        <family val="2"/>
      </rPr>
      <t>19/07/2018:</t>
    </r>
    <r>
      <rPr>
        <sz val="10"/>
        <color theme="1"/>
        <rFont val="Arial"/>
        <family val="2"/>
      </rPr>
      <t xml:space="preserve"> Alix del Pilar Hurtado P., Técnico Operativo (E ) OCI
</t>
    </r>
    <r>
      <rPr>
        <b/>
        <sz val="10"/>
        <color theme="1"/>
        <rFont val="Arial"/>
        <family val="2"/>
      </rPr>
      <t xml:space="preserve">
18/10/2018</t>
    </r>
    <r>
      <rPr>
        <sz val="10"/>
        <color theme="1"/>
        <rFont val="Arial"/>
        <family val="2"/>
      </rPr>
      <t xml:space="preserve">: Sandra Milena Bonilla R._ Contratista de Apoyo Profesional_ OCI
</t>
    </r>
    <r>
      <rPr>
        <b/>
        <sz val="10"/>
        <color theme="1"/>
        <rFont val="Arial"/>
        <family val="2"/>
      </rPr>
      <t>24/12/2018</t>
    </r>
    <r>
      <rPr>
        <sz val="10"/>
        <color theme="1"/>
        <rFont val="Arial"/>
        <family val="2"/>
      </rPr>
      <t>: Sandra Milena Bonilla R._ Contratista de Apoyo Profesional_ OCI</t>
    </r>
  </si>
  <si>
    <t>Incluir dentro del orden del día del Comité técnico de sostenibilidad contable la presentación de los avances en la depuración de la información contable.</t>
  </si>
  <si>
    <t>Secretario Técnico del comité de sostenibilidad contable 
Técnico Operativo 314-01 Contabilidad
Técnico Operativo 314-01 Tesorería
Profesional Tesorero General 201-04</t>
  </si>
  <si>
    <r>
      <rPr>
        <b/>
        <sz val="10"/>
        <color theme="1"/>
        <rFont val="Arial"/>
        <family val="2"/>
      </rPr>
      <t xml:space="preserve">06/04/2018: </t>
    </r>
    <r>
      <rPr>
        <sz val="10"/>
        <color theme="1"/>
        <rFont val="Arial"/>
        <family val="2"/>
      </rPr>
      <t xml:space="preserve">
En comité de fecha 13/03/2018 se presento avance de las actividades planteadas en el Plan Anual de Sotenibilidad -Contable -Tesoreria 2018 .                                                                               
</t>
    </r>
    <r>
      <rPr>
        <b/>
        <sz val="10"/>
        <color theme="1"/>
        <rFont val="Arial"/>
        <family val="2"/>
      </rPr>
      <t>25/09/2018:</t>
    </r>
    <r>
      <rPr>
        <sz val="10"/>
        <color theme="1"/>
        <rFont val="Arial"/>
        <family val="2"/>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color theme="1"/>
        <rFont val="Arial"/>
        <family val="2"/>
      </rPr>
      <t xml:space="preserve">05/10/2018: </t>
    </r>
    <r>
      <rPr>
        <sz val="10"/>
        <color theme="1"/>
        <rFont val="Arial"/>
        <family val="2"/>
      </rPr>
      <t xml:space="preserve">
Durante la vigencia fiscal 2018, el Comité Técnico de Sostenibilidad Contable se ha reunido 10 vences, para las cuales se han elaborado las respectivas actas, donde se ha informado la gestiòn sobre depuración de partidas conciliatorias en bancos y seguimiento al proceso de implementación del nuevo marco normativo contable a través del sistema de información SIAFI, a continuación se describen los temas tratados en cada reunion:
- Acta No. 1 reuniòn del 14/02/2018: Presentación de los estados contables a diciembre 31 de 2017.
- Acta No. 2 reunión del 1/03/2018: Informe de gestiòn sobre depuración de partidas conciliatorias en bancos y seguimiento al proceso de implementación del nuevo marco normativo contable a través del sistema de información SIAFI. Contabilización recursos girados de los bancos del IDEP a la cuenta personal del señor Juan Francisco Eduardo Salcedo Reyes por $106,980,285.
-  Acta No. 3 reuniòn del 13/03/2018:  Informe de gestiòn sobre depuración de partidas conciliatorias en bancos y seguimiento al proceso de implementación del nuevo marco normativo contable a través del sistema de información SIAFI. Presentación fichas de saneamiento contable No.1 a la No. 4 para depuración partidas conciliatorias de bancos.
- Acta No. 4 reunión del 24/04/2018:  Informe de gestiòn sobre depuración de partidas conciliatorias en bancos y seguimiento al proceso de implementación del nuevo marco normativo contable a través del sistema de información SIAFI.  Presentación fichas de saneamiento contable No.5 a la No. 11 para depuración partidas conciliatorias de bancos. También se informó sobre los trámites adelantados para la preparación y presentación de la información de saldos iniciales a 1 de enero de 2018, así como del reporte de la información del 1 de enero a 31 de marzo de 2018 con destino a la Contaduria General de la Nación.
- Acta No. 5 reunión del 10/05/2018: Informe de gestión sobre depuración de partidas conciliatorias en bancos y seguimiento al proceso de implementación del nuevo marco normativo contable a través del sistema de información SIAFI.  Presentación fichas de saneamiento contable No.12 a la No. 26 para depuración partidas conciliatorias de bancos. Se informó sobre los inconvenientes presentados en la plataforma CHIP de la Contaduría General de la Nación para el cargue de la matriz de saldos iniciales a 1 de enero de 2018.
- Acta No. 6 renión del 23/05/2018. Informe de gestión sobre depuración de partidas conciliatorias en bancos y seguimiento al proceso de implementación del nuevo marco normativo contable a través del sistema de información SIAFI.  Presentación fichas de saneamiento contable No.27 a la No. 31 para depuración partidas conciliatorias de bancos. De otra parte se informó que el aplicativo CHIP está realizando ajustes para el reconocimiento de las cuentas del nuevo catálogo de la Reslución 620 de 2015.
- Acta No. 7 reunión del 8/06/2018:  Informe de gestión sobre depuración de partidas conciliatorias en bancos y seguimiento al proceso de implementación del nuevo marco normativo contable a través del sistema de información SIAFI.  Presentación fichas de saneamiento contable No.32  a la No. 33 para depuración partidas conciliatorias de bancos. De otra parte se informó que aún continúan los inconvenientes con la plataforma CHIP de la Contaduría General de la Nación para el reporte de saldos iniciales a 1 de enero de 2018 y los movimientos del trimestre enero a marzo de 2018. La Contaduría  con Resolución 159 del 29/05/2018 dio un nuevo plazo para la presentación de la información hasta el 30 de junio de 2018.
- Acta No. 8 reunión del 27/07/2018: Inconvenientes para la presentación estados contables del Instituto con corte al segundo semestre de 2018 a la Contaduría General de la Nación.
- Acta No. 9 reunión del 11/09/2018: Presentación informe de la revisión financiera del año 2017 por parte de la Contratista María Fernanda Moreno Muñoz.
- Acta No. 10 reunión del 24/09/2018:  Informe de gestión sobre depuración de partidas conciliatorias en bancos y seguimiento al proceso de implementación del nuevo marco normativo contable a través del sistema de información SIAFI.  Presentación fichas de saneamiento contable No.34  a la No. 45.  A 30 de septiembre de 2018 los saldos de Bancos de Tesorería y Extractos Bancarios son consistentes y se encuentran depuradas en 100% las partidas de elevada antiguedad. Se solicita el cierre de la acción.
                                                                                                                                                                           </t>
    </r>
    <r>
      <rPr>
        <b/>
        <sz val="10"/>
        <color theme="1"/>
        <rFont val="Arial"/>
        <family val="2"/>
      </rPr>
      <t>28/11/2018:</t>
    </r>
    <r>
      <rPr>
        <sz val="10"/>
        <color theme="1"/>
        <rFont val="Arial"/>
        <family val="2"/>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color theme="1"/>
        <rFont val="Arial"/>
        <family val="2"/>
      </rPr>
      <t>05/12/2018:</t>
    </r>
    <r>
      <rPr>
        <sz val="10"/>
        <color theme="1"/>
        <rFont val="Arial"/>
        <family val="2"/>
      </rPr>
      <t xml:space="preserve"> Esta acción está en seguimiento por parte de la Oficina de Control Interno.</t>
    </r>
  </si>
  <si>
    <t xml:space="preserve">06/04/2018: 
Actas de Comité Tecnico de Sostenibilidad Contable 2018. </t>
  </si>
  <si>
    <r>
      <rPr>
        <sz val="10"/>
        <color theme="1"/>
        <rFont val="Arial"/>
        <family val="2"/>
      </rPr>
      <t xml:space="preserve">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color theme="1"/>
        <rFont val="Arial"/>
        <family val="2"/>
      </rPr>
      <t xml:space="preserve">
</t>
    </r>
    <r>
      <rPr>
        <sz val="10"/>
        <color theme="1"/>
        <rFont val="Arial"/>
        <family val="2"/>
      </rPr>
      <t>17/10/2018</t>
    </r>
    <r>
      <rPr>
        <b/>
        <sz val="10"/>
        <color theme="1"/>
        <rFont val="Arial"/>
        <family val="2"/>
      </rPr>
      <t>:</t>
    </r>
    <r>
      <rPr>
        <sz val="10"/>
        <color theme="1"/>
        <rFont val="Arial"/>
        <family val="2"/>
      </rPr>
      <t xml:space="preserve"> Según lo informado en Comité de Sostenibilidad Contable del 24 de septiembre de 2018, las partidas conciliatorias con corte a dic/31/2017 se encuentras conciliadas al 100% y teniendo en cuenta que la Versión 4 del formato de Concilliación Bancaria Contable fue aprobada el 25/09/2018 esta acción seguirá siendo objeto de seguimiento. 
</t>
    </r>
    <r>
      <rPr>
        <b/>
        <sz val="10"/>
        <color theme="1"/>
        <rFont val="Arial"/>
        <family val="2"/>
      </rPr>
      <t xml:space="preserve">24/12/2018: </t>
    </r>
    <r>
      <rPr>
        <sz val="10"/>
        <color theme="1"/>
        <rFont val="Arial"/>
        <family val="2"/>
      </rPr>
      <t xml:space="preserve">En el Comité de Sostenibilidad Financiero y Contable, se presentó el consolidado de vigencias 2015, 2016 y 2017 correspondientes a la revisión de movimientos bancarios, contables y presupuestales, soportados mediante las fichas técnicas que soportan las transacciones más significativas.  Por la anterior se da por cumplida ésta actividad. </t>
    </r>
  </si>
  <si>
    <r>
      <rPr>
        <sz val="10"/>
        <color theme="1"/>
        <rFont val="Arial"/>
        <family val="2"/>
      </rPr>
      <t>Acta de Control Interno de fecha 01, 08 y 15 de marzo de 2018
17/10/2018:</t>
    </r>
    <r>
      <rPr>
        <b/>
        <sz val="10"/>
        <color theme="1"/>
        <rFont val="Arial"/>
        <family val="2"/>
      </rPr>
      <t xml:space="preserve"> </t>
    </r>
    <r>
      <rPr>
        <sz val="10"/>
        <color theme="1"/>
        <rFont val="Arial"/>
        <family val="2"/>
      </rPr>
      <t xml:space="preserve">Acta de Comité de Sostenibilidad Contable del 24/09/2018 y http://www.idep.edu.co/?q=content/gf-14-proceso-de-gesti%C3%B3n-financiera#overlay-context= Formatos_ FT-GF-14-16 Formato de Conciliación Bancaria, 
</t>
    </r>
    <r>
      <rPr>
        <b/>
        <sz val="10"/>
        <color theme="1"/>
        <rFont val="Arial"/>
        <family val="2"/>
      </rPr>
      <t>24/12/2018</t>
    </r>
    <r>
      <rPr>
        <sz val="10"/>
        <color theme="1"/>
        <rFont val="Arial"/>
        <family val="2"/>
      </rPr>
      <t>:  Actas del Comité de la vigencia 2018.</t>
    </r>
  </si>
  <si>
    <r>
      <rPr>
        <sz val="10"/>
        <color theme="1"/>
        <rFont val="Arial"/>
        <family val="2"/>
      </rPr>
      <t xml:space="preserve">24/04/2018: Hilda Yamile Morales Laverde - Jefe OCI.
</t>
    </r>
    <r>
      <rPr>
        <b/>
        <sz val="10"/>
        <color theme="1"/>
        <rFont val="Arial"/>
        <family val="2"/>
      </rPr>
      <t xml:space="preserve">
19/07/2018: </t>
    </r>
    <r>
      <rPr>
        <sz val="10"/>
        <color theme="1"/>
        <rFont val="Arial"/>
        <family val="2"/>
      </rPr>
      <t xml:space="preserve">Alix del Pilar Hurtado P., Técnico Operativo (E ) OCI
</t>
    </r>
    <r>
      <rPr>
        <b/>
        <sz val="10"/>
        <color theme="1"/>
        <rFont val="Arial"/>
        <family val="2"/>
      </rPr>
      <t xml:space="preserve">
17/10/2018:</t>
    </r>
    <r>
      <rPr>
        <sz val="10"/>
        <color theme="1"/>
        <rFont val="Arial"/>
        <family val="2"/>
      </rPr>
      <t xml:space="preserve"> Sandra Milena Bonilla R._ Contratista de Apoyo Profesional_ OCI
</t>
    </r>
    <r>
      <rPr>
        <b/>
        <sz val="10"/>
        <color theme="1"/>
        <rFont val="Arial"/>
        <family val="2"/>
      </rPr>
      <t xml:space="preserve">24/12/2018: </t>
    </r>
    <r>
      <rPr>
        <sz val="10"/>
        <color theme="1"/>
        <rFont val="Arial"/>
        <family val="2"/>
      </rPr>
      <t>Sandra Milena Bonilla R._ Contratista de Apoyo Profesional_ OCI</t>
    </r>
  </si>
  <si>
    <t>Elaborar e implementar un protocolo de manejo de cuentas por parte de la Tesorería</t>
  </si>
  <si>
    <t>Protocolo de manejo de cuentas por parte de la Tesorería</t>
  </si>
  <si>
    <r>
      <rPr>
        <sz val="10"/>
        <color theme="1"/>
        <rFont val="Arial"/>
        <family val="2"/>
      </rPr>
      <t xml:space="preserve">Se realizò reuniòn con tesoreria para establecer las politicas de seguridad, se tiene en borrador para articularlo con la circular de la SDH de febrero de 2018.  Documento final  para el  20 al 23 por parte de planeación.
05/10/2018:  Se elaboró el instructivo IN-GF-14-05-Protocolo de Seguridad y Manejo Cuentas deTesoreria, aprobado el 02/05/2018 y publicado en la página web institucional en el link Maloka Aula SIG.
</t>
    </r>
    <r>
      <rPr>
        <b/>
        <sz val="10"/>
        <color theme="1"/>
        <rFont val="Arial"/>
        <family val="2"/>
      </rPr>
      <t>05/12/2018:</t>
    </r>
    <r>
      <rPr>
        <sz val="10"/>
        <color theme="1"/>
        <rFont val="Arial"/>
        <family val="2"/>
      </rPr>
      <t xml:space="preserve"> Esta acción está en seguimiento por parte de la Oficina de Control Interno.</t>
    </r>
  </si>
  <si>
    <t xml:space="preserve">12/04/2018: Se recomienda establecer el periodo de desarrollo de esta acción
19/07/2018: No se reportaron avances por parte del líder del proceso. Continúa sin establecerse el periodo de desarrollo de esta acción
NOTA: La Oficina de Control Interno, durante el mes de Agosto, realizará visita administrativa al área de contabilidad, con el fin de verificar los documentos que soporten la gestión adelantada en cumplimiento a las acciones planteadas.
17/10/2018: Verificada el enlace institucional_ Gestión Documental SIG http://www.idep.edu.co/sites/default/files/IN-GF-14-05_Protocolo_de_Seguridad_V1.pdfse observa la Versión 1 del Protocolo de Seguridad y Manejo de Cuentas _Tesorería aprobado el 02/05/2018.   Esta acción continua en seguimiento con el fin de verificar su cumplimiento y cierre en el próximo informe. 
24/12/2018:  Esta actividad se cierra,  se continuará con el seguimiento desde el plan de mejoramiento institucional. </t>
  </si>
  <si>
    <r>
      <rPr>
        <sz val="10"/>
        <color theme="1"/>
        <rFont val="Arial"/>
        <family val="2"/>
      </rPr>
      <t xml:space="preserve">17/10/2018:http://www.idep.edu.co/sites/default/files/IN-GF-14-5_Protocolo_de_Seguridad_V1.pdf
</t>
    </r>
    <r>
      <rPr>
        <b/>
        <sz val="10"/>
        <color theme="1"/>
        <rFont val="Arial"/>
        <family val="2"/>
      </rPr>
      <t xml:space="preserve">
24/12/2018:</t>
    </r>
    <r>
      <rPr>
        <sz val="10"/>
        <color theme="1"/>
        <rFont val="Arial"/>
        <family val="2"/>
      </rPr>
      <t xml:space="preserve"> http://www.idep.edu.co/sites/default/files/IN-GF-14-05_Protocolo_de_Seguridad_V1.pdf</t>
    </r>
  </si>
  <si>
    <r>
      <rPr>
        <sz val="10"/>
        <color theme="1"/>
        <rFont val="Arial"/>
        <family val="2"/>
      </rPr>
      <t xml:space="preserve">24/04/2018: Hilda Yamile Morales Laverde - Jefe OCI.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 xml:space="preserve">
17/10/2018: </t>
    </r>
    <r>
      <rPr>
        <sz val="10"/>
        <color theme="1"/>
        <rFont val="Arial"/>
        <family val="2"/>
      </rPr>
      <t>Sandra Milena Bonilla R._ Contratista de Apoyo Profesional_ OCI
24/12/2018: Sandra Milena Bonilla R._ Contratista de Apoyo Profesional_ OCI</t>
    </r>
  </si>
  <si>
    <t>Revisión de los procedimientos 
PRO-GF-14-06 Conciliaciones bancarias y contables
PRO-GF-14-11 Gestión Contable
PRO-GF-14-12 Revisión a los informes de ejecución financiera de los recursos entregados en administración
PRO-GF-14-14 Causación de Órdenes de Pago
PRO-GF-14-15 Programación Mensualizada de Caja PAC</t>
  </si>
  <si>
    <t>Procedimientos</t>
  </si>
  <si>
    <t>Contratista Subdirección administrativa, Financiera y CID</t>
  </si>
  <si>
    <r>
      <rPr>
        <b/>
        <sz val="10"/>
        <color rgb="FF000000"/>
        <rFont val="Arial"/>
        <family val="2"/>
      </rPr>
      <t>09/04/2018:</t>
    </r>
    <r>
      <rPr>
        <sz val="10"/>
        <color rgb="FF000000"/>
        <rFont val="Arial"/>
        <family val="2"/>
      </rPr>
      <t xml:space="preserve"> Una vez revisados los procedimientos de Contabilidad y Tesoreria del Proceso de Gestion Financiera,  se pudo verificar que ellos cumplen con los controles necesarios para la operatividad del Proceso, sin embargo los dumentos fueron actualizados  en cuanto a:  la Normatividad Legal Vigente y forma .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*PRO-GF-14-15 Programación Mensualizada de Caja PAC. Este documento No fue necesario actualizarlo, esta conforme a la operatividad del proceso.</t>
    </r>
  </si>
  <si>
    <t>09/04/2018: 
http://www.idep.edu.co/?q=content/gf-14-proceso-de-gesti%C3%B3n-financiera#overlay-context=</t>
  </si>
  <si>
    <r>
      <rPr>
        <sz val="10"/>
        <color rgb="FF000000"/>
        <rFont val="Arial"/>
        <family val="2"/>
      </rPr>
      <t xml:space="preserve">25/4/2018:  Se realizó la actualización de procedimientos y se encuetran publicados en la página web.   
</t>
    </r>
    <r>
      <rPr>
        <b/>
        <sz val="10"/>
        <color rgb="FF000000"/>
        <rFont val="Arial"/>
        <family val="2"/>
      </rPr>
      <t xml:space="preserve">19/07/2018: </t>
    </r>
    <r>
      <rPr>
        <sz val="10"/>
        <color rgb="FF000000"/>
        <rFont val="Arial"/>
        <family val="2"/>
      </rPr>
      <t xml:space="preserve">No se reportó seguimiento por parte del líder del proceso de Gestión Financiera. Sin embargo, revisado Maloca AulaSIG, se evidencia que en el mes de marzo de 2018, se actualizaron los siguientes procedimientos: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El procedimiento PRO-GF-14-15 Programación Mensualizada de Caja PAC. se encuentra en su versión 4 del 19/07/2017. SE CIERRA LA ACCIÓN
</t>
    </r>
  </si>
  <si>
    <r>
      <rPr>
        <sz val="10"/>
        <color rgb="FF000000"/>
        <rFont val="Arial"/>
        <family val="2"/>
      </rPr>
      <t xml:space="preserve">http://www.idep.edu.co/?q=content/gf-14-proceso-de-gesti%C3%B3n-financiera#overlay-context=
</t>
    </r>
    <r>
      <rPr>
        <b/>
        <sz val="10"/>
        <color rgb="FF000000"/>
        <rFont val="Arial"/>
        <family val="2"/>
      </rPr>
      <t xml:space="preserve">19/07/2018:  </t>
    </r>
    <r>
      <rPr>
        <sz val="10"/>
        <color rgb="FF000000"/>
        <rFont val="Arial"/>
        <family val="2"/>
      </rPr>
      <t xml:space="preserve">http://www.idep.edu.co/?q=content/gf-14-proceso-de-gesti%C3%B3n-financiera#overlay-context= </t>
    </r>
  </si>
  <si>
    <r>
      <rPr>
        <sz val="10"/>
        <color theme="1"/>
        <rFont val="Arial"/>
        <family val="2"/>
      </rPr>
      <t xml:space="preserve">24/04/2018: Hilda Yamile Morales Laverde - Jefe OCI.
</t>
    </r>
    <r>
      <rPr>
        <b/>
        <sz val="10"/>
        <color theme="1"/>
        <rFont val="Arial"/>
        <family val="2"/>
      </rPr>
      <t xml:space="preserve">19/07/2018: </t>
    </r>
    <r>
      <rPr>
        <sz val="10"/>
        <color theme="1"/>
        <rFont val="Arial"/>
        <family val="2"/>
      </rPr>
      <t>Alix del Pilar Hurtado P., Técnico Operativo (E ) OCI</t>
    </r>
  </si>
  <si>
    <t xml:space="preserve">Revisión y actualizar el mapa de riesgos del proceso Gestión Financiera con sus respectivos puntos de control  </t>
  </si>
  <si>
    <t>Mapa de riesgos</t>
  </si>
  <si>
    <r>
      <rPr>
        <b/>
        <sz val="10"/>
        <color theme="1"/>
        <rFont val="Arial"/>
        <family val="2"/>
      </rPr>
      <t>09/04/2018:</t>
    </r>
    <r>
      <rPr>
        <sz val="10"/>
        <color theme="1"/>
        <rFont val="Arial"/>
        <family val="2"/>
      </rPr>
      <t xml:space="preserve">  Inició el 5 de febrero con los funcinarios de la Subdirección Financiera, se entregara seguimiento del Mapa de Riesgo de acuerdo al Cronograma de la OAP. 
</t>
    </r>
    <r>
      <rPr>
        <b/>
        <sz val="10"/>
        <color theme="1"/>
        <rFont val="Arial"/>
        <family val="2"/>
      </rPr>
      <t>05/10/2018:</t>
    </r>
    <r>
      <rPr>
        <sz val="10"/>
        <color theme="1"/>
        <rFont val="Arial"/>
        <family val="2"/>
      </rPr>
      <t xml:space="preserve">  Se realizó Seguimiento y Evaluación del Mapa de Riesgos Institucional y de Corrupción por Procesos con corte al 31 de Agosto de 2018, donde se indicó que para mitigar los riesgos se actualizaron los procedimientos PRO-GF-14-06 "Conciliaciones Bancarias Contables", así como el formato y el procedimiento PRO-GF-14-14 "Causación de Órdenes de Pago", en cada uno ellos se implementaron puntos de control.
</t>
    </r>
    <r>
      <rPr>
        <b/>
        <sz val="10"/>
        <color theme="1"/>
        <rFont val="Arial"/>
        <family val="2"/>
      </rPr>
      <t>05/12/2018:</t>
    </r>
    <r>
      <rPr>
        <sz val="10"/>
        <color theme="1"/>
        <rFont val="Arial"/>
        <family val="2"/>
      </rPr>
      <t xml:space="preserve"> Esta acción está en seguimiento por parte de la Oficina de Control Interno.                                                                                                                                                                                                                                                                                                                                                                        </t>
    </r>
    <r>
      <rPr>
        <b/>
        <sz val="10"/>
        <color theme="1"/>
        <rFont val="Arial"/>
        <family val="2"/>
      </rPr>
      <t>07/12/2018</t>
    </r>
    <r>
      <rPr>
        <sz val="10"/>
        <color theme="1"/>
        <rFont val="Arial"/>
        <family val="2"/>
      </rPr>
      <t xml:space="preserve">: Se presentó el seguimiento y actualización al mapa de riesgos ante la Oficina Asesora de Planeación, previa verificación por parte de los responsables del proceso de Gestión Financiera
</t>
    </r>
  </si>
  <si>
    <r>
      <rPr>
        <sz val="10"/>
        <color theme="1"/>
        <rFont val="Arial"/>
        <family val="2"/>
      </rPr>
      <t>25/4/2018:  Esta actividad se encuentra en ejecución.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18/10/2018</t>
    </r>
    <r>
      <rPr>
        <b/>
        <sz val="10"/>
        <color theme="1"/>
        <rFont val="Arial"/>
        <family val="2"/>
      </rPr>
      <t xml:space="preserve">: </t>
    </r>
    <r>
      <rPr>
        <sz val="10"/>
        <color theme="1"/>
        <rFont val="Arial"/>
        <family val="2"/>
      </rPr>
      <t xml:space="preserve">De acuerdo con el seguimiento realizado al mapa de riesgos con corte a 31 de agosto, del cual se emitió Informe radicado con el No. 00106-817-001135 del 25 de septiembre de 2018, esta acción continúa en seguimiento.  
</t>
    </r>
    <r>
      <rPr>
        <b/>
        <sz val="10"/>
        <color theme="1"/>
        <rFont val="Arial"/>
        <family val="2"/>
      </rPr>
      <t>24/12/2018</t>
    </r>
    <r>
      <rPr>
        <sz val="10"/>
        <color theme="1"/>
        <rFont val="Arial"/>
        <family val="2"/>
      </rPr>
      <t>: Verificada el CONSOLIDADO MAPA DE RIESGOS INSTITUCIONAL Y DE CORRUPCIÓN POR PROCESO aprobado el 16 de noviembre de 2018 se estableció para el riesgo "Manejo indebido de recursos públicos." se definió un control de detectivo a través del procedimiento PRO-GF-14-06 "Conciliaciones Bancarias Contables", y dos (2) controles preventivos  a través del procedimiento PRO-GF-14-14 "Causación de Órdenes de Pago" así como la aplicación de los controles a través del Protocolo de Seguridad y Manejo de Cuentas de Tesorería IN- GF -14- 05, por lo tanto se cierra esta acción.</t>
    </r>
  </si>
  <si>
    <r>
      <rPr>
        <sz val="10"/>
        <color theme="1"/>
        <rFont val="Arial"/>
        <family val="2"/>
      </rPr>
      <t>18/10/2018:</t>
    </r>
    <r>
      <rPr>
        <b/>
        <sz val="10"/>
        <color theme="1"/>
        <rFont val="Arial"/>
        <family val="2"/>
      </rPr>
      <t xml:space="preserve"> </t>
    </r>
    <r>
      <rPr>
        <sz val="10"/>
        <color theme="1"/>
        <rFont val="Arial"/>
        <family val="2"/>
      </rPr>
      <t xml:space="preserve">Informe Ejecutivo de seguimiento y evaluación a la gestión de los riesgos de los procesos y el seguimiento al mapa de riesgos de corrupción radicado No. 00106-817-001135 del 25 de septiembre de 2018 y http://www.idep.edu.co/?q=content/mapa-de-riesgos-por-proceso.
</t>
    </r>
    <r>
      <rPr>
        <b/>
        <sz val="10"/>
        <color theme="1"/>
        <rFont val="Arial"/>
        <family val="2"/>
      </rPr>
      <t xml:space="preserve">24/12/2018: 
</t>
    </r>
    <r>
      <rPr>
        <sz val="10"/>
        <color theme="1"/>
        <rFont val="Arial"/>
        <family val="2"/>
      </rPr>
      <t>Seguimiento Mapa de Riesgos enviado por correo electrónico por la OAP</t>
    </r>
  </si>
  <si>
    <r>
      <rPr>
        <sz val="10"/>
        <color theme="1"/>
        <rFont val="Arial"/>
        <family val="2"/>
      </rPr>
      <t xml:space="preserve">24/04/2018: Hilda Yamile Morales Laverde - Jefe OCI.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18/10/2018:</t>
    </r>
    <r>
      <rPr>
        <sz val="10"/>
        <color theme="1"/>
        <rFont val="Arial"/>
        <family val="2"/>
      </rPr>
      <t xml:space="preserve">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</si>
  <si>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 xml:space="preserve">Revisar  y actualizar el manual de políticas contables
MN-GF-14-01 Manual de políticas y prácticas contables. </t>
  </si>
  <si>
    <t>Manual de políticas contables</t>
  </si>
  <si>
    <t>Profesional Especializado Contabilidad 222-04</t>
  </si>
  <si>
    <r>
      <rPr>
        <b/>
        <sz val="10"/>
        <color rgb="FF000000"/>
        <rFont val="Arial"/>
        <family val="2"/>
      </rPr>
      <t xml:space="preserve">06/04/2018: </t>
    </r>
    <r>
      <rPr>
        <sz val="10"/>
        <color rgb="FF000000"/>
        <rFont val="Arial"/>
        <family val="2"/>
      </rPr>
      <t>El Manual MN-GF-14-01 Manual de Políticas Contables NICSP , Se encuentra actualizado y Publicado en el Aula Maloca SIG, con fecha de aprobaciòn de 15/01/2018</t>
    </r>
  </si>
  <si>
    <t>09/04/2018: 
http://www.idep.edu.co/sites/default/files/MN_GF_14_01MANUAL_POLITICAS_IDEP_V2.pdf</t>
  </si>
  <si>
    <t>24/4/2018:  Esta actividad se encuentra cumplida y se da cierre a la misma.</t>
  </si>
  <si>
    <t>http://www.idep.edu.co/sites/default/files/MN_GF_14_01MANUAL_POLITICAS_IDEP_V2.pdf</t>
  </si>
  <si>
    <t>Implementar la generación del informe diario de bancos de tesorería  y documentar como punto de control la aprobación por parte del Subdirector Administrativo y Financiero. Esta actividad se incluirá  dentro del documento operativo que corresponda.</t>
  </si>
  <si>
    <t>Documento operativo</t>
  </si>
  <si>
    <t>Profesional Especializado Contabilidad 222-04
Técnico Operativo 314-01 Contabilidad
Técnico Operativo 314-01 Tesorería
Profesional Tesorero General 201-04
Contratista Subdirección administrativa, Financiera y CID</t>
  </si>
  <si>
    <r>
      <rPr>
        <b/>
        <sz val="10"/>
        <color theme="1"/>
        <rFont val="Arial"/>
        <family val="2"/>
      </rPr>
      <t xml:space="preserve">09/04/2018: </t>
    </r>
    <r>
      <rPr>
        <sz val="10"/>
        <color theme="1"/>
        <rFont val="Arial"/>
        <family val="2"/>
      </rPr>
      <t xml:space="preserve">
15 DE MARZO. DOCUMENTO DEFINITIVO.
</t>
    </r>
    <r>
      <rPr>
        <b/>
        <sz val="10"/>
        <color theme="1"/>
        <rFont val="Arial"/>
        <family val="2"/>
      </rPr>
      <t>05/10/2018</t>
    </r>
    <r>
      <rPr>
        <sz val="10"/>
        <color theme="1"/>
        <rFont val="Arial"/>
        <family val="2"/>
      </rPr>
      <t xml:space="preserve">: Se generó del sistema GOOBI a 28/09/2018 el informe de Estado de Caja y Bancos, donde se reflejan los saldos y movimientos de bancos consolidado. Este reporte se generará semanalmente y se remitirá al Subdirector Administrativo y Financiero y de CID. Se inicia a partir de esta fecha, porque ya se finalizó la depuración de las partidas conciliatorias en bancos de elevada antiguedad, las cuales se pueden evidenciar en las actas del Comité Técnico de Sostenibilidad Contable y en el expediente de fichas de saneamiento contable de la vigencia 2018. 
</t>
    </r>
    <r>
      <rPr>
        <b/>
        <sz val="10"/>
        <color theme="1"/>
        <rFont val="Arial"/>
        <family val="2"/>
      </rPr>
      <t>05/12/2018</t>
    </r>
    <r>
      <rPr>
        <sz val="10"/>
        <color theme="1"/>
        <rFont val="Arial"/>
        <family val="2"/>
      </rPr>
      <t xml:space="preserve">: El Informe de Estado de Caja y Bancos generado por el sistema financiero del IDEP está saliendo correcto. Se está imprimiendo, firmando (tesorero) y escaneando al finalizar el mes y se está remitiendo junto con los documentos para la elaboraciónn de la conciliación bancaria; de otra parte se está presentando mensualmente al Comité Directivo informe de saldos de cuentas bancarias. </t>
    </r>
  </si>
  <si>
    <r>
      <rPr>
        <sz val="10"/>
        <color theme="1"/>
        <rFont val="Arial"/>
        <family val="2"/>
      </rPr>
      <t>24/4/2018:  Esta actividad se encuentra ejecución se realizará seguimiento en el siguiente trimestre por parte de ésta Oficina.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18/10/2018:</t>
    </r>
    <r>
      <rPr>
        <b/>
        <sz val="10"/>
        <color theme="1"/>
        <rFont val="Arial"/>
        <family val="2"/>
      </rPr>
      <t xml:space="preserve"> </t>
    </r>
    <r>
      <rPr>
        <sz val="10"/>
        <color theme="1"/>
        <rFont val="Arial"/>
        <family val="2"/>
      </rPr>
      <t xml:space="preserve">Según lo informado por el área de Tesorería, a  la fecha se ha generado un reporte con corte al 28/09/2018, sin embargo, los reportes correspondientes al 5 y 12 de octubre no se generaron por inconvenientes con el sistema de información GOOBI. De igual forma, hasta el momento no se ha definido el procedimiento en el cual se incluirá este punto de control.  
</t>
    </r>
    <r>
      <rPr>
        <b/>
        <sz val="10"/>
        <color theme="1"/>
        <rFont val="Arial"/>
        <family val="2"/>
      </rPr>
      <t xml:space="preserve">
24/12/2018: </t>
    </r>
    <r>
      <rPr>
        <sz val="10"/>
        <color theme="1"/>
        <rFont val="Arial"/>
        <family val="2"/>
      </rPr>
      <t xml:space="preserve"> Se da por cumplida esta acción y se cierra. </t>
    </r>
  </si>
  <si>
    <r>
      <rPr>
        <sz val="10"/>
        <color theme="1"/>
        <rFont val="Arial"/>
        <family val="2"/>
      </rPr>
      <t>18/10/2018:</t>
    </r>
    <r>
      <rPr>
        <b/>
        <sz val="10"/>
        <color theme="1"/>
        <rFont val="Arial"/>
        <family val="2"/>
      </rPr>
      <t xml:space="preserve"> </t>
    </r>
    <r>
      <rPr>
        <sz val="10"/>
        <color theme="1"/>
        <rFont val="Arial"/>
        <family val="2"/>
      </rPr>
      <t xml:space="preserve">Soporte O:\2018\10. PLAN MEJORAMIENTO POR PROCESOS\04.Seguimiento 30_09_2018\Soportes Seguimiento P.M. por procesos a 
</t>
    </r>
    <r>
      <rPr>
        <b/>
        <sz val="10"/>
        <color theme="1"/>
        <rFont val="Arial"/>
        <family val="2"/>
      </rPr>
      <t>24/12/2018:</t>
    </r>
    <r>
      <rPr>
        <sz val="10"/>
        <color theme="1"/>
        <rFont val="Arial"/>
        <family val="2"/>
      </rPr>
      <t xml:space="preserve">  Soportes enviados por correo electrónico por la Tesorera General</t>
    </r>
  </si>
  <si>
    <r>
      <rPr>
        <sz val="10"/>
        <color theme="1"/>
        <rFont val="Arial"/>
        <family val="2"/>
      </rPr>
      <t xml:space="preserve">24/04/2018: Hilda Yamile Morales Laverde - Jefe OCI.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18/10/2018:</t>
    </r>
    <r>
      <rPr>
        <sz val="10"/>
        <color theme="1"/>
        <rFont val="Arial"/>
        <family val="2"/>
      </rPr>
      <t xml:space="preserve">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</si>
  <si>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Revisar políticas de seguridad de la información que consideren:
- Establecimiento de perfiles y niveles de autorización  para crear, aprobar, validar y/o anular documentos en el  Sistema Administrativo y Finaciero  SIAFI, de acuerdo a lo definido por la Subdirección administrativa, Financiera y CID.
- Implementar los controles necesarios mejorar la seguridad de la información en los equipos desde los cuales se realicen transacciones de la entidad.</t>
  </si>
  <si>
    <t>Subdirección administrativa, Financiera y CID
Contratista Oficina Asesora de Planeación</t>
  </si>
  <si>
    <r>
      <rPr>
        <b/>
        <sz val="10"/>
        <color rgb="FF000000"/>
        <rFont val="Arial"/>
        <family val="2"/>
      </rPr>
      <t xml:space="preserve">09/04/2018:  </t>
    </r>
    <r>
      <rPr>
        <sz val="10"/>
        <color rgb="FF000000"/>
        <rFont val="Arial"/>
        <family val="2"/>
      </rPr>
      <t xml:space="preserve">El día 6 de febrero inicia la revisión de los controles con el proveedor del SIAFI.
PRIMERA SEMANA DE ABRIL.
</t>
    </r>
  </si>
  <si>
    <r>
      <rPr>
        <sz val="10"/>
        <color rgb="FF000000"/>
        <rFont val="Arial"/>
        <family val="2"/>
      </rPr>
      <t xml:space="preserve">24/4/2018:  Esta actividad se encuentra sin avance y vencida.
</t>
    </r>
    <r>
      <rPr>
        <b/>
        <sz val="10"/>
        <color rgb="FF000000"/>
        <rFont val="Arial"/>
        <family val="2"/>
      </rPr>
      <t xml:space="preserve">01/06/2018: </t>
    </r>
    <r>
      <rPr>
        <sz val="10"/>
        <color rgb="FF000000"/>
        <rFont val="Arial"/>
        <family val="2"/>
      </rPr>
      <t xml:space="preserve">Revisado en Maloca AulaSIG,  se encuentra publicado el documento denominado “PROTOCOLO DE SEGURIDAD Y MANEJO DE CUENTAS – TESORERÍA”, con fecha de aprobación del 02/05/2018, en donde se evidencia la implementación de controles necesarios para mejorar  la seguridad de la información en los equipos desde los cuales se realicen transacciones de la entidad.
1) En acta del  23/03/2018, se definen perfiles en SIAFI, así:
</t>
    </r>
    <r>
      <rPr>
        <i/>
        <u/>
        <sz val="10"/>
        <color rgb="FF000000"/>
        <rFont val="Arial"/>
        <family val="2"/>
      </rPr>
      <t xml:space="preserve">Perfil Tesorero: </t>
    </r>
    <r>
      <rPr>
        <i/>
        <sz val="10"/>
        <color rgb="FF000000"/>
        <rFont val="Arial"/>
        <family val="2"/>
      </rPr>
      <t xml:space="preserve"> </t>
    </r>
    <r>
      <rPr>
        <sz val="10"/>
        <color rgb="FF000000"/>
        <rFont val="Arial"/>
        <family val="2"/>
      </rPr>
      <t xml:space="preserve">Se Quito definitivamente el permiso de “anulación” para todo el módulo tesoral. A su vez se asignaron estos permisos al Subdirector Administrativo
</t>
    </r>
    <r>
      <rPr>
        <i/>
        <u/>
        <sz val="10"/>
        <color rgb="FF000000"/>
        <rFont val="Arial"/>
        <family val="2"/>
      </rPr>
      <t>Perfil Subdirector Adm</t>
    </r>
    <r>
      <rPr>
        <sz val="10"/>
        <color rgb="FF000000"/>
        <rFont val="Arial"/>
        <family val="2"/>
      </rPr>
      <t xml:space="preserve">: Se quitaron los permisos de “Creación”, “Modificación” y “Firma” del módulo tesoral. A su vez se asignó el permiso de “Anulación”
La solicitud de anulación se realizará vía correo electrónico por el Tesorero General explicando los motivos de la solicitud y se efectuará por el Subdirector Administrativo.  
La Oficina de Control Interno, realizará revisión en SIAFI, con el fin de verificar el cumplimiento de los roles y permisos establecidos
</t>
    </r>
    <r>
      <rPr>
        <b/>
        <sz val="10"/>
        <color rgb="FF000000"/>
        <rFont val="Arial"/>
        <family val="2"/>
      </rPr>
      <t xml:space="preserve">25/07/2018: </t>
    </r>
    <r>
      <rPr>
        <sz val="10"/>
        <color rgb="FF000000"/>
        <rFont val="Arial"/>
        <family val="2"/>
      </rPr>
      <t>Revisado en Goobi, se evidencia que se encuentra parametrizados los perfiles del Tesorero y el Subdirector Administrativo de acuerdo a lo establecido en el acta del 23/03/2018</t>
    </r>
  </si>
  <si>
    <t xml:space="preserve">http://www.idep.edu.co/sites/default/files/IN-GF-14-05_Protocolo_de_Seguridad_V1.
Acta No. 2 del 23/03/2018 Plan de Mejoramiento proceso Financiero
</t>
  </si>
  <si>
    <r>
      <rPr>
        <sz val="10"/>
        <color theme="1"/>
        <rFont val="Arial"/>
        <family val="2"/>
      </rPr>
      <t xml:space="preserve">24/04/2018: Hilda Yamile Morales Laverde - Jefe OCI.
01/06/2018:   Hilda Yamile Morales Laverde, Jefe Oficina Control Interno 
</t>
    </r>
    <r>
      <rPr>
        <b/>
        <sz val="10"/>
        <color theme="1"/>
        <rFont val="Arial"/>
        <family val="2"/>
      </rPr>
      <t xml:space="preserve">
25/07/2018</t>
    </r>
    <r>
      <rPr>
        <sz val="10"/>
        <color theme="1"/>
        <rFont val="Arial"/>
        <family val="2"/>
      </rPr>
      <t>: Alix del Pilar Hurtado P., Técnico Operativo (E ) OCI</t>
    </r>
  </si>
  <si>
    <t>Realizar el Protocolo de Seguridad para el área de Tesorería.</t>
  </si>
  <si>
    <t>Protocolo de Seguridad</t>
  </si>
  <si>
    <r>
      <rPr>
        <b/>
        <sz val="10"/>
        <color rgb="FF000000"/>
        <rFont val="Arial"/>
        <family val="2"/>
      </rPr>
      <t>09/04/2018:</t>
    </r>
    <r>
      <rPr>
        <sz val="10"/>
        <color rgb="FF000000"/>
        <rFont val="Arial"/>
        <family val="2"/>
      </rPr>
      <t xml:space="preserve"> La SAFYCD, se encuentra validando los ajustes realizados por el proceso de gestion tecnologica y tesoreria con el fin de remitir ultima version a la OAP. Para su revision aprobacion y formalizacion en el Aula Maloca SIG
</t>
    </r>
  </si>
  <si>
    <r>
      <rPr>
        <sz val="10"/>
        <color rgb="FF000000"/>
        <rFont val="Arial"/>
        <family val="2"/>
      </rPr>
      <t xml:space="preserve">24/4/2018:  Se encuentra pendiente su aprobación y publicación.
</t>
    </r>
    <r>
      <rPr>
        <b/>
        <sz val="10"/>
        <color rgb="FF000000"/>
        <rFont val="Arial"/>
        <family val="2"/>
      </rPr>
      <t>01/06/2018:</t>
    </r>
    <r>
      <rPr>
        <sz val="10"/>
        <color rgb="FF000000"/>
        <rFont val="Arial"/>
        <family val="2"/>
      </rPr>
      <t xml:space="preserve"> En Maloca AulaSIG se encuentra publicado el documento denominado “PROTOCOLO DE SEGURIDAD Y MANEJO DE CUENTAS – TESORERÍA”, con fecha de aprobación del 02/05/2018. Se cierra la acción</t>
    </r>
  </si>
  <si>
    <t>http://www.idep.edu.co/sites/default/files/IN-GF-14-05_Protocolo_de_Seguridad_V1.</t>
  </si>
  <si>
    <r>
      <rPr>
        <sz val="10"/>
        <color theme="1"/>
        <rFont val="Arial"/>
        <family val="2"/>
      </rPr>
      <t xml:space="preserve">24/04/2018: Hilda Yamile Morales Laverde - Jefe OCI.
</t>
    </r>
    <r>
      <rPr>
        <b/>
        <sz val="10"/>
        <color theme="1"/>
        <rFont val="Arial"/>
        <family val="2"/>
      </rPr>
      <t xml:space="preserve">
</t>
    </r>
    <r>
      <rPr>
        <sz val="10"/>
        <color theme="1"/>
        <rFont val="Arial"/>
        <family val="2"/>
      </rPr>
      <t xml:space="preserve">01/06/2018:   Hilda Yamile Morales Laverde, Jefe Oficina Control Interno </t>
    </r>
  </si>
  <si>
    <t xml:space="preserve">Realizar circularización de saldos a diciembre 31 de 2017 de proveedores cuyos contratos estén sin liquidar. </t>
  </si>
  <si>
    <t>Técnico Operativo 314-01 Contabilidad</t>
  </si>
  <si>
    <r>
      <rPr>
        <b/>
        <sz val="10"/>
        <color theme="1"/>
        <rFont val="Arial"/>
        <family val="2"/>
      </rPr>
      <t xml:space="preserve">09/04/2018: </t>
    </r>
    <r>
      <rPr>
        <sz val="10"/>
        <color theme="1"/>
        <rFont val="Arial"/>
        <family val="2"/>
      </rPr>
      <t xml:space="preserve">
Se REALIZO CIRCULARIZACION DE SALDOS A PROVEEDORES, ACTUALIZAR LIQUIDACION DE CONTRATOS.   PENDIENTE CONFIRMAR CASOS PARTICULARES.  -  
</t>
    </r>
  </si>
  <si>
    <t>Correos electrónicos remitidos por el Subdirector Administrativo, Financiero y de Control Disciplinario</t>
  </si>
  <si>
    <r>
      <rPr>
        <sz val="10"/>
        <color theme="1"/>
        <rFont val="Arial"/>
        <family val="2"/>
      </rPr>
      <t>24/4/2018:  Se aportó como evidencia la confirmación de saldos de Corporación Magisterio y se verificó las liquidaciones de los contratos.  Se continua con el seguimiento de ésta acción.
01/06/2018: Se encuentra pendiente anexar los soportes de los correos efectuados. 
19/07/2018: Cotinúa pendiente el anexar los soportes de los correos efectuados respecto a la circularización realizada con los supervisores.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18/10/2018: </t>
    </r>
    <r>
      <rPr>
        <sz val="10"/>
        <color theme="1"/>
        <rFont val="Arial"/>
        <family val="2"/>
      </rPr>
      <t xml:space="preserve">El 16 de febrero de 2018 se reimitió correo a los supervisores de contratos por parte de la Subdirección Administrativa y Financiera con el fin verificar la efectividad de los pagos a febrero de 2018, así mismo, la liquidación de los contratos de la vigencia de 2017. Producto de la circularización se presentó inquietudes respecto al contrato 106 de 2017, del cual se hizo claridad con la remisión del acta de liquidación de este. 
</t>
    </r>
  </si>
  <si>
    <t>N:\2018\10. PLAN MEJORAMIENTO POR PROCESOS\04.Seguimiento 30_09_2018\Soportes Seguimiento P.M. por procesos a 30_Sep\GF</t>
  </si>
  <si>
    <r>
      <rPr>
        <sz val="10"/>
        <color theme="1"/>
        <rFont val="Arial"/>
        <family val="2"/>
      </rPr>
      <t xml:space="preserve">24/04/2018: Hilda Yamile Morales Laverde - Jefe OCI.
01/06/2018:   Hilda Yamile Morales Laverde, Jefe Oficina Control Interno 
19/07/2018: Alix del Pilar Hurtado P., Técnico Operativo (E ) OCI
</t>
    </r>
    <r>
      <rPr>
        <b/>
        <sz val="10"/>
        <color theme="1"/>
        <rFont val="Arial"/>
        <family val="2"/>
      </rPr>
      <t>19/10/2018:</t>
    </r>
    <r>
      <rPr>
        <sz val="10"/>
        <color theme="1"/>
        <rFont val="Arial"/>
        <family val="2"/>
      </rPr>
      <t xml:space="preserve"> Sandra Milena Bonilla R._ Contratista de Apoyo Profesional_ OCI</t>
    </r>
  </si>
  <si>
    <t>Ejecución del Plan Anticorrupción y Atención al Ciudadano - PAAC, en su componente "Iniciativas adicionales del PAAC": 
- Socialización  del ideario ético de la entidad asociado al código de buen gobierno.</t>
  </si>
  <si>
    <t>PAAC</t>
  </si>
  <si>
    <t>Subdirección administrativa, Financiera y CID
Subdirección académica
Oficina Asesora Jurídica</t>
  </si>
  <si>
    <t>Se solicita  retirar estas actividades de la matriz del plan  de mejoraiento del proceso Gestión financiera teniendo en cuenta que dichas actividades no son competencia de este proceso</t>
  </si>
  <si>
    <r>
      <rPr>
        <sz val="10"/>
        <color theme="1"/>
        <rFont val="Arial"/>
        <family val="2"/>
      </rPr>
      <t xml:space="preserve">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color theme="1"/>
        <rFont val="Arial"/>
        <family val="2"/>
      </rPr>
      <t xml:space="preserve">
18/10/2018: </t>
    </r>
    <r>
      <rPr>
        <sz val="10"/>
        <color theme="1"/>
        <rFont val="Arial"/>
        <family val="2"/>
      </rPr>
      <t xml:space="preserve">Teniendo en cuenta que esta acción no guarda relación con el  proceso de Gestión Financiera, es necesario el retiro por no ser competencia de la Subdirección.  </t>
    </r>
  </si>
  <si>
    <r>
      <rPr>
        <sz val="10"/>
        <color theme="1"/>
        <rFont val="Arial"/>
        <family val="2"/>
      </rPr>
      <t xml:space="preserve">24/04/2018: Hilda Yamile Morales Laverde - Jefe OCI.
19/07/2018: Alix del Pilar Hurtado P., Técnico Operativo (E ) OCI
</t>
    </r>
    <r>
      <rPr>
        <b/>
        <sz val="10"/>
        <color theme="1"/>
        <rFont val="Arial"/>
        <family val="2"/>
      </rPr>
      <t>19/10/2018:</t>
    </r>
    <r>
      <rPr>
        <sz val="10"/>
        <color theme="1"/>
        <rFont val="Arial"/>
        <family val="2"/>
      </rPr>
      <t xml:space="preserve"> Sandra Milena Bonilla R._ Contratista de Apoyo Profesional_ OCI</t>
    </r>
  </si>
  <si>
    <t>Ejecución del Plan Anticorrupción y Atención al Ciudadano - PAAC, en su componente "Atención al ciudadano": 
- Crear canales de comunicación requeridos de acuerdo a los lineamientos establecidos por la Corporación Transparencia por Colombia.</t>
  </si>
  <si>
    <t>Oficina Asesora de Planeación
Subdirección administrativa, Financiera y CID
Subdirección académica</t>
  </si>
  <si>
    <r>
      <rPr>
        <sz val="10"/>
        <color theme="1"/>
        <rFont val="Arial"/>
        <family val="2"/>
      </rPr>
      <t>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18/10/2018: </t>
    </r>
    <r>
      <rPr>
        <sz val="10"/>
        <color theme="1"/>
        <rFont val="Arial"/>
        <family val="2"/>
      </rPr>
      <t xml:space="preserve">Teniendo en cuenta que esta acción no guarda relación con el  proceso de Gestión Financiera, es necesario el retiro por no ser competencia de la Subdirección.  </t>
    </r>
  </si>
  <si>
    <r>
      <rPr>
        <sz val="10"/>
        <color theme="1"/>
        <rFont val="Arial"/>
        <family val="2"/>
      </rPr>
      <t xml:space="preserve">24/04/2018: Hilda Yamile Morales Laverde - Jefe OCI.
</t>
    </r>
    <r>
      <rPr>
        <b/>
        <sz val="10"/>
        <color theme="1"/>
        <rFont val="Arial"/>
        <family val="2"/>
      </rPr>
      <t xml:space="preserve">
</t>
    </r>
    <r>
      <rPr>
        <sz val="10"/>
        <color theme="1"/>
        <rFont val="Arial"/>
        <family val="2"/>
      </rPr>
      <t xml:space="preserve">19/07/2018: Alix del Pilar Hurtado P., Técnico Operativo (E ) OCI
</t>
    </r>
    <r>
      <rPr>
        <b/>
        <sz val="10"/>
        <color theme="1"/>
        <rFont val="Arial"/>
        <family val="2"/>
      </rPr>
      <t xml:space="preserve">
19/10/2018:</t>
    </r>
    <r>
      <rPr>
        <sz val="10"/>
        <color theme="1"/>
        <rFont val="Arial"/>
        <family val="2"/>
      </rPr>
      <t xml:space="preserve"> Sandra Milena Bonilla R._ Contratista de Apoyo Profesional_ OCI</t>
    </r>
  </si>
  <si>
    <t>Ejecución de las actividades del Plan de mejoramiento del Indice de transparencia:
- Establecimiento de políticas antisoborno, antitrámites y antipiratería.</t>
  </si>
  <si>
    <t>Subdirección administrativa, Financiera y CID
Subdirección académica
Oficina Ases</t>
  </si>
  <si>
    <r>
      <rPr>
        <sz val="10"/>
        <color theme="1"/>
        <rFont val="Arial"/>
        <family val="2"/>
      </rPr>
      <t>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18/10/2018: </t>
    </r>
    <r>
      <rPr>
        <sz val="10"/>
        <color theme="1"/>
        <rFont val="Arial"/>
        <family val="2"/>
      </rPr>
      <t xml:space="preserve">Teniendo en cuenta que esta acción no guarda relación con el  proceso de Gestión Financiera, es necesario el retiro por no ser competencia de la Subdirección.  </t>
    </r>
  </si>
  <si>
    <r>
      <rPr>
        <sz val="10"/>
        <color theme="1"/>
        <rFont val="Arial"/>
        <family val="2"/>
      </rPr>
      <t xml:space="preserve">24/04/2018: Hilda Yamile Morales Laverde - Jefe OCI.
</t>
    </r>
    <r>
      <rPr>
        <b/>
        <sz val="10"/>
        <color theme="1"/>
        <rFont val="Arial"/>
        <family val="2"/>
      </rPr>
      <t xml:space="preserve">
</t>
    </r>
    <r>
      <rPr>
        <sz val="10"/>
        <color theme="1"/>
        <rFont val="Arial"/>
        <family val="2"/>
      </rPr>
      <t xml:space="preserve">19/07/2018: Alix del Pilar Hurtado P., Técnico Operativo (E ) OCI
</t>
    </r>
    <r>
      <rPr>
        <b/>
        <sz val="10"/>
        <color theme="1"/>
        <rFont val="Arial"/>
        <family val="2"/>
      </rPr>
      <t>19/10/2018:</t>
    </r>
    <r>
      <rPr>
        <sz val="10"/>
        <color theme="1"/>
        <rFont val="Arial"/>
        <family val="2"/>
      </rPr>
      <t xml:space="preserve"> Sandra Milena Bonilla R._ Contratista de Apoyo Profesional_ OCI</t>
    </r>
  </si>
  <si>
    <t>Revisión del mapa de riesgos del proceso. Respecto al riesgo "Formulación y seguimiento a instrumentos de gestión de manera ineficiente, inadecuada y/o inoportuna", se determina que es necesario hacer más acompañamiento a los procesos para la formulación de sus intrumentos de gestión, para que queden correctamente formulados y alineados a la gestión general del IDEP</t>
  </si>
  <si>
    <t>Control del riesgo mencionado suceptible de mejora</t>
  </si>
  <si>
    <t>Acompañar en la formulación de los instrumentos de gestión a los procesos que así lo requieran o soliciten.</t>
  </si>
  <si>
    <t>Contratista SIG - OAP</t>
  </si>
  <si>
    <r>
      <rPr>
        <b/>
        <sz val="11"/>
        <color rgb="FF000000"/>
        <rFont val="Calibri"/>
        <family val="2"/>
      </rPr>
      <t xml:space="preserve">22/03/2019: </t>
    </r>
    <r>
      <rPr>
        <sz val="11"/>
        <color rgb="FF000000"/>
        <rFont val="Calibri"/>
        <family val="2"/>
      </rPr>
      <t xml:space="preserve"> Se realizó el acompañamiento metodológico desde la OAP a los procesos en la formulación de POA, Indicadores de gestión y Plan de acción de MIPG según la política que corresponda.</t>
    </r>
  </si>
  <si>
    <t>Listas de asistencia.
Maloca SIG</t>
  </si>
  <si>
    <r>
      <rPr>
        <sz val="10"/>
        <color rgb="FF000000"/>
        <rFont val="Arial"/>
        <family val="2"/>
      </rPr>
      <t xml:space="preserve">24/12/2018: Teniendo en cuenta las fechas establecidas para la ejecución de esta actividad, en pròximo seguimiento se verificará el cumplimiento de la misma.  
</t>
    </r>
    <r>
      <rPr>
        <b/>
        <sz val="10"/>
        <color rgb="FF000000"/>
        <rFont val="Arial"/>
        <family val="2"/>
      </rPr>
      <t xml:space="preserve">30/04/2019:  </t>
    </r>
    <r>
      <rPr>
        <sz val="10"/>
        <color rgb="FF000000"/>
        <rFont val="Arial"/>
        <family val="2"/>
      </rPr>
      <t xml:space="preserve">Se verifico por parte de esta Oficina planillas de asistencia de capacitaciones realizadas por parte del proceso a:  Formulación POA - Gestión documental, Gestión Contractual, GRFyA, evaluación y control; entre otros.  Por lo anterior se da cumplimiento a a la acción propuesta y se realiza el cierre de la misma. 
</t>
    </r>
  </si>
  <si>
    <r>
      <rPr>
        <sz val="11"/>
        <color rgb="FF000000"/>
        <rFont val="Calibri"/>
        <family val="2"/>
      </rPr>
      <t xml:space="preserve">24/12/2018: Sandra Milena Bonilla R._ Contratista de Apoyo Profesional_ OCI
</t>
    </r>
    <r>
      <rPr>
        <b/>
        <sz val="11"/>
        <color rgb="FF000000"/>
        <rFont val="Calibri"/>
        <family val="2"/>
      </rPr>
      <t xml:space="preserve">30/04/2019:  </t>
    </r>
    <r>
      <rPr>
        <sz val="11"/>
        <color rgb="FF000000"/>
        <rFont val="Calibri"/>
        <family val="2"/>
      </rPr>
      <t>Hilda Yamile Morales L - Jefe OCI</t>
    </r>
  </si>
  <si>
    <t>CERRADAS TERCER TRIMESTRE DE 2019</t>
  </si>
  <si>
    <t>Durante el mes de noviembre se revisó y ajustó el mapa de riesgos del proceso de Divulgación y comunicación,  cuyos cambios  se  registraron en el acta de reunión del 28 de noviembre que reposan en el archivo de gestión de la Subdirección académica. Frente los riesgos  de Usufructo mal intencionado de publicaciones producidas por el IDEP para el interés particular y bajo nivel de publicidad de la información (transparencia activa) , se propone desde el líder formular una acción de mejora  preventiva que permita mitigar la ocurrencia de los riesgos  identificado así como fortalecer su control.</t>
  </si>
  <si>
    <t>Información insuficiente a usuarios y partes interesadas acerca de la gratuidad de los productos y servicios del IDEP.
Colusión por parte de los Directivos, Funcionarios y/o contratistas que intervienen en la los procesos de distribución de publicaciones</t>
  </si>
  <si>
    <t>Realizar una campaña de información a usuarios y partes interesadas acerca de la gratuidad de los productos y servicios del IDEP, para mejorar  los niveles de publicidad de la información del IDEP a usuarios y partes interesadas.</t>
  </si>
  <si>
    <t xml:space="preserve">Publicación en la Pagina Web del IDEP de la campaña realizada,  ( enlace) 
Elaboración y envío  de campaña virtual a través de la generación de correos masivos a las bases de datos de usuarios del IDEP </t>
  </si>
  <si>
    <t>Subdirectora Académica 
Asesor de la Dirección general (Líder proceso comunicaciones)</t>
  </si>
  <si>
    <r>
      <rPr>
        <b/>
        <sz val="10"/>
        <color rgb="FF000000"/>
        <rFont val="Arial"/>
        <family val="2"/>
      </rPr>
      <t xml:space="preserve">Primer Trimestre: </t>
    </r>
    <r>
      <rPr>
        <sz val="10"/>
        <color rgb="FF000000"/>
        <rFont val="Arial"/>
        <family val="2"/>
      </rPr>
      <t xml:space="preserve"> Durante este primer trimestre  se han adelantado actividades de divulgación de la  campaña  de gratuidad de las publicaciones, la cual se ha realizado de manera virtual, a través del boletín externo de comunicaciones del IDEP No 3 el cual se envía por correo electrónico masivos  y las  publicaciones en la red social de Facebook  del IDEP</t>
    </r>
    <r>
      <rPr>
        <b/>
        <sz val="10"/>
        <color rgb="FF000000"/>
        <rFont val="Arial"/>
        <family val="2"/>
      </rPr>
      <t xml:space="preserve">.
Segundo Trimestre: </t>
    </r>
    <r>
      <rPr>
        <sz val="10"/>
        <color rgb="FF000000"/>
        <rFont val="Arial"/>
        <family val="2"/>
      </rPr>
      <t>Durante este periodo  se han adelantado actividades de divulgación de la  campaña  de gratuidad de las publicaciones, la cual se ha realizado de manera virtual, a través de las  publicaciones en la red social de Facebook  del IDEP.</t>
    </r>
  </si>
  <si>
    <r>
      <rPr>
        <b/>
        <sz val="10"/>
        <color rgb="FF000000"/>
        <rFont val="Arial"/>
        <family val="2"/>
      </rPr>
      <t>Primer Trimestre:</t>
    </r>
    <r>
      <rPr>
        <sz val="10"/>
        <color rgb="FF000000"/>
        <rFont val="Arial"/>
        <family val="2"/>
      </rPr>
      <t xml:space="preserve"> 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
</t>
    </r>
    <r>
      <rPr>
        <b/>
        <sz val="10"/>
        <color rgb="FF000000"/>
        <rFont val="Arial"/>
        <family val="2"/>
      </rPr>
      <t xml:space="preserve">
Segundo Trimestre: </t>
    </r>
    <r>
      <rPr>
        <sz val="10"/>
        <color rgb="FF000000"/>
        <rFont val="Arial"/>
        <family val="2"/>
      </rPr>
      <t>Publicaciones de redes sociales de la gratuidad de las producciones del IDEP  disponible en: 
https://www.facebook.com/idep.bogota/photos/a.456939301012813/2768293719877348/?type=3&amp;theater
https://www.facebook.com/idep.bogota/photos/a.456939301012813/2766011410105579/?type=3&amp;theater
https://www.facebook.com/idep.bogota/photos/a.618141371559271/2829748730398513/?type=3&amp;theater
https://www.facebook.com/idep.bogota/photos/a.456939301012813/2913726612000724/?type=3&amp;theater</t>
    </r>
  </si>
  <si>
    <r>
      <rPr>
        <b/>
        <sz val="10"/>
        <color rgb="FF000000"/>
        <rFont val="Arial"/>
        <family val="2"/>
      </rPr>
      <t xml:space="preserve">30/04/2019: </t>
    </r>
    <r>
      <rPr>
        <sz val="10"/>
        <color rgb="FF000000"/>
        <rFont val="Arial"/>
        <family val="2"/>
      </rPr>
      <t xml:space="preserve">Esta acción se encuentra en ejecución, se verificó por parte de ésa Oficina el cumplimiento de las publicaciones relacionadas en la página y redes sociales del Instituto.  Esta acción continúa en seguimiento. 
</t>
    </r>
    <r>
      <rPr>
        <b/>
        <sz val="10"/>
        <color rgb="FF000000"/>
        <rFont val="Arial"/>
        <family val="2"/>
      </rPr>
      <t xml:space="preserve">
20/08/2019: </t>
    </r>
    <r>
      <rPr>
        <sz val="10"/>
        <color rgb="FF000000"/>
        <rFont val="Arial"/>
        <family val="2"/>
      </rPr>
      <t>Se verificó por parte de esta Oficina los enlaces correspondientes, donde se promociona la gratuidad de los productos y servicios del IDEP. 
Esta acción se da por cumplida y se da cierre a la misma.</t>
    </r>
  </si>
  <si>
    <t>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t>
  </si>
  <si>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30/08/2019:  </t>
    </r>
    <r>
      <rPr>
        <sz val="10"/>
        <color rgb="FF000000"/>
        <rFont val="Arial"/>
        <family val="2"/>
      </rPr>
      <t xml:space="preserve">Hilda Yamile Morales Laverde - Jefe OCI. 
</t>
    </r>
  </si>
  <si>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Uso indebido de las imágenes y textos para favorecer o desfavorecer a una marca o a un tercero, los controles que se tienen  se califican moderados, por esto se propone desde el líder formular una acción de mejora  preventiva que permita mitigar la ocurrencia del riesgo  anticorrupción identificado.</t>
  </si>
  <si>
    <t>Omisión en la aplicación del manual de imagen institucional
Colusión por parte de los Directivos, Funcionarios y/o contratistas que intervienen en la los procesos de comunicación y divulgación.
Controles ineficientes a los requisitos que deben cumplir las publicaciones.</t>
  </si>
  <si>
    <t xml:space="preserve">Elaborar una lista de chequeo para la verificación y seguimiento del cumplimiento de los criterios  del manual de imagen de la Alcaldía de Bogotá, para la publicación de imágenes y /o textos </t>
  </si>
  <si>
    <t>Publicación de la lista de chequeo en el SIG así como su incorporación  en la caracterización del  proceso de Divulgación y comunicación
Matriz diligenciada  con la verificación de los criterios de  las imágenes y/o textos que  se han publicado</t>
  </si>
  <si>
    <r>
      <rPr>
        <b/>
        <sz val="10"/>
        <color rgb="FF000000"/>
        <rFont val="Arial"/>
        <family val="2"/>
      </rPr>
      <t>Primer Trimestre:</t>
    </r>
    <r>
      <rPr>
        <sz val="10"/>
        <color rgb="FF000000"/>
        <rFont val="Arial"/>
        <family val="2"/>
      </rPr>
      <t xml:space="preserve"> Se diseñó  y publicó una lista de chequeo para la verificación y seguimiento del cumplimiento de los criterios  del manual de imagen de la Alcaldía de Bogotá, para la publicación de imágenes y /o textos . Este formato  se encuentra publicado en el Maloca AULASIG,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Este punto de control se incorporó al procedimiento PRO-DIC-01-11 Gestión de comunicaciones. 
</t>
    </r>
    <r>
      <rPr>
        <b/>
        <sz val="10"/>
        <color rgb="FF000000"/>
        <rFont val="Arial"/>
        <family val="2"/>
      </rPr>
      <t xml:space="preserve">
Segundo Trimestre:</t>
    </r>
    <r>
      <rPr>
        <sz val="10"/>
        <color rgb="FF000000"/>
        <rFont val="Arial"/>
        <family val="2"/>
      </rPr>
      <t xml:space="preserve"> El formato FT-DIC-01-03 Lista de verificación de lineamientos del Manual de imagen Alcaldía Mayor de Bogotá para la publicación de imágenes y/o textos, se encuentra vigente y se encuentra diligenciado por el responsable cada vez que se requiera  en una hoja de calculo de Excel según lo mencionado en el seguimiento anterior. </t>
    </r>
  </si>
  <si>
    <r>
      <rPr>
        <b/>
        <sz val="10"/>
        <color rgb="FF000000"/>
        <rFont val="Arial"/>
        <family val="2"/>
      </rPr>
      <t>Primer Trimestre:</t>
    </r>
    <r>
      <rPr>
        <sz val="10"/>
        <color rgb="FF000000"/>
        <rFont val="Arial"/>
        <family val="2"/>
      </rPr>
      <t xml:space="preserve"> 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Segundo Trimestre: </t>
    </r>
    <r>
      <rPr>
        <b/>
        <sz val="10"/>
        <color rgb="FF000000"/>
        <rFont val="Arial"/>
        <family val="2"/>
      </rPr>
      <t xml:space="preserve">Hoja de calculo del formato diligenciado se encuentra en : </t>
    </r>
    <r>
      <rPr>
        <sz val="10"/>
        <color rgb="FF000000"/>
        <rFont val="Arial"/>
        <family val="2"/>
      </rPr>
      <t xml:space="preserve"> https://docs.google.com/spreadsheets/d/10F8Iz4uKPvOYHQycrgPyg38TsbAXVwyN-8-0WxwGVgE/edit?usp=sharing</t>
    </r>
  </si>
  <si>
    <r>
      <rPr>
        <b/>
        <sz val="10"/>
        <color rgb="FF000000"/>
        <rFont val="Arial"/>
        <family val="2"/>
      </rPr>
      <t xml:space="preserve">30/04/2019: </t>
    </r>
    <r>
      <rPr>
        <sz val="10"/>
        <color rgb="FF000000"/>
        <rFont val="Arial"/>
        <family val="2"/>
      </rPr>
      <t xml:space="preserve">Se verificó por parte de ésta Oficina que en el procedimiento PRO-DIC-01-01  se incluyó la actividad No. 03 - observaciones </t>
    </r>
    <r>
      <rPr>
        <i/>
        <sz val="10"/>
        <color rgb="FF000000"/>
        <rFont val="Arial"/>
        <family val="2"/>
      </rPr>
      <t xml:space="preserve">"El profesional responsable del equipo de comunicaciones realiza el proceso de diseño y producción de las piezas comunicativas. De igual manera, diligencia el formato FT-DIC-01- 03 Lista de verificación de lineamientos del Manual de imagen Alcaldía Mayor de Bogotá para la publicación de imágenes y/o textos, con el fin de verificar el cumplimiento del manual dispuesto por la Alcaldía Mayor de Bogotá. Este formato será conservado de manera digital por el Subdirector Académico y/o los responsables de la actividad".  
</t>
    </r>
    <r>
      <rPr>
        <b/>
        <sz val="10"/>
        <color rgb="FF000000"/>
        <rFont val="Arial"/>
        <family val="2"/>
      </rPr>
      <t xml:space="preserve">20/08/2019:  </t>
    </r>
    <r>
      <rPr>
        <sz val="10"/>
        <color rgb="FF000000"/>
        <rFont val="Arial"/>
        <family val="2"/>
      </rPr>
      <t>Se verificó por parte de esta Oficina el diligenciamiento de la lista de chequeo con el fin de validar el cumplimiento de los criterios del Manual de Imagen de la Alcaldía hasta el mes de junio de 2019.
Esta acción se da por cumplida y se da cierre a la misma.</t>
    </r>
  </si>
  <si>
    <t>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PRO-DIC-01-01</t>
  </si>
  <si>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30/08/2019:  </t>
    </r>
    <r>
      <rPr>
        <sz val="10"/>
        <color rgb="FF000000"/>
        <rFont val="Arial"/>
        <family val="2"/>
      </rPr>
      <t xml:space="preserve">Hilda Yamile Morales Laverde - Jefe OCI. 
</t>
    </r>
  </si>
  <si>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Información de las convocatorias   sea divulgada y socializada de manera parcial, inoportuna y/o desactualizada a la comunidad, los controles que se tienen  se califican moderados, por esto se propone desde el líder formular una acción de mejora  preventiva que permita mitigar la ocurrencia del riesgo identificado.</t>
  </si>
  <si>
    <t>La fuente que produce la información en la entidad no la entrega a tiempo.
Falta de oportunidad en el envío de la información a las partes interesadas por los canales institucionales del IDEP (página web, correo electrónico masivo)</t>
  </si>
  <si>
    <t xml:space="preserve">Elaborar una matriz de seguimiento  de la información de las convocatorias que se publica  en los canales institucionales del IDEP. </t>
  </si>
  <si>
    <t xml:space="preserve">Matriz diligenciada  con el seguimiento de la información publicada de las convocatorias </t>
  </si>
  <si>
    <r>
      <rPr>
        <b/>
        <sz val="10"/>
        <color rgb="FF000000"/>
        <rFont val="Arial"/>
        <family val="2"/>
      </rPr>
      <t xml:space="preserve">Primer Trimestre: </t>
    </r>
    <r>
      <rPr>
        <sz val="10"/>
        <color rgb="FF000000"/>
        <rFont val="Arial"/>
        <family val="2"/>
      </rPr>
      <t xml:space="preserve">Se diseñó y publicó una matriz de seguimiento  de la información de las convocatorias que se publica  en los canales institucionales del IDEP, con el fin de  realizar un seguimiento y control de las convocatorias de carácter académico que se publican en  los canales institucionales virtuales como pagina web, redes sociales y correos electrónicos masivos. Este instrumento se diligencia y conserva de manera virtual para facilitar su diligenciamiento y seguimiento. El responsable de diligenciar este instrumento es el asesor de la Dirección general  encargado del proceso de comunicación y divulgación del IDEP.    Este punto de control se incorporó al procedimiento PRO-DIC-01-11 Gestión de comunicaciones. 
</t>
    </r>
    <r>
      <rPr>
        <b/>
        <sz val="10"/>
        <color rgb="FF000000"/>
        <rFont val="Arial"/>
        <family val="2"/>
      </rPr>
      <t xml:space="preserve">Segundo Trimestre: </t>
    </r>
    <r>
      <rPr>
        <sz val="10"/>
        <color rgb="FF000000"/>
        <rFont val="Arial"/>
        <family val="2"/>
      </rPr>
      <t xml:space="preserve">La matriz de seguimiento  de la información de las convocatorias que se publica  en los canales institucionales del IDEP, se encuentra vigente y diligenciada en una hoja de calculo de Excel por el responsable, cada vez que se requiera. </t>
    </r>
  </si>
  <si>
    <r>
      <rPr>
        <b/>
        <sz val="10"/>
        <color rgb="FF000000"/>
        <rFont val="Arial"/>
        <family val="2"/>
      </rPr>
      <t>Primer Trimestre</t>
    </r>
    <r>
      <rPr>
        <sz val="10"/>
        <color rgb="FF000000"/>
        <rFont val="Arial"/>
        <family val="2"/>
      </rPr>
      <t xml:space="preserve">: Hoja de calculo Google diligenciada se encuentra disponible en : https://docs.google.com/spreadsheets/d/1NrZ6gwKmNQtgbSTjMcOSzoxdJXtd9GumnRhjx1Ah8cI/edit#gid=1208385232
Procedimiento PRO-DIC-01-11 Gestión de comunicaciones disponible en: http://www.idep.edu.co/?q=content/dic-01-proceso-de-divulgaci%C3%B3n-y-comunicaci%C3%B3n#overlay-context=
</t>
    </r>
    <r>
      <rPr>
        <b/>
        <sz val="10"/>
        <color rgb="FF000000"/>
        <rFont val="Arial"/>
        <family val="2"/>
      </rPr>
      <t>Segundo Trimestre:</t>
    </r>
    <r>
      <rPr>
        <sz val="10"/>
        <color rgb="FF000000"/>
        <rFont val="Arial"/>
        <family val="2"/>
      </rPr>
      <t xml:space="preserve">  Hoja de calculo de Excel diligenciada disponible en: https://docs.google.com/spreadsheets/d/1NrZ6gwKmNQtgbSTjMcOSzoxdJXtd9GumnRhjx1Ah8cI/edit?usp=sharing</t>
    </r>
  </si>
  <si>
    <r>
      <rPr>
        <b/>
        <sz val="10"/>
        <color rgb="FF000000"/>
        <rFont val="Arial"/>
        <family val="2"/>
      </rPr>
      <t xml:space="preserve">30/04/2019:  </t>
    </r>
    <r>
      <rPr>
        <sz val="10"/>
        <color rgb="FF000000"/>
        <rFont val="Arial"/>
        <family val="2"/>
      </rPr>
      <t xml:space="preserve">En el mes de marzo de 2019 se actualizó el procedimiento PRO-DIC-01-01 en la actividad No. 02 se incluyó en observaciones "La matriz de seguimiento de la información de las convocatorias que se publica en los canales institucionales del IDEP, será diligenciado y conservado de manera digital por el Subdirector Académico y/o los responsables de la actividad.", en el próximo seguimiento se verificará la aplicación de los controles establecidos. 
</t>
    </r>
    <r>
      <rPr>
        <b/>
        <sz val="10"/>
        <color rgb="FF000000"/>
        <rFont val="Arial"/>
        <family val="2"/>
      </rPr>
      <t xml:space="preserve">20/08/2019: </t>
    </r>
    <r>
      <rPr>
        <sz val="10"/>
        <color rgb="FF000000"/>
        <rFont val="Arial"/>
        <family val="2"/>
      </rPr>
      <t xml:space="preserve">Se verificó por parte de esta Oficina la matriz de seguimiento de la información de las convocatorias que se publica en los canales institucionales del IDEP hasta el mes de junio de 2019, se evidenció la publicación de todas las convocatorias relacionadas.   La acción se viene ejecutando oportunamente, se da cierre por parte de esta Oficina. </t>
    </r>
  </si>
  <si>
    <r>
      <rPr>
        <sz val="10"/>
        <color rgb="FF000000"/>
        <rFont val="Arial"/>
        <family val="2"/>
      </rPr>
      <t xml:space="preserve">PRO - DIC-01-01
Hoja de calculo de Excel diligenciada disponible en: </t>
    </r>
    <r>
      <rPr>
        <sz val="8"/>
        <color rgb="FF000000"/>
        <rFont val="Arial"/>
        <family val="2"/>
      </rPr>
      <t>https://docs.google.com/spreadsheets/d/1NrZ6gwKmNQtgbSTjMcOSzoxdJXtd9GumnRhjx1Ah8cI/edit?usp=sharing</t>
    </r>
  </si>
  <si>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30/08/2019:  </t>
    </r>
    <r>
      <rPr>
        <sz val="10"/>
        <color rgb="FF000000"/>
        <rFont val="Arial"/>
        <family val="2"/>
      </rPr>
      <t xml:space="preserve">Hilda Yamile Morales Laverde - Jefe OCI. 
</t>
    </r>
  </si>
  <si>
    <t>Durante el mes de noviembre se revisó y ajustó el mapa de riesgos del proceso de Atención al ciudadano,  cuyos cambios  se  registraron en el acta de reunión del 28 de noviembre que reposan en el archivo de gestión de la Subdirección académica. Frente al riesgo de Usuarios atendidos de manera inoportuna, ineficaz, ineficiente, indigna y/o sin calidez, los controles que se tienen  se califican moderados, por esto se propone desde el líder formular una acción de mejora  preventiva que permita mitigar la ocurrencia del riesgo  identificado.</t>
  </si>
  <si>
    <t>Desconocimiento de la información institucional por parte de los funcionarios del instituto.
Un servicio deficiente por parte de funcionarios que tienen asignada la responsabilidad.
Inadecuada caracterización de usuarios y partes interesadas que permitan conocer las necesidades y expectativas de los usuarios.</t>
  </si>
  <si>
    <t>Hacer una campaña virtual a los  servidores públicos  para sensibilizar la necesidad de atender  a los usuarios de manera oportuna, eficaz, eficiente, digna y/o con calidez, divulgando el contenido del Manual de atención al ciudadano del instituto para la investigación educativa y el desarrollo pedagógico - IDEP</t>
  </si>
  <si>
    <t>Campaña virtual enviada a los correos electrónicos  de los servidores públicos y su divulgación en el boletín interno del IDEP.</t>
  </si>
  <si>
    <t>Subdirectora Académica
Asesor Dirección General ( Líder del proceso de comunicaciones)</t>
  </si>
  <si>
    <r>
      <rPr>
        <b/>
        <sz val="10"/>
        <color rgb="FF000000"/>
        <rFont val="Arial"/>
        <family val="2"/>
      </rPr>
      <t xml:space="preserve">Primer Trimestre: </t>
    </r>
    <r>
      <rPr>
        <sz val="10"/>
        <color rgb="FF000000"/>
        <rFont val="Arial"/>
        <family val="2"/>
      </rPr>
      <t xml:space="preserve">El documento del  Manual de atención al ciudadano del instituto para la investigación educativa y el desarrollo pedagógico - IDEP se encuentra en proceso de actualización. Lo anterior debido a que  atendiendo a la circular 007-2018  emitida por la Subsecretaria de Servicio a la ciudadanía, se inicia el  proceso de adopción del Manual para la gestión de Peticiones Ciudadanas, como herramienta técnica que contribuye el mejoramiento continuo de la prestación del Servicio de la Ciudadanía en el Distrito. Es así como se elabora el Manual de Gestión de Peticiones para el IDEP , el cual se encuentra  en proceso de revisión y validación por el líder del proceso de Atención al ciudadano. Posterior a la formulación de este manual, permitirá realizar una actualización  del Manual de Atención al ciudadano del IDEP frente a las peticiones que interpone la ciudadanía. 
</t>
    </r>
    <r>
      <rPr>
        <b/>
        <sz val="10"/>
        <color rgb="FF000000"/>
        <rFont val="Arial"/>
        <family val="2"/>
      </rPr>
      <t xml:space="preserve">Segundo Trimestre: </t>
    </r>
    <r>
      <rPr>
        <sz val="10"/>
        <color rgb="FF000000"/>
        <rFont val="Arial"/>
        <family val="2"/>
      </rPr>
      <t xml:space="preserve">Durante este trimestre se elaboraron y actualizaron los siguientes documentos : El documento del  Manual de atención al ciudadano del Instituto para la investigación educativa y el desarrollo pedagógico - IDEP y el  Manual de Gestión de Peticiones para el IDEP, los cuales tiene fecha de publicación del 21/05/2019, se encuentran disponibles en el Aula Maloca SIG. Posterior a esto, se realizó una campaña virtual a los servidores públicos del IDEP a través del boletín interno de comunicaciones y correos electrónicos, con el fin de sensibilizarlos en la necesidad de atender a los usuarios  de manera oportuna, eficaz y digna atendiendo a los lineamientos del Manual de atención al ciudadano del IDEP. </t>
    </r>
  </si>
  <si>
    <r>
      <rPr>
        <b/>
        <sz val="10"/>
        <color rgb="FF000000"/>
        <rFont val="Arial"/>
        <family val="2"/>
      </rPr>
      <t>Primer Trimestre:</t>
    </r>
    <r>
      <rPr>
        <sz val="10"/>
        <color rgb="FF000000"/>
        <rFont val="Arial"/>
        <family val="2"/>
      </rPr>
      <t xml:space="preserve"> Documento del Manual de Gestión de Peticiones para el IDEP.
</t>
    </r>
    <r>
      <rPr>
        <b/>
        <sz val="10"/>
        <color rgb="FF000000"/>
        <rFont val="Arial"/>
        <family val="2"/>
      </rPr>
      <t xml:space="preserve">
Segundo Trimestre</t>
    </r>
    <r>
      <rPr>
        <sz val="10"/>
        <color rgb="FF000000"/>
        <rFont val="Arial"/>
        <family val="2"/>
      </rPr>
      <t xml:space="preserve">: Los documentos MN-AC-10-01 Manual de atención al ciudadano del instituto para la investigación educativa y el desarrollo pedagógico - IDEP y  MN-AC-10-03 Manual para la gestión de peticiones, se encuentran disponibles en el siguiente link: http://www.idep.edu.co/?q=content/ac-10-proceso-de-atenci%C3%B3n-al-ciudadano
El Boletín interno No 06-2019  remitido el viernes 31 de mayo  al correo electrónico de los funcionarios  y disponible en  la pagina web en: http://www.idep.edu.co/?q=content/boletines-internos
Los correos electrónicos se remitieron  el 18, 20 y 21 de junio de 2019 a los correos electrónicos de los funcionarios del IDEP.  
</t>
    </r>
  </si>
  <si>
    <r>
      <rPr>
        <b/>
        <sz val="10"/>
        <color rgb="FF000000"/>
        <rFont val="Arial"/>
        <family val="2"/>
      </rPr>
      <t xml:space="preserve">30/04/2019:  </t>
    </r>
    <r>
      <rPr>
        <sz val="10"/>
        <color rgb="FF000000"/>
        <rFont val="Arial"/>
        <family val="2"/>
      </rPr>
      <t xml:space="preserve">Esta actividad se reporta en ejecución, se verificará el cumplimiento de la misma en el próximo seguimiento, con sus respectivas evidencias de cumplimiento. 
</t>
    </r>
    <r>
      <rPr>
        <b/>
        <sz val="10"/>
        <color rgb="FF000000"/>
        <rFont val="Arial"/>
        <family val="2"/>
      </rPr>
      <t xml:space="preserve">20/08/2019:  </t>
    </r>
    <r>
      <rPr>
        <sz val="10"/>
        <color rgb="FF000000"/>
        <rFont val="Arial"/>
        <family val="2"/>
      </rPr>
      <t xml:space="preserve">SE verifico por parte de esta Oficina la publicación en el Boletin Interno No. 006 y los correos remitidos a los funcionarios los días 18, 20 y 21de junio de 2019.  
Se da por cumplida esta actividad y se cierra por parte de esta Oficina. </t>
    </r>
  </si>
  <si>
    <t>http://www.idep.edu.co/?q=content/idp-04-proceso-de-investigaci%C3%B3n-y-desarrollo-pedag%C3%B3gico</t>
  </si>
  <si>
    <r>
      <rPr>
        <b/>
        <sz val="10"/>
        <color rgb="FF000000"/>
        <rFont val="Arial"/>
        <family val="2"/>
      </rPr>
      <t xml:space="preserve">30/04/2019:   </t>
    </r>
    <r>
      <rPr>
        <sz val="10"/>
        <color rgb="FF000000"/>
        <rFont val="Arial"/>
        <family val="2"/>
      </rPr>
      <t xml:space="preserve">Hilda Yamile Morales Laverde - Jefe Oficina de Control Interno. 
</t>
    </r>
    <r>
      <rPr>
        <b/>
        <sz val="10"/>
        <color rgb="FF000000"/>
        <rFont val="Arial"/>
        <family val="2"/>
      </rPr>
      <t xml:space="preserve">20/08/2019:  </t>
    </r>
    <r>
      <rPr>
        <sz val="10"/>
        <color rgb="FF000000"/>
        <rFont val="Arial"/>
        <family val="2"/>
      </rPr>
      <t xml:space="preserve">Hilda Yamile Morales Laverde - Jefe OCI. 
</t>
    </r>
  </si>
  <si>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productos resultado de los proyectos de IyDP con plagio,  se propone desde el líder formular una acción de mejora  preventiva que permita mitigar la ocurrencia del riesgo identificado.</t>
  </si>
  <si>
    <t>Inadecuada utilización de herramientas tecnológicas que permitan la identificación de plagio en los documentos
Desconocimiento de las normas de referencia ión o citas de autor
Falta de integridad del contratista o funcionario.</t>
  </si>
  <si>
    <t>Documentar  el uso de la herramienta tecnológica que permite identificar plagio</t>
  </si>
  <si>
    <t xml:space="preserve">Documento  instructivo para el uso de la herramienta tecnológica anti plagio con la que cuente el IDEP  formalizado en el SIG en el proceso de Investigación y desarrollo pedagógico. </t>
  </si>
  <si>
    <t>Subdirectora Académica</t>
  </si>
  <si>
    <r>
      <rPr>
        <b/>
        <sz val="10"/>
        <color rgb="FF000000"/>
        <rFont val="Arial"/>
        <family val="2"/>
      </rP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Segundo Trimestre:</t>
    </r>
    <r>
      <rPr>
        <sz val="10"/>
        <color rgb="FF000000"/>
        <rFont val="Arial"/>
        <family val="2"/>
      </rPr>
      <t xml:space="preserve"> Durante este trimestre se realizó el  documento MN-IDP- 04-04 Manual Técnico para el uso del servicio tecnológico para la comprobación de la duplicación de contenidos, el cual se encuentra publicado en el Aula Maloca SIG en el proceso de Investigación y Desarrollo pedagógico con fecha de publicación del 13/06/2019. Este documento describe  de forma clara la administración y el uso de la herramienta tecnológica con la que cuenta la entidad (Plagscan),  para la comprobación de la duplicación de contenidos y la infracción de derechos de autor en los documentos académicos que genera el Instituto. 
Adicionalmente, se estableció como punto de control en el procedimiento PRO-IDP-04-02 Ejecución y seguimiento de proyectos de investigación y desarrollo pedagógico  en la actividad No 10. Su fecha de actualización es del 19/06/2019</t>
    </r>
  </si>
  <si>
    <r>
      <rPr>
        <b/>
        <sz val="10"/>
        <color rgb="FF000000"/>
        <rFont val="Arial"/>
        <family val="2"/>
      </rPr>
      <t>Segundo Trimestre:</t>
    </r>
    <r>
      <rPr>
        <sz val="10"/>
        <color rgb="FF000000"/>
        <rFont val="Arial"/>
        <family val="2"/>
      </rPr>
      <t xml:space="preserve"> el documento MN-IDP- 04-04 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r>
  </si>
  <si>
    <r>
      <rPr>
        <b/>
        <sz val="10"/>
        <color rgb="FF000000"/>
        <rFont val="Arial"/>
        <family val="2"/>
      </rPr>
      <t xml:space="preserve">30/04/2019: </t>
    </r>
    <r>
      <rPr>
        <sz val="10"/>
        <color rgb="FF000000"/>
        <rFont val="Arial"/>
        <family val="2"/>
      </rPr>
      <t xml:space="preserve">Esta acción será objeto de verificación en próximo seguimiento se encuentra en ejecución. 
</t>
    </r>
    <r>
      <rPr>
        <b/>
        <sz val="10"/>
        <color rgb="FF000000"/>
        <rFont val="Arial"/>
        <family val="2"/>
      </rPr>
      <t xml:space="preserve">20/08/2019:  </t>
    </r>
    <r>
      <rPr>
        <sz val="10"/>
        <color rgb="FF000000"/>
        <rFont val="Arial"/>
        <family val="2"/>
      </rPr>
      <t xml:space="preserve">Se verificó por parte de esta Oficina la publicación del Manual Técnico MN-IDP- 04-para el uso del servicio tecnológico para la comprobación de la duplicación de contenidos.
Se incluyó en la actividad 10 el punto de control </t>
    </r>
    <r>
      <rPr>
        <i/>
        <sz val="10"/>
        <color rgb="FF000000"/>
        <rFont val="Arial"/>
        <family val="2"/>
      </rPr>
      <t xml:space="preserve">"Revisar los productos finales (de carácter académico) por la herramienta tecnológica que permite identificar el plagio, con la que cuenta la entidad. Ver MN-IDP04-04 Manual técnico para el uso del servicio tecnológico para la comprobación de la duplicación de contenidos y la infracción de derechos de autor"  
</t>
    </r>
    <r>
      <rPr>
        <sz val="10"/>
        <color rgb="FF000000"/>
        <rFont val="Arial"/>
        <family val="2"/>
      </rPr>
      <t xml:space="preserve">Esta acción se da por cumplida y se cierra por parte de esta Oficina, no obstante se recomienda socializar a todos los funcionarios que deben aplicar el control. </t>
    </r>
  </si>
  <si>
    <t>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</si>
  <si>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</si>
  <si>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retiro anticipado de los participantes de los proyectos de Investigación y Desarrollo Pedagógico,  se propone desde el líder formular una acción de mejora  preventiva que permita mitigar la ocurrencia del riesgo identificado.</t>
  </si>
  <si>
    <t>Limitación de tiempo por parte de los interesados por múltiples actividades en las instituciones educativas.
Desarticulación entre las diferentes actividades que realiza el Instituto con los usuarios y partes interesadas.
Falta de motivación o interés en los proyectos desarrollados</t>
  </si>
  <si>
    <t>Socializar los lineamientos de las  guías  GU-IDP-04-01 Proyectos de Investigación y GU-IDP-04-02 Proyectos Desarrollo Pedagógico, especialmente en los temas relacionados con  la suscripción de actas de compromiso, las formas en que se puede realizar acompañamiento para prevenir este riesgo y  finalmente los tipos de incentivos académicos que pueden otorgarse a los participantes de los proyectos.</t>
  </si>
  <si>
    <t>Lista de asistencia de la socialización realizada a los funcionarios de la Subdirección Académica</t>
  </si>
  <si>
    <t>06/30/2019</t>
  </si>
  <si>
    <r>
      <rPr>
        <b/>
        <sz val="10"/>
        <color rgb="FF000000"/>
        <rFont val="Arial"/>
        <family val="2"/>
      </rP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 xml:space="preserve">Segundo Trimestre: </t>
    </r>
    <r>
      <rPr>
        <sz val="10"/>
        <color rgb="FF000000"/>
        <rFont val="Arial"/>
        <family val="2"/>
      </rPr>
      <t xml:space="preserve">El 29 de mayo se realizó la socialización de los lineamientos de las guías GU-IDP-04-01 Proyectos de Investigación y GU-IDP-04-02 Proyectos Desarrollo Pedagógico, haciendo énfasis en los temas relacionados con  la suscripción de actas de compromiso, las formas en que se puede realizar acompañamiento para prevenir este riesgo y   los tipos de incentivos académicos que pueden otorgarse a los participantes de los proyectos. Adicionalmente el 7 de junio del 2019 se les remitió por correo electrónico la presentación realizada para  que sea consultada la información entregada por la Subdirección Académica. </t>
    </r>
  </si>
  <si>
    <r>
      <rPr>
        <b/>
        <sz val="10"/>
        <color rgb="FF000000"/>
        <rFont val="Arial"/>
        <family val="2"/>
      </rPr>
      <t>Segundo Trimestre:</t>
    </r>
    <r>
      <rPr>
        <sz val="10"/>
        <color rgb="FF000000"/>
        <rFont val="Arial"/>
        <family val="2"/>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envió de la presentación realizada.</t>
    </r>
  </si>
  <si>
    <r>
      <rPr>
        <b/>
        <sz val="10"/>
        <color rgb="FF000000"/>
        <rFont val="Arial"/>
        <family val="2"/>
      </rPr>
      <t>30/04/2019:</t>
    </r>
    <r>
      <rPr>
        <sz val="10"/>
        <color rgb="FF000000"/>
        <rFont val="Arial"/>
        <family val="2"/>
      </rPr>
      <t xml:space="preserve"> Esta acción será objeto de verificación en próximo seguimiento se encuentra en ejecución. 
</t>
    </r>
    <r>
      <rPr>
        <b/>
        <sz val="10"/>
        <color rgb="FF000000"/>
        <rFont val="Arial"/>
        <family val="2"/>
      </rPr>
      <t xml:space="preserve">20/08/2019:  </t>
    </r>
    <r>
      <rPr>
        <sz val="10"/>
        <color rgb="FF000000"/>
        <rFont val="Arial"/>
        <family val="2"/>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</si>
  <si>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t>Folios 131-135 del contrato de prestación de servicios No. 008 de 2019.</t>
  </si>
  <si>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</si>
  <si>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t>Se realizó la consulta a cuatro (4) funcionarios responsables de actividades sobre el cumplimiento de los lineamientos establecidos en las  guías GU-IDP-04-02 Proyectos Desarrollo Pedagógica y GU-IDP-04-01 Proyectos de Investigación específicamente del numeral 9. A lo cual se evidencio que tan solo una funcionaria esta dando cumplimiento a la organización de la carpeta del proyecto utilizando Google Drive</t>
  </si>
  <si>
    <t>No hay conocimiento  por  funcionarios y/o contratistas  de la subdirección académica , de los aspectos propuestos en las guías GU-IDP-04-02 Proyectos Desarrollo Pedagógica y GU-IDP-04-01 Proyectos de Investigación</t>
  </si>
  <si>
    <t>Socialización de los lineamientos de la GU-IDP-04-02 Proyectos Desarrollo Pedagógica y GU-IDP-04-01 Proyectos de Investigación</t>
  </si>
  <si>
    <r>
      <rPr>
        <b/>
        <sz val="10"/>
        <color rgb="FF000000"/>
        <rFont val="Arial"/>
        <family val="2"/>
      </rP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 xml:space="preserve">
Segundo Trimestre: </t>
    </r>
    <r>
      <rPr>
        <sz val="10"/>
        <color rgb="FF000000"/>
        <rFont val="Arial"/>
        <family val="2"/>
      </rPr>
      <t xml:space="preserve">El 29 de mayo se realizó la socialización de los lineamientos de las guías GU-IDP-04-01 Proyectos de Investigación y GU-IDP-04-02 Proyectos Desarrollo Pedagógico a los apoyos académicos y secretarias de la Subdirección Académica. Adicionalmente el 7 de junio del 2019 se les remitió por correo electrónico la presentación realizada para  que  sea consultada la información entregada por la Subdirección Académica. </t>
    </r>
  </si>
  <si>
    <r>
      <rPr>
        <b/>
        <sz val="10"/>
        <color rgb="FF000000"/>
        <rFont val="Arial"/>
        <family val="2"/>
      </rPr>
      <t>Segundo Trimestre:</t>
    </r>
    <r>
      <rPr>
        <sz val="10"/>
        <color rgb="FF000000"/>
        <rFont val="Arial"/>
        <family val="2"/>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envío de la presentación realizada.</t>
    </r>
  </si>
  <si>
    <r>
      <rPr>
        <b/>
        <sz val="10"/>
        <color rgb="FF000000"/>
        <rFont val="Arial"/>
        <family val="2"/>
      </rPr>
      <t>30/04/2019:</t>
    </r>
    <r>
      <rPr>
        <sz val="10"/>
        <color rgb="FF000000"/>
        <rFont val="Arial"/>
        <family val="2"/>
      </rPr>
      <t xml:space="preserve"> Esta acción será objeto de verificación en próximo seguimiento se encuentra en ejecución. 
2</t>
    </r>
    <r>
      <rPr>
        <b/>
        <sz val="10"/>
        <color rgb="FF000000"/>
        <rFont val="Arial"/>
        <family val="2"/>
      </rPr>
      <t>0/04/</t>
    </r>
    <r>
      <rPr>
        <b/>
        <sz val="10"/>
        <color rgb="FF000000"/>
        <rFont val="Arial"/>
        <family val="2"/>
      </rPr>
      <t xml:space="preserve">2019:  </t>
    </r>
    <r>
      <rPr>
        <sz val="10"/>
        <color rgb="FF000000"/>
        <rFont val="Arial"/>
        <family val="2"/>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</si>
  <si>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</si>
  <si>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t xml:space="preserve">De acuerdo al cronograma establecido en la ficha técnica, para el segundo semestre se estableció un 30 % de avance; en el POA se reporto n 0,30 de cumplimiento para este trimestre, no obstante estos datos solo cruza con el reposte del PEDI.
Se presenta diferencias en los datos reportados en los tres instrumentos de validación, tanto en la meta proyectada como en el avance reportado, no es consistente la medida de evaluación del indicador .
Homogeneidad para la presentación de los diferentes instrumentos de evaluación a la gestión. </t>
  </si>
  <si>
    <t xml:space="preserve">No hay una presentación clara en las metas y el  avance (unidad de medida  y metodología de medición)  por cada estudio, en los instrumentos de indicadores  de gestión, plan operativo anual y fichas de proyectos. </t>
  </si>
  <si>
    <t xml:space="preserve">Revisión y modificación de los indicadores para el proceso de Investigación y Desarrollo Pedagógico  con el fin de alinear la medición entre  los instrumentos de planeación como el POA, los indicadores de Gestión del proceso y fichas de proyectos. </t>
  </si>
  <si>
    <t xml:space="preserve">Hoja de vida de los indicadores formulados para el proceso 
Plan Operativo Anual con porcentajes programados acordes a los indicadores del proceso </t>
  </si>
  <si>
    <r>
      <rPr>
        <b/>
        <sz val="10"/>
        <color rgb="FF000000"/>
        <rFont val="Arial"/>
        <family val="2"/>
      </rPr>
      <t xml:space="preserve">Primer Trimestre: </t>
    </r>
    <r>
      <rPr>
        <sz val="10"/>
        <color rgb="FF000000"/>
        <rFont val="Arial"/>
        <family val="2"/>
      </rPr>
      <t xml:space="preserve">Se realizó la formulación de  la hoja de vida de los indicadores para el proceso de Investigación y Desarrollo Pedagógico para la vigencia 2019, teniendo en cuenta los porcentajes de las fichas del proyecto programadas para la vigencia. De igual manera, se alinearon  las metas de los indicadores con el Plan Operativo Anual  para la vigencia 2019, estableciendo mediciones  iguales para los instrumentos de gestión.
</t>
    </r>
    <r>
      <rPr>
        <b/>
        <sz val="10"/>
        <color rgb="FF000000"/>
        <rFont val="Arial"/>
        <family val="2"/>
      </rPr>
      <t xml:space="preserve">
Segundo Trimestre:</t>
    </r>
    <r>
      <rPr>
        <sz val="10"/>
        <color rgb="FF000000"/>
        <rFont val="Arial"/>
        <family val="2"/>
      </rPr>
      <t xml:space="preserve"> Se realizó  el seguimiento del primer trimestre para los instrumentos de planeación como  los indicadores de gestión y el Plan operativo anual  correspondientes al proceso de Investigación y Desarrollo Pedagógico.  Evidenciando una alineación en la medición de los instrumentos mencionados. </t>
    </r>
  </si>
  <si>
    <r>
      <rPr>
        <b/>
        <sz val="10"/>
        <color rgb="FF000000"/>
        <rFont val="Arial"/>
        <family val="2"/>
      </rPr>
      <t>Primer Trimestre:</t>
    </r>
    <r>
      <rPr>
        <sz val="10"/>
        <color rgb="FF000000"/>
        <rFont val="Arial"/>
        <family val="2"/>
      </rPr>
      <t xml:space="preserve"> Hoja de vida indicadores proceso e Investigación y Desarrollo Pedagógico vigencia 2019, disponible en: http://www.idep.edu.co/?q=content/indicadores-de-gesti%C3%B3n
</t>
    </r>
    <r>
      <rPr>
        <b/>
        <sz val="10"/>
        <color rgb="FF000000"/>
        <rFont val="Arial"/>
        <family val="2"/>
      </rPr>
      <t xml:space="preserve">
Segundo Trimestre: </t>
    </r>
    <r>
      <rPr>
        <sz val="10"/>
        <color rgb="FF000000"/>
        <rFont val="Arial"/>
        <family val="2"/>
      </rPr>
      <t xml:space="preserve">El seguimiento a los indicadores para el proceso de Investigación y desarrollo pedagógico  se encuentra en la pagina web del IDEP en: http://www.idep.edu.co/?q=content/indicadores-de-gesti%C3%B3n
El seguimiento para el Plan operativo anual para el proceso de Investigación y desarrollo pedagógico se encuentra publicado en la pagina web en: http://www.idep.edu.co/?q=content/plan-operativo-anual 
</t>
    </r>
  </si>
  <si>
    <r>
      <rPr>
        <b/>
        <sz val="10"/>
        <color rgb="FF000000"/>
        <rFont val="Arial"/>
        <family val="2"/>
      </rPr>
      <t xml:space="preserve">30/04/2019: </t>
    </r>
    <r>
      <rPr>
        <sz val="10"/>
        <color rgb="FF000000"/>
        <rFont val="Arial"/>
        <family val="2"/>
      </rPr>
      <t xml:space="preserve">Se verificó por parte de ésta Oficina que los instrumentos de gestión del proceso se formularon bajo los mismos parámetros de medición.
</t>
    </r>
    <r>
      <rPr>
        <b/>
        <sz val="10"/>
        <color rgb="FF000000"/>
        <rFont val="Arial"/>
        <family val="2"/>
      </rPr>
      <t xml:space="preserve">20/08/2019: </t>
    </r>
    <r>
      <rPr>
        <sz val="10"/>
        <color rgb="FF000000"/>
        <rFont val="Arial"/>
        <family val="2"/>
      </rPr>
      <t xml:space="preserve">Esta actividad se da por cumplida y se cierre dado la evidencia registrada en la hoja de vida del indicador y el reporte del POA. </t>
    </r>
  </si>
  <si>
    <t>Hoja de vida indicadores proceso e Investigación y Desarrollo Pedagógico vigencia 2019, disponible en: http://www.idep.edu.co/?q=content/indicadores-de-gesti%C3%B3n</t>
  </si>
  <si>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</si>
  <si>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t>De la revisión efectuada se observó que se presentan diferencias en el cronograma establecido en el POA y en la documentación que reposasen el expediente de las siguientes fichas: Sistema de monitoreo al cumplimiento de los estándares de calidad de educación inicial, Estudio investigación e innovación- un marco de referencia para el premio ala investigación educativa y reconocimiento docente</t>
  </si>
  <si>
    <t>No es claro los criterios para formular las fichas de proyectos de investigación o desarrollo pedagógico en la dependencia
No se evidencia una actividad  en el Plan operativo anual de la Subdirección Académica, el cual tiene ficha de proyecto pero su seguimiento se encuentra  reportado dentro de otra ficha de proyecto</t>
  </si>
  <si>
    <t xml:space="preserve">Actualizar el procedimiento PRO-IDP-04-01 Formulación de Proyectos de Investigación y Desarrollo Pedagógico, con el fin de  establecer los criterios para la elaboración o no de la de Ficha de proyectos de investigación o desarrollo  pedagógico. </t>
  </si>
  <si>
    <t>Documento de procedimiento PRO-IDP-04-01 Formulación de Proyectos de Investigación y Desarrollo Pedagógico actualizado  a la vigencia 2019</t>
  </si>
  <si>
    <r>
      <rPr>
        <b/>
        <sz val="10"/>
        <color rgb="FF000000"/>
        <rFont val="Arial"/>
        <family val="2"/>
      </rP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Segundo Trimestre:</t>
    </r>
    <r>
      <rPr>
        <sz val="10"/>
        <color rgb="FF000000"/>
        <rFont val="Arial"/>
        <family val="2"/>
      </rPr>
      <t xml:space="preserve"> Se realizó la actualización del procedimiento PRO-IDP-04-01 Formulación de Proyectos de Investigación y Desarrollo Pedagógico, incorporando en las  políticas de operación del procedimiento  lo siguiente : "Se debe elaborar el formato FT-IDP-04-01 Ficha de proyectos de investigación o desarrollo pedagógico, cuando se trate de un estudio contemplado en el plan de adquisiciones de la entidad y corresponda a un proyecto de investigación o desarrollo pedagógico según las definiciones establecidas en este procedimiento"  El documento tiene fecha de publicación del 22/05/2019 en el Aula Maloca SIG. </t>
    </r>
  </si>
  <si>
    <r>
      <rPr>
        <b/>
        <sz val="10"/>
        <color rgb="FF000000"/>
        <rFont val="Arial"/>
        <family val="2"/>
      </rPr>
      <t>Segundo Trimestre:</t>
    </r>
    <r>
      <rPr>
        <sz val="10"/>
        <color rgb="FF000000"/>
        <rFont val="Arial"/>
        <family val="2"/>
      </rPr>
      <t xml:space="preserve"> El procedimiento PRO-IDP-04-01 Formulación de Proyectos de Investigación y Desarrollo Pedagógico se encuentra en el Aula Maloca SIG en el siguiente link: http://www.idep.edu.co/?q=content/idp-04-proceso-de-investigaci%C3%B3n-y-desarrollo-pedag%C3%B3gico</t>
    </r>
  </si>
  <si>
    <r>
      <rPr>
        <b/>
        <sz val="10"/>
        <color rgb="FF000000"/>
        <rFont val="Arial"/>
        <family val="2"/>
      </rPr>
      <t>30/04/2019:</t>
    </r>
    <r>
      <rPr>
        <sz val="10"/>
        <color rgb="FF000000"/>
        <rFont val="Arial"/>
        <family val="2"/>
      </rPr>
      <t xml:space="preserve"> Esta acción será objeto de verificación en próximo seguimiento se encuentra en ejecución. 
</t>
    </r>
    <r>
      <rPr>
        <b/>
        <sz val="10"/>
        <color rgb="FF000000"/>
        <rFont val="Arial"/>
        <family val="2"/>
      </rPr>
      <t xml:space="preserve">
20/08/2019</t>
    </r>
    <r>
      <rPr>
        <sz val="10"/>
        <color rgb="FF000000"/>
        <rFont val="Arial"/>
        <family val="2"/>
      </rPr>
      <t xml:space="preserve">: Se verificó la actualización del procedimiento PRO-IDP-04-01 Formulación de Proyectos de Investigación y Desarrollo Pedagógico en la politica de operación.   Se cierra esta acción por parte de ésta Oficina. </t>
    </r>
  </si>
  <si>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</si>
  <si>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t xml:space="preserve">Se presentan diferencias en las metas establecidas según el cronograma que reposa en la ficha técnica y los instrumentos de indicadores de gestión . </t>
  </si>
  <si>
    <t xml:space="preserve">Se presenta un error en la sumatoria del cronograma planeado </t>
  </si>
  <si>
    <t>Elaborar un cuadro de control  general de seguimiento  a los porcentajes de ejecución de las fichas de los proyectos de investigación o desarrollo pedagógico.</t>
  </si>
  <si>
    <t>Cuadro de seguimiento diligenciado</t>
  </si>
  <si>
    <r>
      <rPr>
        <b/>
        <sz val="10"/>
        <color rgb="FF000000"/>
        <rFont val="Arial"/>
        <family val="2"/>
      </rPr>
      <t xml:space="preserve">Primer Trimestre: </t>
    </r>
    <r>
      <rPr>
        <sz val="10"/>
        <color rgb="FF000000"/>
        <rFont val="Arial"/>
        <family val="2"/>
      </rPr>
      <t xml:space="preserve"> Se diseñó  un cuadro de control  general  de seguimiento  a los porcentajes de ejecución de las fichas de los proyectos de investigación o desarrollo pedagógico para la vigencia 2019, el cual se diligenciará de manera virtual  para el seguimiento y control de la Subdirectora Académica.  Este reposa en una hoja de calculo de google en el Drive. 
</t>
    </r>
    <r>
      <rPr>
        <b/>
        <sz val="10"/>
        <color rgb="FF000000"/>
        <rFont val="Arial"/>
        <family val="2"/>
      </rPr>
      <t>Segundo Trimestre:</t>
    </r>
    <r>
      <rPr>
        <sz val="10"/>
        <color rgb="FF000000"/>
        <rFont val="Arial"/>
        <family val="2"/>
      </rPr>
      <t xml:space="preserve"> Se realiza el seguimiento al cuadro de control a través de la Hoja de Calculo en Excel según lo mencionado. </t>
    </r>
  </si>
  <si>
    <r>
      <rPr>
        <b/>
        <sz val="10"/>
        <color theme="10"/>
        <rFont val="Arial"/>
        <family val="2"/>
      </rPr>
      <t>Primer Trimestre:</t>
    </r>
    <r>
      <rPr>
        <sz val="10"/>
        <color theme="10"/>
        <rFont val="Arial"/>
        <family val="2"/>
      </rPr>
      <t xml:space="preserve"> Hoja de Calculo de google disponible en Drive en :</t>
    </r>
    <r>
      <rPr>
        <u/>
        <sz val="10"/>
        <color theme="10"/>
        <rFont val="Arial"/>
        <family val="2"/>
      </rPr>
      <t xml:space="preserve"> https://drive.google.com/drive/folders/1PEA_kHglMECvfb2aRpTEgSxTeLRMahB-
</t>
    </r>
    <r>
      <rPr>
        <b/>
        <sz val="10"/>
        <color theme="10"/>
        <rFont val="Arial"/>
        <family val="2"/>
      </rPr>
      <t>Segundo Trimestre:</t>
    </r>
    <r>
      <rPr>
        <sz val="10"/>
        <color theme="10"/>
        <rFont val="Arial"/>
        <family val="2"/>
      </rPr>
      <t xml:space="preserve"> El seguimiento se encuentra en el cuadro de control en la hoja de calculo en: https://docs.google.com/spreadsheets/d/1c-JglX0Dk8SkaD0d-bKzOoLfggLg4WQJgbv_0vuFDM8/edit?usp=sharing</t>
    </r>
  </si>
  <si>
    <r>
      <rPr>
        <b/>
        <sz val="10"/>
        <color rgb="FF000000"/>
        <rFont val="Arial"/>
        <family val="2"/>
      </rPr>
      <t>30/04/2019:</t>
    </r>
    <r>
      <rPr>
        <sz val="10"/>
        <color rgb="FF000000"/>
        <rFont val="Arial"/>
        <family val="2"/>
      </rPr>
      <t xml:space="preserve"> Se verificó por parte de ésta Oficina el diseño y diligenciamiento del cuadro de control  en google drive, para el seguimiento  a los porcentajes de ejecución de las fichas de los proyectos de investigación o desarrollo pedagógico para la vigencia 2019
</t>
    </r>
    <r>
      <rPr>
        <b/>
        <sz val="10"/>
        <color rgb="FF000000"/>
        <rFont val="Arial"/>
        <family val="2"/>
      </rPr>
      <t xml:space="preserve">20/08/2019:  </t>
    </r>
    <r>
      <rPr>
        <sz val="10"/>
        <color rgb="FF000000"/>
        <rFont val="Arial"/>
        <family val="2"/>
      </rPr>
      <t xml:space="preserve">Se dio cumplimiento a la acción propuesta, por lo anterior se da el cierre a la misma. </t>
    </r>
  </si>
  <si>
    <r>
      <rPr>
        <sz val="10"/>
        <color theme="10"/>
        <rFont val="Arial"/>
        <family val="2"/>
      </rPr>
      <t>Hoja de Calculo de google disponible en Drive en :</t>
    </r>
    <r>
      <rPr>
        <u/>
        <sz val="10"/>
        <color theme="10"/>
        <rFont val="Arial"/>
        <family val="2"/>
      </rPr>
      <t xml:space="preserve"> https://drive.google.com/drive/folders/1PEA_kHglMECvfb2aRpTEgSxTeLRMahB-</t>
    </r>
  </si>
  <si>
    <r>
      <rPr>
        <b/>
        <sz val="10"/>
        <color rgb="FF000000"/>
        <rFont val="Arial"/>
        <family val="2"/>
      </rPr>
      <t xml:space="preserve">30/04/2019: </t>
    </r>
    <r>
      <rPr>
        <sz val="10"/>
        <color rgb="FF000000"/>
        <rFont val="Arial"/>
        <family val="2"/>
      </rPr>
      <t>Hilda Yamile Morales Laverde - Jefe OCI.</t>
    </r>
    <r>
      <rPr>
        <b/>
        <sz val="10"/>
        <color rgb="FF000000"/>
        <rFont val="Arial"/>
        <family val="2"/>
      </rPr>
      <t xml:space="preserve">
20/08/2019:  </t>
    </r>
    <r>
      <rPr>
        <sz val="10"/>
        <color rgb="FF000000"/>
        <rFont val="Arial"/>
        <family val="2"/>
      </rPr>
      <t xml:space="preserve">Hilda Yamile Morales Laverde - Jefe OCI.
</t>
    </r>
  </si>
  <si>
    <r>
      <rPr>
        <sz val="10"/>
        <color rgb="FF000000"/>
        <rFont val="Arial"/>
        <family val="2"/>
      </rPr>
      <t xml:space="preserve">Actividad quese realizara una vez se tengan convalidadas las Tablas de Valoracion Documental 
06/10/2017: Actividad en desarrollado , la cual se implementara una vez se tengan convalidadas las Tablas de Valoración Documental. 
</t>
    </r>
    <r>
      <rPr>
        <b/>
        <sz val="10"/>
        <color rgb="FF000000"/>
        <rFont val="Arial"/>
        <family val="2"/>
      </rPr>
      <t>23/11/2017</t>
    </r>
    <r>
      <rPr>
        <sz val="10"/>
        <color rgb="FF000000"/>
        <rFont val="Arial"/>
        <family val="2"/>
      </rPr>
      <t xml:space="preserve">: Actividad progrmada para el 2019 una vez se convaliden las Tablas de valoracion Documental
</t>
    </r>
    <r>
      <rPr>
        <b/>
        <sz val="10"/>
        <color rgb="FF000000"/>
        <rFont val="Arial"/>
        <family val="2"/>
      </rPr>
      <t xml:space="preserve">11/12/2018 </t>
    </r>
    <r>
      <rPr>
        <sz val="10"/>
        <color rgb="FF000000"/>
        <rFont val="Arial"/>
        <family val="2"/>
      </rPr>
      <t xml:space="preserve">El 19 de noviembre se recibio de la secretaria tecnica del consejo Distrital de Archivos de Bogota concepto de viabilidad de convalidacion de las TVD
</t>
    </r>
    <r>
      <rPr>
        <b/>
        <sz val="10"/>
        <color rgb="FF000000"/>
        <rFont val="Arial"/>
        <family val="2"/>
      </rPr>
      <t>03/04/2019</t>
    </r>
    <r>
      <rPr>
        <sz val="10"/>
        <color rgb="FF000000"/>
        <rFont val="Arial"/>
        <family val="2"/>
      </rPr>
      <t xml:space="preserve">: </t>
    </r>
    <r>
      <rPr>
        <sz val="10"/>
        <color rgb="FF000000"/>
        <rFont val="Arial"/>
        <family val="2"/>
      </rPr>
      <t>Una vez se obtuvo la convalidación de las TVD el 13 de diciembre de 2018, se han llevado a cabo las siguientes actividades:
1) Se realizó el plan de trabajo  para la intervencion del fondo documental acumulado. 
2) En enero de 2019 la entidad realizo un contrato de un tecnico y en febrero el de un auxiliar
3) Se realizó la inscripción de las Tablas de Valoración Documental en el Registro Único de Series Documentales del AGN, la entidad se encuentra a la espera de la expedicion del certificado. 
4) Se emitió la resolucion No. 018 del 19/02/2019, mediante la cual se adoptó e implementó las TVD en el Instituto.
5) Se realizó la identificación de las series documentales que de acuerdo a la TVD tienen disposición final y eliminación. 
6) Se realizó el inventario documental de 687 carpetas contenidas en 53 cajas, lo que equivale a  13.025 m/l</t>
    </r>
    <r>
      <rPr>
        <b/>
        <sz val="10"/>
        <color rgb="FF000000"/>
        <rFont val="Arial"/>
        <family val="2"/>
      </rPr>
      <t xml:space="preserve">
03/07/2019: </t>
    </r>
    <r>
      <rPr>
        <sz val="10"/>
        <color rgb="FF000000"/>
        <rFont val="Arial"/>
        <family val="2"/>
      </rPr>
      <t>a)Se oficializo el registro de las Tablas de Valoracion Documental del Instituto en el Registro Unico de series del Archivo General de la Nacion. Quedaron registradas bajo el No. TVD - 25 del 29 de abril de 2019. Se publicaron en la Pagina Web del Instituto las Tablas de valoracion Documental con sus respectivos anexos.b) Se presento en el comite  institucional de gestion y desempeño el 27 de mayo de 2019 el inventario de 267 cajas con 3237 carpetas para eliminar; el comite aprobo la eliminacion. En cuanto se apruebe el acta el inventario se publicara en la Web.</t>
    </r>
  </si>
  <si>
    <r>
      <rPr>
        <sz val="10"/>
        <color rgb="FF000000"/>
        <rFont val="Arial"/>
        <family val="2"/>
      </rPr>
      <t xml:space="preserve">Q:\TABLA DE VALORACION_NOVIEMBRE-2018\TVD_IDEP_CD_13_11_2018 concepto técnico
</t>
    </r>
    <r>
      <rPr>
        <b/>
        <sz val="10"/>
        <color rgb="FF000000"/>
        <rFont val="Arial"/>
        <family val="2"/>
      </rPr>
      <t xml:space="preserve">03/04/2019: 
 - </t>
    </r>
    <r>
      <rPr>
        <sz val="10"/>
        <color rgb="FF000000"/>
        <rFont val="Arial"/>
        <family val="2"/>
      </rPr>
      <t xml:space="preserve">Acta CDA del 13/12/2018
 - Pantallazo de trámite del RUSD, documentos que se encuentran en el archivo de gestión \\192.168.1.251\300_SAFyCD\IDEP2019
e) Resolución 018 de 2019
</t>
    </r>
    <r>
      <rPr>
        <b/>
        <sz val="10"/>
        <color rgb="FF000000"/>
        <rFont val="Arial"/>
        <family val="2"/>
      </rPr>
      <t xml:space="preserve">03/07/2019: </t>
    </r>
    <r>
      <rPr>
        <sz val="10"/>
        <color rgb="FF000000"/>
        <rFont val="Arial"/>
        <family val="2"/>
      </rPr>
      <t>a)http://www.idep.edu.co/?q=tablas-de-valoracion-documental-idep b) FT-GD-07-06_INVENTARIO_SERIES_ELIMINACION_FINAL</t>
    </r>
  </si>
  <si>
    <r>
      <rPr>
        <sz val="10"/>
        <color rgb="FF000000"/>
        <rFont val="Arial"/>
        <family val="2"/>
      </rPr>
      <t xml:space="preserve">20/12/2017: Actividad en desarrollo.
</t>
    </r>
    <r>
      <rPr>
        <sz val="10"/>
        <color rgb="FF000000"/>
        <rFont val="Arial"/>
        <family val="2"/>
      </rPr>
      <t>10/04/2018: Actividad  que se encuentra programada para desarrollarse en la vigencia 2019.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con mel número 455. Igualemente, esta oficina  continuará realizando seguimiento al cumplimiento de dichas observaciones teniendo en cuenta que se debe enviar el seguimiento del Plan de Mejoramiento Archivístico trimestralmente.
25/07/2018:</t>
    </r>
    <r>
      <rPr>
        <b/>
        <sz val="10"/>
        <color rgb="FF000000"/>
        <rFont val="Arial"/>
        <family val="2"/>
      </rPr>
      <t xml:space="preserve"> </t>
    </r>
    <r>
      <rPr>
        <sz val="10"/>
        <color rgb="FF000000"/>
        <rFont val="Arial"/>
        <family val="2"/>
      </rPr>
      <t xml:space="preserve">No se presenta avance por parte del líder del proceso.  
A la fecha de corte 30/06/2018, no se evidencian avances de la acción.
La Oficina de Control Interno recomienda tener en cuenta las observaciones dadas por el Archivo General de la Nación respecto al seguimiento al Plan de Mejoramiento Archivistico, el cual fue radicado en el IDEP bajo el No. 1014 del 17/07/2018
22/10/2018: Con radicado No. 1053 del 24/07/2018, el archivo general emitió "Concepto de revisión y evaluación sobre los ajustes de la tabla de valoración documentaI - TVD del IDEP".  
El IDEP con radicado No.  901 del 19/10/2018, envía al Consejo Distrital de Archivo de Bogotá, envía el documento con los ajustes realizados a la Tabla de Valoración Documental del IDEP.
</t>
    </r>
    <r>
      <rPr>
        <b/>
        <sz val="10"/>
        <color rgb="FF000000"/>
        <rFont val="Arial"/>
        <family val="2"/>
      </rPr>
      <t xml:space="preserve">
26/12/2018:  </t>
    </r>
    <r>
      <rPr>
        <sz val="10"/>
        <color rgb="FF000000"/>
        <rFont val="Arial"/>
        <family val="2"/>
      </rPr>
      <t xml:space="preserve">Con radicado No. 1703  del  19/11/2018, la Secretaría Técnica del  Consejo Distrital de Archivo de Bogotá, D.C., envió el concepto técnico de revisión y evaluación de la TVD, la cual fue aprobada.  
La Oficina de Control Interno recomienda tener en cuenta las observaciones dadas por el Archivo General de la Nación respecto al seguimiento al Plan de Mejoramiento Archivístico, el cual fue radicado en el IDEP  bajo el  No. 1778 del 26/11/2018.
</t>
    </r>
    <r>
      <rPr>
        <b/>
        <sz val="10"/>
        <color rgb="FF000000"/>
        <rFont val="Arial"/>
        <family val="2"/>
      </rPr>
      <t xml:space="preserve">30/04/2019:  </t>
    </r>
    <r>
      <rPr>
        <sz val="10"/>
        <color rgb="FF000000"/>
        <rFont val="Arial"/>
        <family val="2"/>
      </rPr>
      <t xml:space="preserve">Con radicado Interno No. 00106-812-000341 el AGN reportó un avancel del P.M. del 98% de cumplimiento frente a las metas propuestas.  Se verificó por parte de ésta Oficina la implementación de las tablas de valoración documental con Resolución Interna No. 018 de febrero de 2019 y el cumplimiento de las acciones descritas en el seguimiento.  Esta acción continúa en seguimiento. 
</t>
    </r>
    <r>
      <rPr>
        <b/>
        <sz val="10"/>
        <color rgb="FF000000"/>
        <rFont val="Arial"/>
        <family val="2"/>
      </rPr>
      <t xml:space="preserve">20/08/2019:   </t>
    </r>
    <r>
      <rPr>
        <sz val="10"/>
        <color rgb="FF000000"/>
        <rFont val="Arial"/>
        <family val="2"/>
      </rPr>
      <t xml:space="preserve">De acuerdo al seguimiento efectuado y a la verificación realizada por parte de esta Oficina, esta acción se da por cumplida y se cierra. </t>
    </r>
  </si>
  <si>
    <r>
      <rPr>
        <sz val="10"/>
        <color rgb="FF000000"/>
        <rFont val="Arial"/>
        <family val="2"/>
      </rPr>
      <t xml:space="preserve">10/04/2018: Respuesta informe de seguimiento al Plan Archivístico rad 455 del 28/03/2018 Archivo General de la Nación
25/07/2018: Respuesta informe de  seguimiento al Plan de Mejoramiento Archivistico, el cual fue radicado en el IDEP bajo el No. 1014 del 17/07/2018  Archivo General de la Nación
22/10/2018: 
- Radicado No. 1053 del 24/07/2018
 - Radicado 901 del 19/10/2018
</t>
    </r>
    <r>
      <rPr>
        <b/>
        <sz val="10"/>
        <color rgb="FF000000"/>
        <rFont val="Arial"/>
        <family val="2"/>
      </rPr>
      <t xml:space="preserve">
26/12/2018: </t>
    </r>
    <r>
      <rPr>
        <sz val="10"/>
        <color rgb="FF000000"/>
        <rFont val="Arial"/>
        <family val="2"/>
      </rPr>
      <t xml:space="preserve">
 1) Concepto Técnico - TVD - Nov-2018
 2) Plan de Trabajo Intervención TVD
 3) TVD  Periodos:
    - 1994 a 1996
    - 1996  a 2000
    - 2000 a 2007
 4) Plan de Trabajo Intervención  TVD
</t>
    </r>
    <r>
      <rPr>
        <b/>
        <sz val="10"/>
        <color rgb="FF000000"/>
        <rFont val="Arial"/>
        <family val="2"/>
      </rPr>
      <t xml:space="preserve">30/04/2019. 
</t>
    </r>
    <r>
      <rPr>
        <sz val="10"/>
        <color rgb="FF000000"/>
        <rFont val="Arial"/>
        <family val="2"/>
      </rPr>
      <t xml:space="preserve">1. Resolución No. 018 de 2019.
2. Contratos No. 20 y 31 de 2019.
3. FUID a marzo de 2019.
4. FUIS de eliminación a marzo de 2019.
</t>
    </r>
    <r>
      <rPr>
        <b/>
        <sz val="10"/>
        <color rgb="FF000000"/>
        <rFont val="Arial"/>
        <family val="2"/>
      </rPr>
      <t xml:space="preserve">30/07/2019. </t>
    </r>
    <r>
      <rPr>
        <sz val="10"/>
        <color rgb="FF000000"/>
        <rFont val="Arial"/>
        <family val="2"/>
      </rPr>
      <t xml:space="preserve">
TVD publicadas en http://www.idep.edu.co/?q=tablas-de-valoracion-documental-idep b) FT-GD-07-06_INVENTARIO_SERIES_ELIMINACION_FINAL</t>
    </r>
  </si>
  <si>
    <r>
      <rPr>
        <sz val="10"/>
        <color rgb="FF000000"/>
        <rFont val="Arial"/>
        <family val="2"/>
      </rPr>
      <t xml:space="preserve">20/12/2017: Diana Ruiz
</t>
    </r>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26/10/2018: </t>
    </r>
    <r>
      <rPr>
        <sz val="10"/>
        <color rgb="FF000000"/>
        <rFont val="Arial"/>
        <family val="2"/>
      </rPr>
      <t xml:space="preserve">Alix del Pilar Hurtado Pedraza, Técnico Operativo (E )
</t>
    </r>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20/08/2019:  </t>
    </r>
    <r>
      <rPr>
        <sz val="10"/>
        <color rgb="FF000000"/>
        <rFont val="Arial"/>
        <family val="2"/>
      </rPr>
      <t xml:space="preserve">Hilda Yamile Morales Laverde - Jefe OCI. 
</t>
    </r>
  </si>
  <si>
    <t>Atendiendo las observaciones de la Oficina de control interno relacioandas en el Informe ejecutivo del estado del plan de mejoramiento a Diciembre de 2018, relacionadas con la acción "Capacitacion exhaustiva al funcionario responsable de la ventanilla en puesto de trabajo." se debe formular una acción que de solución efectiva a la no conformidad, hallazgo u observación relacionada.</t>
  </si>
  <si>
    <t>No efectividad de la acción "Capacitacion exhaustiva al funcionario responsable de la ventanilla en puesto de trabajo." formulada</t>
  </si>
  <si>
    <t xml:space="preserve">Revisión y formulación de indicadores de gestión del proceso Gestión Documental para la vigencia 2019, atendiendo las recomendaciones de la Oficina de control interno. </t>
  </si>
  <si>
    <t>Hojas de vida de los indicadores del proceso Gestión Documental aprobados para la vigencia 2019</t>
  </si>
  <si>
    <r>
      <rPr>
        <b/>
        <sz val="10"/>
        <color rgb="FF000000"/>
        <rFont val="Arial"/>
        <family val="2"/>
      </rPr>
      <t xml:space="preserve">03/04/2019:  </t>
    </r>
    <r>
      <rPr>
        <sz val="10"/>
        <color rgb="FF000000"/>
        <rFont val="Arial"/>
        <family val="2"/>
      </rPr>
      <t xml:space="preserve">Para la vigencia 2019 se establecieron tres indicadores para el proceso Gestión documental: 
1. Porcentaje de ejecución de el Plan Institucional de archivos - PINAR para la vigencia 2019 
2. Porcentaje de respuestas de las PQRS  con observaciones de acuerdo a la evaluación de oportunidad, coherencia, claridad y/o calidez de los informes del Sistema Distrital de Quejas y Soluciones.
3. Porcentaje de PQRS atendidos oportunamente en los tiempos que la ley establece. 
Particularmente mediante este último indicador se buscará medir la oportunidad en la respuesta a las PQRS que formula la ciudadanía y/o partes interesadas, dentro de los tiempos de ley.  El mecanismo de medición se definió como la sumatoria de la cantidad de PQRS atendidos oportunamente (dentro de los tiempos de ley según reporte del SDQS) sobre la cantidad total de PQRS recibidos en la entidad menos la cantidad de PQRS que estén en proceso de respuesta que estén dentro de los tiempos de ley. Para el primer trimestre de 2019 re reportó este indicador al 100% de cumplimiento.  
</t>
    </r>
    <r>
      <rPr>
        <b/>
        <sz val="10"/>
        <color rgb="FF000000"/>
        <rFont val="Arial"/>
        <family val="2"/>
      </rPr>
      <t xml:space="preserve">03/07/2019: </t>
    </r>
    <r>
      <rPr>
        <sz val="10"/>
        <color rgb="FF000000"/>
        <rFont val="Arial"/>
        <family val="2"/>
      </rPr>
      <t xml:space="preserve">Se reportaron los indicadores establecidos con corte al 30/06/2019 en los cuales se dió cumplimiento a las metas establecidas.
</t>
    </r>
  </si>
  <si>
    <r>
      <rPr>
        <b/>
        <sz val="10"/>
        <color rgb="FF000000"/>
        <rFont val="Arial"/>
        <family val="2"/>
      </rPr>
      <t xml:space="preserve">03/04/2019: </t>
    </r>
    <r>
      <rPr>
        <sz val="10"/>
        <color rgb="FF000000"/>
        <rFont val="Arial"/>
        <family val="2"/>
      </rPr>
      <t xml:space="preserve">Código:  FT- MIC-03-05 HOJA DE VIDA DEL INDICADOR  del proceso de Gestión Documental
</t>
    </r>
    <r>
      <rPr>
        <b/>
        <sz val="10"/>
        <color rgb="FF000000"/>
        <rFont val="Arial"/>
        <family val="2"/>
      </rPr>
      <t xml:space="preserve">03/07/2019: </t>
    </r>
    <r>
      <rPr>
        <sz val="10"/>
        <color rgb="FF000000"/>
        <rFont val="Arial"/>
        <family val="2"/>
      </rPr>
      <t>Código:  FT- MIC-03-05 HOJA DE VIDA DEL INDICADOR  del proceso de Gestión Documental publicada en http://www.idep.edu.co/?q=content/indicadores-de-gesti%C3%B3n</t>
    </r>
  </si>
  <si>
    <r>
      <rPr>
        <b/>
        <sz val="10"/>
        <color rgb="FF000000"/>
        <rFont val="Arial"/>
        <family val="2"/>
      </rPr>
      <t xml:space="preserve">PRIMER TRIMESTRE DE 2019:  </t>
    </r>
    <r>
      <rPr>
        <sz val="10"/>
        <color rgb="FF000000"/>
        <rFont val="Arial"/>
        <family val="2"/>
      </rPr>
      <t xml:space="preserve">Se verificó la formulación de los indicadores: 
1. Porcentaje de respuestas de las PQRS  con observaciones de acuerdo a la evaluación de oportunidad, coherencia, claridad y/o calidez de los informes del Sistema Distrital de Quejas y Soluciones.
2. Porcentaje de PQRS atendidos oportunamente en los tiempos que la ley establece. 
Para el primer trimestre se reportó  avance del 100% de la meta propuesta.   Esta actividad continúa en seguimiento. 
</t>
    </r>
    <r>
      <rPr>
        <b/>
        <sz val="10"/>
        <color rgb="FF000000"/>
        <rFont val="Arial"/>
        <family val="2"/>
      </rPr>
      <t xml:space="preserve">SEGUNDO TRIMESTRE DE 2019:  </t>
    </r>
    <r>
      <rPr>
        <sz val="10"/>
        <color rgb="FF000000"/>
        <rFont val="Arial"/>
        <family val="2"/>
      </rPr>
      <t xml:space="preserve">Se verificó por parte de esta Oficina el reporte de indicadores del proceso de gestión documental para el segundo trimestre de 2019; para el indicadore del PINAR reporta un avance de cumplimiento del 100% para el segundo trimestre.
Por lo anterior se da cierre a esta acción por parte de esta Oficina.  </t>
    </r>
  </si>
  <si>
    <r>
      <rPr>
        <b/>
        <sz val="10"/>
        <color rgb="FF000000"/>
        <rFont val="Arial"/>
        <family val="2"/>
      </rPr>
      <t xml:space="preserve">30/04/2019: </t>
    </r>
    <r>
      <rPr>
        <sz val="10"/>
        <color rgb="FF000000"/>
        <rFont val="Arial"/>
        <family val="2"/>
      </rPr>
      <t>http://www.idep.edu.co/?q=content/indicadores-de-gesti%C3%B3n</t>
    </r>
  </si>
  <si>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20/08/2019: </t>
    </r>
    <r>
      <rPr>
        <sz val="10"/>
        <color rgb="FF000000"/>
        <rFont val="Arial"/>
        <family val="2"/>
      </rPr>
      <t>Hilda Yamile Morales Laverde - Jefe OCI.</t>
    </r>
  </si>
  <si>
    <t>Se abre esta actividad atendiendo la sugerencia de la Oficina de control interno, relacioanda en el informe ejecutivo del estado del plan de mejoramiento institucional y por procesos a diciembre de 2018, para dar cierre a las actividades No. 26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y No. 27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</si>
  <si>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Se formula esta actividad para dar cierre a la actividad No. 26  y 27</t>
  </si>
  <si>
    <t>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Y en procedimiento PRO-GRF-11-02 Ingresos o Altas de Almacén e incluirle la política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</si>
  <si>
    <t>Procedimientos PRO-GRF-11-01 Egresos o salidas definitivas de bienes y  PRO-GRF-11-02 Ingresos o Altas de Almacén actualizados</t>
  </si>
  <si>
    <t>Profesional Universitario -  SAFyCD</t>
  </si>
  <si>
    <r>
      <rPr>
        <b/>
        <sz val="10"/>
        <color rgb="FF000000"/>
        <rFont val="Arial"/>
        <family val="2"/>
      </rPr>
      <t xml:space="preserve">13/12/2018 </t>
    </r>
    <r>
      <rPr>
        <sz val="10"/>
        <color rgb="FF000000"/>
        <rFont val="Arial"/>
        <family val="2"/>
      </rPr>
      <t xml:space="preserve">Se solicitó la actualización del Procedimiento PRO-GRF-11-01 Egresos o salidas y del  PRO-GRF-11-02 Ingresos o Altas de Almacén definitivas de bienes a la OAP. Los documentos fueron actualizados el 27/12/2018. 
</t>
    </r>
    <r>
      <rPr>
        <b/>
        <sz val="10"/>
        <color rgb="FF000000"/>
        <rFont val="Arial"/>
        <family val="2"/>
      </rPr>
      <t xml:space="preserve">03/04/2019: </t>
    </r>
    <r>
      <rPr>
        <sz val="10"/>
        <color rgb="FF000000"/>
        <rFont val="Arial"/>
        <family val="2"/>
      </rPr>
      <t>Se actualizo el proceso PRO-GRF-11-01 EGRESOS O SALIDAS DEFINITIVA DE BIENES Y
ELEMENTOS DEL INVENTARIO PROPIEDAD, PLANTA Y EQUIPO, el cual se encuentra publicado en Maloca Aula SIG con fecha de aprobación del 27/12/2018, en donde se idetifica como política de operacion "</t>
    </r>
    <r>
      <rPr>
        <i/>
        <sz val="10"/>
        <color rgb="FF000000"/>
        <rFont val="Arial"/>
        <family val="2"/>
      </rPr>
      <t>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r>
    <r>
      <rPr>
        <sz val="10"/>
        <color rgb="FF000000"/>
        <rFont val="Arial"/>
        <family val="2"/>
      </rPr>
      <t xml:space="preserve">
</t>
    </r>
    <r>
      <rPr>
        <b/>
        <sz val="10"/>
        <color rgb="FF000000"/>
        <rFont val="Arial"/>
        <family val="2"/>
      </rPr>
      <t xml:space="preserve">09/07/2019: </t>
    </r>
    <r>
      <rPr>
        <sz val="10"/>
        <color rgb="FF000000"/>
        <rFont val="Arial"/>
        <family val="2"/>
      </rPr>
      <t xml:space="preserve">En el tercer trimestre se realizaron las siguientes actividades:
• La entidad recibió, dio ingreso al Almacén y entrego en la Imprenta Distrital los Insumos para la impresión de las publicaciones.
• Se actualizaron los inventarios de propiedad, planta y equipo en el sentido de descargar inventarios a los funcionarios y contratistas que terminaron su vinculación laboral, así mismo se hizo la asignación de inventarios a los nuevos contratistas de la presente vigencia en el aplicativo GOOBI. De igual manera se ha asignado el carne y las respectivas tarjetas de ingreso a los contratistas que actualmente tienen vigente el contrato con el IDEP.
• Los bienes de propiedad del IDEP Se encuentra amparados mediante los contratos los contrato Nos. 85, 86, 87, 88 y 89 cuyo objeto fue la Adquisición de los seguros que amparen los intereses patrimoniales actuales y futuros, 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suscritos con la Aseguradora Solidaria de Colombia.
• Así mismo se están cumpliendo las políticas de operación descritas en los procedimientos de GRF.
Los registros se realizaron en la fecha en el sistema y los soportes reposan en los expedientes del proceso (ingresos o salidas).
</t>
    </r>
  </si>
  <si>
    <t>http://www.idep.edu.co/?q=content/grf-11-proceso-de-gesti%C3%B3n-de-recursos-f%C3%ADsicos-y-ambiental</t>
  </si>
  <si>
    <r>
      <rPr>
        <b/>
        <sz val="10"/>
        <color rgb="FF000000"/>
        <rFont val="Arial"/>
        <family val="2"/>
      </rPr>
      <t xml:space="preserve">30/04/2019.  </t>
    </r>
    <r>
      <rPr>
        <sz val="10"/>
        <color rgb="FF000000"/>
        <rFont val="Arial"/>
        <family val="2"/>
      </rPr>
      <t xml:space="preserve">Se verificó por parte de ésta Oficina la inclusión como politica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  
Se realizara seguimiento por parte de esta Oficina en el siguiente trimestre, con el fin de verificar la aplicación de lo allí dispuesto. 
</t>
    </r>
    <r>
      <rPr>
        <b/>
        <sz val="10"/>
        <color rgb="FF000000"/>
        <rFont val="Arial"/>
        <family val="2"/>
      </rPr>
      <t xml:space="preserve">20/08/2019:  </t>
    </r>
    <r>
      <rPr>
        <sz val="10"/>
        <color rgb="FF000000"/>
        <rFont val="Arial"/>
        <family val="2"/>
      </rPr>
      <t>Se efectuo revisión al comprobante de altas de almacén registrados en el vigencia 2019 donde se evidencia en la bitacora de estados que no se presentan diferencias en los comprabantes.  Por lo anterior se da por cumplida la acción y se cierra.</t>
    </r>
  </si>
  <si>
    <t>http://www.idep.edu.co/sites/default/files/PRO-GRF-11-02_Ingresos_o_Altas_Almacen_V6.pdf</t>
  </si>
  <si>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20/08/2019:  </t>
    </r>
    <r>
      <rPr>
        <sz val="10"/>
        <color rgb="FF000000"/>
        <rFont val="Arial"/>
        <family val="2"/>
      </rPr>
      <t xml:space="preserve">Hilda Yamile Morales Laverde - Jefe OCI. 
</t>
    </r>
  </si>
  <si>
    <r>
      <rPr>
        <b/>
        <sz val="10"/>
        <color rgb="FF000000"/>
        <rFont val="Arial"/>
        <family val="2"/>
      </rPr>
      <t xml:space="preserve">05/12/2018: </t>
    </r>
    <r>
      <rPr>
        <sz val="10"/>
        <color rgb="FF000000"/>
        <rFont val="Arial"/>
        <family val="2"/>
      </rPr>
      <t xml:space="preserve">Se realiza socialización el 26/10/2018 a funcionarios y contratistas  sobre recomendaciones en seguridad de la </t>
    </r>
    <r>
      <rPr>
        <sz val="10"/>
        <color rgb="FF000000"/>
        <rFont val="Arial"/>
        <family val="2"/>
      </rPr>
      <t xml:space="preserve">información, una vez se tengan documentados los procedimientos establecidos en el MSPI se realizará la socialización correspondiente,  actividad que se reprograma para la siguiente vigencia.   
</t>
    </r>
    <r>
      <rPr>
        <b/>
        <sz val="10"/>
        <color rgb="FF000000"/>
        <rFont val="Arial"/>
        <family val="2"/>
      </rPr>
      <t>31/03/2019:</t>
    </r>
    <r>
      <rPr>
        <sz val="10"/>
        <color rgb="FF000000"/>
        <rFont val="Arial"/>
        <family val="2"/>
      </rPr>
      <t xml:space="preserve"> Se programó una socialización a funcionarios y contratistas del IDEP sobre los procedimientos establecidos en seguridad y privacidad de la información, especialmente con el servicio de correo electrónico. Esta capacitación se llevará a cabo el 02 de abril de 2019 y en el próximo trimestre se reportará el cumplimiento de la actividad.
</t>
    </r>
    <r>
      <rPr>
        <b/>
        <sz val="10"/>
        <color rgb="FF000000"/>
        <rFont val="Arial"/>
        <family val="2"/>
      </rPr>
      <t xml:space="preserve">30/06/2019: </t>
    </r>
    <r>
      <rPr>
        <sz val="10"/>
        <color rgb="FF000000"/>
        <rFont val="Arial"/>
        <family val="2"/>
      </rPr>
      <t xml:space="preserve">El día 02 de abril de 2019, se llevó a cabo una socialización con funcionarios y contratistas del IDEP sobre los procedimientos establecidos en seguridad y privacidad de la información. Así mismo,  el día 30 de mayo de 2019 se llevó a cabo una socialización de las políticas TIC que adopta el IDEP, que están enfocadas a preservar la seguridad de la información Institucional y al buen uso de los recursos tecnológicos con los que cuenta el Instituto. En esta misma sesión, se indicó a los funcionarios y contratistas del IDEP cómo identificar riesgos de seguridad de la información y posibles ataques informáticos, y el proceso a seguir cuando esto ocurra. A continuación cito los apartados de la presentación: </t>
    </r>
    <r>
      <rPr>
        <b/>
        <sz val="10"/>
        <color rgb="FF000000"/>
        <rFont val="Arial"/>
        <family val="2"/>
      </rPr>
      <t xml:space="preserve">"11. Los usuarios del correo electrónico no deben abrir los archivos anexos colocados en mensajes de remitentes desconocidos o sospechosos. Si llegan mensajes con esta característica, se debe informar a la Oficina Asesora de Planeación mediante http://www.idep.edu.co/mesadeayuda y llamar a la extensión 107 ". </t>
    </r>
    <r>
      <rPr>
        <sz val="10"/>
        <color rgb="FF000000"/>
        <rFont val="Arial"/>
        <family val="2"/>
      </rPr>
      <t>Por otra parte,  el día 31 de mayo de 2019 se envió a través de correo electrónico a funcionarios y contratistas del IDEP, una campaña con los Tips para fortalecer la seguridad de la información Institucional. Por último, en este mismo plan de mejora se estableció en la acción No. 43 para el mes de agosto la siguiente actividad "Realizar una socialización con información acerca de cómo identificar ataques informáticos y las medidas preventivas y reactivas a tomar en cada caso."  Por lo tanto se solicita el cierre de esta acción.</t>
    </r>
  </si>
  <si>
    <r>
      <rPr>
        <b/>
        <sz val="10"/>
        <color theme="1"/>
        <rFont val="Arial"/>
        <family val="2"/>
      </rPr>
      <t xml:space="preserve">16/10/2018: </t>
    </r>
    <r>
      <rPr>
        <sz val="10"/>
        <color theme="1"/>
        <rFont val="Arial"/>
        <family val="2"/>
      </rPr>
      <t xml:space="preserve">Acción programada a realizarse durante el mes de octubre de 2018.
</t>
    </r>
    <r>
      <rPr>
        <b/>
        <sz val="10"/>
        <color theme="1"/>
        <rFont val="Arial"/>
        <family val="2"/>
      </rPr>
      <t xml:space="preserve">24/12/2018: </t>
    </r>
    <r>
      <rPr>
        <sz val="10"/>
        <color theme="1"/>
        <rFont val="Arial"/>
        <family val="2"/>
      </rPr>
      <t xml:space="preserve">Teniendo la ampliación de tiempo para continuar con la ejecución de esta actividad por parte del líder del proceso, se realizará la verificación respectiva en próximo seguimiento. 
</t>
    </r>
    <r>
      <rPr>
        <b/>
        <sz val="10"/>
        <color theme="1"/>
        <rFont val="Arial"/>
        <family val="2"/>
      </rPr>
      <t xml:space="preserve">30/04/2019: </t>
    </r>
    <r>
      <rPr>
        <sz val="10"/>
        <color theme="1"/>
        <rFont val="Arial"/>
        <family val="2"/>
      </rPr>
      <t xml:space="preserve">Se realizó socialización a los funcionarios y contratistas de la Entidad en temas de seguridad de la información el día 02/04/2019.  Se recomienda fortalecer la con otros mecanismos de socialización teniendo en cuenta la la observación suscrita en el informe de auditoria al proceso </t>
    </r>
    <r>
      <rPr>
        <i/>
        <sz val="10"/>
        <color theme="1"/>
        <rFont val="Arial"/>
        <family val="2"/>
      </rPr>
      <t xml:space="preserve">"Se debe adelantar la socialización con información clara de cómo identificar este tipo de ataques y las medidas preventivas y reactivas a tomar en cada caso."
</t>
    </r>
    <r>
      <rPr>
        <b/>
        <sz val="10"/>
        <color theme="1"/>
        <rFont val="Arial"/>
        <family val="2"/>
      </rPr>
      <t xml:space="preserve">20/08/2019:  </t>
    </r>
    <r>
      <rPr>
        <sz val="10"/>
        <color theme="1"/>
        <rFont val="Arial"/>
        <family val="2"/>
      </rPr>
      <t xml:space="preserve">Esta actividad se da por cumplida y se realiza el cierre de la misma. </t>
    </r>
  </si>
  <si>
    <r>
      <rPr>
        <sz val="10"/>
        <color theme="1"/>
        <rFont val="Arial"/>
        <family val="2"/>
      </rPr>
      <t xml:space="preserve">16/10/2018: Sandra Milena Bonilla R._ Contratista de Apoyo Profesional_ OCI
</t>
    </r>
    <r>
      <rPr>
        <b/>
        <sz val="10"/>
        <color theme="1"/>
        <rFont val="Arial"/>
        <family val="2"/>
      </rPr>
      <t xml:space="preserve">
24/12/2018: </t>
    </r>
    <r>
      <rPr>
        <sz val="10"/>
        <color theme="1"/>
        <rFont val="Arial"/>
        <family val="2"/>
      </rPr>
      <t xml:space="preserve">Sandra Milena Bonilla R._ Contratista de Apoyo Profesional_ OCI
</t>
    </r>
    <r>
      <rPr>
        <b/>
        <sz val="10"/>
        <color theme="1"/>
        <rFont val="Arial"/>
        <family val="2"/>
      </rPr>
      <t xml:space="preserve">30/04/2019:   </t>
    </r>
    <r>
      <rPr>
        <sz val="10"/>
        <color theme="1"/>
        <rFont val="Arial"/>
        <family val="2"/>
      </rPr>
      <t xml:space="preserve">Hilda Yamile Morales Laverde - Jefe OCI. 
</t>
    </r>
    <r>
      <rPr>
        <b/>
        <sz val="10"/>
        <color theme="1"/>
        <rFont val="Arial"/>
        <family val="2"/>
      </rPr>
      <t xml:space="preserve">20/08/2019:  </t>
    </r>
    <r>
      <rPr>
        <sz val="10"/>
        <color theme="1"/>
        <rFont val="Arial"/>
        <family val="2"/>
      </rPr>
      <t xml:space="preserve">Hilda Yamile Morales Laverde - Jefe OCI. </t>
    </r>
  </si>
  <si>
    <r>
      <rPr>
        <b/>
        <sz val="10"/>
        <color rgb="FF000000"/>
        <rFont val="Calibri"/>
        <family val="2"/>
      </rPr>
      <t>10/12/2018:</t>
    </r>
    <r>
      <rPr>
        <sz val="10"/>
        <color rgb="FF000000"/>
        <rFont val="Calibri"/>
        <family val="2"/>
      </rPr>
      <t xml:space="preserve"> Esta actividad se ejecutará en la siguiente vigencia.
</t>
    </r>
    <r>
      <rPr>
        <b/>
        <sz val="10"/>
        <color rgb="FF000000"/>
        <rFont val="Calibri"/>
        <family val="2"/>
      </rPr>
      <t xml:space="preserve">31/03/2019: </t>
    </r>
    <r>
      <rPr>
        <sz val="10"/>
        <color rgb="FF000000"/>
        <rFont val="Calibri"/>
        <family val="2"/>
      </rPr>
      <t>Para la validar el cumplimiento de los acuerdos de servicio establecidos con los proveedores, se asignó un responsable de realizar seguimiento a cada uno de los contratos y se llevaron a cabo las siguientes acciones:</t>
    </r>
    <r>
      <rPr>
        <b/>
        <sz val="10"/>
        <color rgb="FF000000"/>
        <rFont val="Calibri"/>
        <family val="2"/>
      </rPr>
      <t xml:space="preserve">
Humano: </t>
    </r>
    <r>
      <rPr>
        <sz val="10"/>
        <color rgb="FF000000"/>
        <rFont val="Calibri"/>
        <family val="2"/>
      </rPr>
      <t xml:space="preserve">El profesional encargado de liquidar la nómina, sube las incidencias a la mesa de ayuda, debe remitir copia al ingeniero encargado del soporte de los sistemas de información, para que se lleve el control del cumplimiento de los Acuerdos de Niveles de servicio. 
</t>
    </r>
    <r>
      <rPr>
        <b/>
        <sz val="10"/>
        <color rgb="FF000000"/>
        <rFont val="Calibri"/>
        <family val="2"/>
      </rPr>
      <t xml:space="preserve">Goobi: </t>
    </r>
    <r>
      <rPr>
        <sz val="10"/>
        <color rgb="FF000000"/>
        <rFont val="Calibri"/>
        <family val="2"/>
      </rPr>
      <t xml:space="preserve">Cada usuario al  tener una novedad con el sistema, debe remitir un correo electrónico a soportesiafi@idep.edu.co,  el ingeniero encargado del soporte de los sistemas de información, atiende la incidencia si es de nivel 1 , en caso de ser nivel 2 hacia arriba escala al proveedor y lleva un control del cumplimiento de los Acuerdos de Niveles de servicio, dependiendo de la severidad de la incidencia.
</t>
    </r>
    <r>
      <rPr>
        <b/>
        <sz val="10"/>
        <color rgb="FF000000"/>
        <rFont val="Calibri"/>
        <family val="2"/>
      </rPr>
      <t>Internet:</t>
    </r>
    <r>
      <rPr>
        <sz val="10"/>
        <color rgb="FF000000"/>
        <rFont val="Calibri"/>
        <family val="2"/>
      </rPr>
      <t xml:space="preserve"> El ingeniero encargado de la web del IDEP, verifica el cumplimiento de la disponibilidad del canal de internet  99,7 %.
</t>
    </r>
    <r>
      <rPr>
        <b/>
        <sz val="10"/>
        <color rgb="FF000000"/>
        <rFont val="Calibri"/>
        <family val="2"/>
      </rPr>
      <t>Mantenimiento de la infraestructura:</t>
    </r>
    <r>
      <rPr>
        <sz val="10"/>
        <color rgb="FF000000"/>
        <rFont val="Calibri"/>
        <family val="2"/>
      </rPr>
      <t xml:space="preserve"> Frente al Mantenimiento preventivo se cumplen las jornadas establecidas en el contrato, y en el mismo contrato se establece una bolsa para el mantenimiento correctivo, en caso de que se requiera que incluye repuestos, el contrato ampara toda la vigencia, hasta que se gestione el siguiente contrato.
</t>
    </r>
    <r>
      <rPr>
        <b/>
        <sz val="10"/>
        <color rgb="FF000000"/>
        <rFont val="Calibri"/>
        <family val="2"/>
      </rPr>
      <t>Suministro energía:</t>
    </r>
    <r>
      <rPr>
        <sz val="10"/>
        <color rgb="FF000000"/>
        <rFont val="Calibri"/>
        <family val="2"/>
      </rPr>
      <t xml:space="preserve"> Según la revisión realizada por la  Tesorería y Servicios Generales del IDEP los inconvenientes por aplicación de los pagos de Codensa se presentaron por el hecho de consolidar el pago del servicio de todas las oficinas en un solo pago . Para lo cual se decidió efectuar los pagos de forma individual por oficina.
</t>
    </r>
    <r>
      <rPr>
        <b/>
        <sz val="10"/>
        <color rgb="FF000000"/>
        <rFont val="Calibri"/>
        <family val="2"/>
      </rPr>
      <t>30/06/2019:</t>
    </r>
    <r>
      <rPr>
        <sz val="10"/>
        <color rgb="FF000000"/>
        <rFont val="Calibri"/>
        <family val="2"/>
      </rPr>
      <t xml:space="preserve"> Están en funcionamiento  las herramientas para el seguimiento al cumplimiento de los acuerdos de Niveles de Servicio. Se retroalimenta constantemente el control implementado en el archivo Drive para el seguimiento a las incidencias del Sistema de información GOOBI, en cuanto al sistema HUMANO el control de incidencias se está realizando a través de la mesa de ayuda, se continúa verificando el nivel de disponibilidad del canal de Internet del 99,7% por parte del ingeniero Webmaster, se hace el seguimiento al plan de mantenimiento de la infraestructura y servicios tecnológicos del IDEP por parte del Técnico Operativo de la OAP y el pago del servicio de energía energía se ha venido realizado de forma individual por oficina . De acuerdo con lo anterior, 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t>
    </r>
  </si>
  <si>
    <r>
      <rPr>
        <b/>
        <sz val="10"/>
        <color rgb="FF000000"/>
        <rFont val="Calibri"/>
        <family val="2"/>
      </rPr>
      <t>Humano:</t>
    </r>
    <r>
      <rPr>
        <sz val="10"/>
        <color rgb="FF000000"/>
        <rFont val="Calibri"/>
        <family val="2"/>
      </rPr>
      <t xml:space="preserve"> Mesa de ayuda que se encuentra en la siguiente dirección: http://osticket.humano.co/open.php e informe acerca del estado de las incidencias reportadas que puede ser consultado en el expediente contractual No. 123 de 2018.
</t>
    </r>
    <r>
      <rPr>
        <b/>
        <sz val="10"/>
        <color rgb="FF000000"/>
        <rFont val="Calibri"/>
        <family val="2"/>
      </rPr>
      <t>Goobi:</t>
    </r>
    <r>
      <rPr>
        <sz val="10"/>
        <color rgb="FF000000"/>
        <rFont val="Calibri"/>
        <family val="2"/>
      </rPr>
      <t xml:space="preserve"> Cuadro de registro al estado de las incidencias reportadas. Este seguimiento puede ser consultado en el expediente contractual No. 133 de 2018. 
</t>
    </r>
    <r>
      <rPr>
        <b/>
        <sz val="10"/>
        <color rgb="FF000000"/>
        <rFont val="Calibri"/>
        <family val="2"/>
      </rPr>
      <t xml:space="preserve">Internet: </t>
    </r>
    <r>
      <rPr>
        <sz val="10"/>
        <color rgb="FF000000"/>
        <rFont val="Calibri"/>
        <family val="2"/>
      </rPr>
      <t xml:space="preserve">Reporte de la disponibilidad del canal de internet que se genera de la página del proveedor de internet IFX Networks  en el link: http://vipcacti.ifxnetworks.com/graph.php?action=view&amp;rra_id=all&amp;local_graph_id=75582
</t>
    </r>
    <r>
      <rPr>
        <b/>
        <sz val="10"/>
        <color rgb="FF000000"/>
        <rFont val="Calibri"/>
        <family val="2"/>
      </rPr>
      <t>Mantenimiento de la infraestructura:</t>
    </r>
    <r>
      <rPr>
        <sz val="10"/>
        <color rgb="FF000000"/>
        <rFont val="Calibri"/>
        <family val="2"/>
      </rPr>
      <t xml:space="preserve"> Carpeta Compartida:\\192.168.1.251\120_oap\IDEP2019\120_28_PLANES\9_Planes de Mantenimiento de la Infraestructura Tecnológica
</t>
    </r>
    <r>
      <rPr>
        <b/>
        <sz val="10"/>
        <color rgb="FF000000"/>
        <rFont val="Calibri"/>
        <family val="2"/>
      </rPr>
      <t xml:space="preserve">Suministro de Energía: </t>
    </r>
    <r>
      <rPr>
        <sz val="10"/>
        <color rgb="FF000000"/>
        <rFont val="Calibri"/>
        <family val="2"/>
      </rPr>
      <t>Facturas de pago del servicio de energía.</t>
    </r>
  </si>
  <si>
    <r>
      <rPr>
        <b/>
        <sz val="10"/>
        <color rgb="FF000000"/>
        <rFont val="Calibri"/>
        <family val="2"/>
      </rPr>
      <t>24/12/2018:</t>
    </r>
    <r>
      <rPr>
        <sz val="10"/>
        <color rgb="FF000000"/>
        <rFont val="Calibri"/>
        <family val="2"/>
      </rPr>
      <t xml:space="preserve"> Teniendo en cuenta lo manifestado en el avance, se verificará el cumplimiento de esta actividad en próximo seguimiento. 
</t>
    </r>
    <r>
      <rPr>
        <b/>
        <sz val="10"/>
        <color rgb="FF000000"/>
        <rFont val="Calibri"/>
        <family val="2"/>
      </rPr>
      <t xml:space="preserve">30/04/2019:  </t>
    </r>
    <r>
      <rPr>
        <sz val="10"/>
        <color rgb="FF000000"/>
        <rFont val="Calibri"/>
        <family val="2"/>
      </rPr>
      <t xml:space="preserve">Se verificó por parte de esta Oficina:
En google Drive se diseño un cuadro de seguimiento y control para las incidencias reportadas en GOOBI, donde se detalla la incidencia, severidad, estado y días transcurridos. 
Para el aplicativo de Humano, en la carpeta del contrato No. 123 de 2018 se evidencia adjunto a cada pago un informe de actividades donde se relaciona:  Ticket, Fecha de apertura y cierre de la incidencia, el estado de la misma. 
Se recomienda atender la observación plasmada en el informe de Auditoría realizado. 
</t>
    </r>
    <r>
      <rPr>
        <b/>
        <sz val="10"/>
        <color rgb="FF000000"/>
        <rFont val="Calibri"/>
        <family val="2"/>
      </rPr>
      <t xml:space="preserve">30/08/2019:  </t>
    </r>
    <r>
      <rPr>
        <sz val="10"/>
        <color rgb="FF000000"/>
        <rFont val="Calibri"/>
        <family val="2"/>
      </rPr>
      <t xml:space="preserve">De acuerdo al seguimiento efectuado por parte del responsable del proceso donde indica </t>
    </r>
    <r>
      <rPr>
        <i/>
        <sz val="10"/>
        <color rgb="FF000000"/>
        <rFont val="Calibri"/>
        <family val="2"/>
      </rPr>
      <t xml:space="preserve">"se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  </t>
    </r>
    <r>
      <rPr>
        <b/>
        <sz val="10"/>
        <color rgb="FF000000"/>
        <rFont val="Calibri"/>
        <family val="2"/>
      </rPr>
      <t xml:space="preserve">Se cierra esta actividad por parte de esta Oficina y se continua con el monitoreo a través del mapa de riesgos. </t>
    </r>
  </si>
  <si>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r>
      <rPr>
        <b/>
        <sz val="10"/>
        <color theme="1"/>
        <rFont val="Arial"/>
        <family val="2"/>
      </rPr>
      <t xml:space="preserve">20/08/2019:  </t>
    </r>
    <r>
      <rPr>
        <sz val="10"/>
        <color theme="1"/>
        <rFont val="Arial"/>
        <family val="2"/>
      </rPr>
      <t xml:space="preserve">Hilda Yamile Morales Laverde - Jefe OCI. </t>
    </r>
  </si>
  <si>
    <t>No se han adelantado las pruebas del plan de continuidad que incluyan simulacros totales de operación en contingencia y (BCP,DRP) para ofrecer evidencia de la verificación, revisión y evaluación de la continuidad de la operación y la seguridad de la información.</t>
  </si>
  <si>
    <t>Realizar las pruebas de los instructivos de recuperación de máquinas virtuales y del G4 que contiene las bases de datos.</t>
  </si>
  <si>
    <t>Formato de Pruebas de Instructivos y manuales.</t>
  </si>
  <si>
    <t>Técnico Operativo Oficina Asesora de Planeación</t>
  </si>
  <si>
    <r>
      <rPr>
        <sz val="10"/>
        <color rgb="FF000000"/>
        <rFont val="Arial"/>
        <family val="2"/>
      </rPr>
      <t>30/06/2019:</t>
    </r>
    <r>
      <rPr>
        <sz val="11"/>
        <color rgb="FF000000"/>
        <rFont val="Calibri"/>
        <family val="2"/>
      </rPr>
      <t>Se realizaron pruebas a los instructivos mencionados:
- IN-GT-12-03 Instructivo Para Realizar El Backup Del Servidor Hp Ml370 G4 - Base De Datos Oracle.
- IN-GT-12-04 Instructivo Para Restaurar Backup Maquina – Servidor G4- Pruebas Base De Datos.</t>
    </r>
  </si>
  <si>
    <t>Las pruebas realizadas se registraron en un archivo drive que se encuentra en la siguiente ruta: https://docs.google.com/spreadsheets/d/1rkj1JMm4LnWNRWL--zXFJrjXKTK2WPHCiHY5g3cAogk/edit#gid=292185415</t>
  </si>
  <si>
    <r>
      <rPr>
        <b/>
        <sz val="11"/>
        <color rgb="FF000000"/>
        <rFont val="Calibri"/>
        <family val="2"/>
      </rPr>
      <t xml:space="preserve">20/08/2019:   </t>
    </r>
    <r>
      <rPr>
        <sz val="11"/>
        <color rgb="FF000000"/>
        <rFont val="Calibri"/>
        <family val="2"/>
      </rPr>
      <t>Se reporta por parte del responsable del proceso la realización de pruebas a dos instructivos; sin embargo en el seguimiento reaizado no se especifica el resultado obtenido de las mismas.  Al no contar con un ingeniero de sistemas en la OCI  no puede conceptuar sobre la efectividad de las pruebas realizadas. 
 Se da cierre a la misma puesto que la fecha de finalización de la actividad quedó para el mes de mayo.</t>
    </r>
  </si>
  <si>
    <t xml:space="preserve">https://docs.google.com/spreadsheets/d/1rkj1JMm4LnWNRWL--zXFJrjXKTK2WPHCiHY5g3cAogk/edit#gid=292185415
</t>
  </si>
  <si>
    <r>
      <rPr>
        <b/>
        <sz val="11"/>
        <color rgb="FF000000"/>
        <rFont val="Calibri"/>
        <family val="2"/>
      </rPr>
      <t xml:space="preserve">20/08/2019:  </t>
    </r>
    <r>
      <rPr>
        <sz val="11"/>
        <color rgb="FF000000"/>
        <rFont val="Calibri"/>
        <family val="2"/>
      </rPr>
      <t xml:space="preserve">Hilda Yamile Morales Laverde - Jefe OCI. 
</t>
    </r>
  </si>
  <si>
    <t>Incluir en el plan de contingencia los roles que desempeñan el técnico y los ingenieros contratistas respecto de la administración y soporte de los sistemas de información.</t>
  </si>
  <si>
    <t>Contratista Planeación y TI</t>
  </si>
  <si>
    <r>
      <rPr>
        <b/>
        <sz val="11"/>
        <color rgb="FF000000"/>
        <rFont val="Calibri"/>
        <family val="2"/>
      </rPr>
      <t>30/06/2019:</t>
    </r>
    <r>
      <rPr>
        <sz val="11"/>
        <color rgb="FF000000"/>
        <rFont val="Calibri"/>
        <family val="2"/>
      </rPr>
      <t xml:space="preserve"> En el numeral 3 del PL-GT-12-02 Plan de contingencia Tecnológica se incluyeron los roles que desempeñan el Técnico Operativo y los Ingenieros Contratistas de la OAP. </t>
    </r>
  </si>
  <si>
    <t>Este documento puede ser consultado en Maola, Proceso de Gestión Tecnológica en el siguiente enlace: http://www.idep.edu.co/sites/default/files/PL-GT-12-02%20Plan%20Contingencia%20Tecno%20V9.pdf</t>
  </si>
  <si>
    <r>
      <rPr>
        <b/>
        <sz val="11"/>
        <color rgb="FF000000"/>
        <rFont val="Calibri"/>
        <family val="2"/>
      </rPr>
      <t xml:space="preserve">20/08/2019:   </t>
    </r>
    <r>
      <rPr>
        <sz val="11"/>
        <color rgb="FF000000"/>
        <rFont val="Calibri"/>
        <family val="2"/>
      </rPr>
      <t xml:space="preserve">Se verificó la inclusión en este plan de los roles que se desempeñan los funcionarios de la Oficina de Sistemas.  Esta actividad se da por cumplida. </t>
    </r>
  </si>
  <si>
    <t>http://www.idep.edu.co/sites/default/files/PL-GT-12-02%20Plan%20Contingencia%20Tecno%20V9.pdf</t>
  </si>
  <si>
    <r>
      <rPr>
        <b/>
        <sz val="11"/>
        <color rgb="FF000000"/>
        <rFont val="Calibri"/>
        <family val="2"/>
      </rPr>
      <t xml:space="preserve">20/08/2019:  </t>
    </r>
    <r>
      <rPr>
        <sz val="11"/>
        <color rgb="FF000000"/>
        <rFont val="Calibri"/>
        <family val="2"/>
      </rPr>
      <t xml:space="preserve">Hilda Yamile Morales Laverde - Jefe OCI. 
</t>
    </r>
  </si>
  <si>
    <t xml:space="preserve">Implementar pruebas cruzadas en los manuales e instructivos de los sistemas de información y servicios tecnológicos con los que cuenta el IDEP y registrarlo en el formato correspondiente. </t>
  </si>
  <si>
    <t>Contratista Documentación y TI
Contratista Sistemas y TI
Técnico Operativo OAP</t>
  </si>
  <si>
    <r>
      <rPr>
        <sz val="10"/>
        <color rgb="FF000000"/>
        <rFont val="Arial"/>
        <family val="2"/>
      </rPr>
      <t xml:space="preserve">30/06/2019: </t>
    </r>
    <r>
      <rPr>
        <sz val="11"/>
        <color rgb="FF000000"/>
        <rFont val="Calibri"/>
        <family val="2"/>
      </rPr>
      <t>Se elaboró un archivo en drive en el que se registran las pruebas implementadas  por parte de los Ingenieros contratistas y el Técnico Operativo de la OAP a los manuales e instructivos de los sistemas de información y servicios tecnológicos elaborados.</t>
    </r>
  </si>
  <si>
    <t>El archivo en Drive puede ser consultado en la siguiente ruta: https://docs.google.com/spreadsheets/d/1rkj1JMm4LnWNRWL--zXFJrjXKTK2WPHCiHY5g3cAogk/edit#gid=292185415</t>
  </si>
  <si>
    <r>
      <rPr>
        <b/>
        <sz val="11"/>
        <color rgb="FF000000"/>
        <rFont val="Calibri"/>
        <family val="2"/>
      </rPr>
      <t xml:space="preserve">20/08/2019:   </t>
    </r>
    <r>
      <rPr>
        <sz val="11"/>
        <color rgb="FF000000"/>
        <rFont val="Calibri"/>
        <family val="2"/>
      </rPr>
      <t>Se reporta por parte del responsable del proceso la realización de pruebas a dos instructivos;  en el documento referenciado en la evidencia se validan como satisfactorias las pruebas realizadas.  Al no contar con un ingeniero de sistemas en la OCI  no puede conceptuar sobre la efectividad de las mismas,  las mismas serán validadas en próximas auditorias.  Esta acción continua en seguimiento, toda vez que se estableció fecha de finalización para diciembre de 2019.</t>
    </r>
  </si>
  <si>
    <r>
      <rPr>
        <b/>
        <sz val="11"/>
        <color rgb="FF000000"/>
        <rFont val="Calibri"/>
        <family val="2"/>
      </rPr>
      <t xml:space="preserve">20/08/2019:  </t>
    </r>
    <r>
      <rPr>
        <sz val="11"/>
        <color rgb="FF000000"/>
        <rFont val="Calibri"/>
        <family val="2"/>
      </rPr>
      <t xml:space="preserve">Hilda Yamile Morales Laverde - Jefe OCI. 
</t>
    </r>
  </si>
  <si>
    <t>No se observan planes tácticos asociados a los proyectos del PETIC.</t>
  </si>
  <si>
    <t>A la fecha de la auditoría el  PETIC del IDEP estaba elaborado atendiendo los lineamientos generales  de la Guía de elaboración dispuesta por MINTIC, sin embargo con la auditoría se detectaron oportunidades para fortalecer dicho documento.  Al momento de la realización de la Auditoría se encontraba en proceso de construcción los planes tácticos para cada uno de los proyectos del PETIC 2019.</t>
  </si>
  <si>
    <t>Actualizar los  planes tácticos de los proyectos establecidos en el Plan Estratégico de Tecnologías de la Información y las Comunicaciones - PETIC 2019.</t>
  </si>
  <si>
    <t>Planes Tácticos de los proyectos del PETIC 2019.</t>
  </si>
  <si>
    <r>
      <rPr>
        <sz val="10"/>
        <color rgb="FF000000"/>
        <rFont val="Arial"/>
        <family val="2"/>
      </rPr>
      <t xml:space="preserve">30/06/2019: </t>
    </r>
    <r>
      <rPr>
        <sz val="11"/>
        <color rgb="FF000000"/>
        <rFont val="Calibri"/>
        <family val="2"/>
      </rPr>
      <t>Los planes Tácticos de los proyectos del PETIC se encuentran actualizados y con el seguimiento respectivo a cada una de las actividades programadas.</t>
    </r>
  </si>
  <si>
    <t>Carpeta Compartida de la OAP en la siguiente ruta: \\192.168.1.251\120_oap\IDEP2019\120_28_PLANES\16_Planes Estratégicos de Tecnologías de la Información y las Comunicaciones PETIC 2019.
Indicador GT-02 Cumplimiento de las actividades del plan estratégico de tecnologías de la información y las comunicaciones PETI en la vigencia.</t>
  </si>
  <si>
    <r>
      <rPr>
        <b/>
        <sz val="11"/>
        <color rgb="FF000000"/>
        <rFont val="Calibri"/>
        <family val="2"/>
      </rPr>
      <t xml:space="preserve">20/08/2019: </t>
    </r>
    <r>
      <rPr>
        <sz val="11"/>
        <color rgb="FF000000"/>
        <rFont val="Calibri"/>
        <family val="2"/>
      </rPr>
      <t>El plan estratégico de tecnologías de la información y comunicaciones se encuentra actualizado y con seguimiento a Junio. 
Esta actividad se da por cumplida y se cierra.</t>
    </r>
  </si>
  <si>
    <t xml:space="preserve">http://www.idep.edu.co/?q=content/gt-12-proceso-de-gesti%C3%B3n-tecnol%C3%B3gica
</t>
  </si>
  <si>
    <r>
      <rPr>
        <b/>
        <sz val="11"/>
        <color rgb="FF000000"/>
        <rFont val="Calibri"/>
        <family val="2"/>
      </rPr>
      <t xml:space="preserve">20/08/2019:  </t>
    </r>
    <r>
      <rPr>
        <sz val="11"/>
        <color rgb="FF000000"/>
        <rFont val="Calibri"/>
        <family val="2"/>
      </rPr>
      <t xml:space="preserve">Hilda Yamile Morales Laverde - Jefe OCI. 
</t>
    </r>
  </si>
  <si>
    <t>Incorporar en los Indicadores y Riesgos del PETIC indicadores asociados a la medición de cumplimiento, productividad y calidad en los servicios TIC y proyectos.</t>
  </si>
  <si>
    <t xml:space="preserve">Actualizar el PETIC incluyendo la descripción de los indicadores y riesgos asociados al Proceso de Gestión Tecnológica. . </t>
  </si>
  <si>
    <t>PL-GT-12-01 - Plan Estratégico de Tecnologías de la Información y las Comunicaciones</t>
  </si>
  <si>
    <r>
      <rPr>
        <sz val="10"/>
        <color rgb="FF000000"/>
        <rFont val="Arial"/>
        <family val="2"/>
      </rPr>
      <t>30/06/2019:</t>
    </r>
    <r>
      <rPr>
        <sz val="11"/>
        <color rgb="FF000000"/>
        <rFont val="Calibri"/>
        <family val="2"/>
      </rPr>
      <t xml:space="preserve"> Se incluyó en el PL-GT-12-01 PETIC del IDEP en su numeral 7.1. la relación y descripción de los indicadores y riesgos asociados al Proceso de Gestión Tecnológica.</t>
    </r>
  </si>
  <si>
    <t>Documento publicado en Maloca en la siguiente ruta: http://www.idep.edu.co/sites/default/files/PL-GT-12-01_PETIC_V12.pdf</t>
  </si>
  <si>
    <r>
      <rPr>
        <b/>
        <sz val="11"/>
        <color rgb="FF000000"/>
        <rFont val="Calibri"/>
        <family val="2"/>
      </rPr>
      <t xml:space="preserve">20/08/2019:  </t>
    </r>
    <r>
      <rPr>
        <sz val="11"/>
        <color rgb="FF000000"/>
        <rFont val="Calibri"/>
        <family val="2"/>
      </rPr>
      <t>Esta acción se cumplió y se realiza el cierre de la misma.</t>
    </r>
  </si>
  <si>
    <t xml:space="preserve">http://www.idep.edu.co/sites/default/files/PL-GT-12-01_PETIC_V12.pdf
</t>
  </si>
  <si>
    <r>
      <rPr>
        <b/>
        <sz val="11"/>
        <color rgb="FF000000"/>
        <rFont val="Calibri"/>
        <family val="2"/>
      </rPr>
      <t xml:space="preserve">20/08/2019:  </t>
    </r>
    <r>
      <rPr>
        <sz val="11"/>
        <color rgb="FF000000"/>
        <rFont val="Calibri"/>
        <family val="2"/>
      </rPr>
      <t xml:space="preserve">Hilda Yamile Morales Laverde - Jefe OCI. 
</t>
    </r>
  </si>
  <si>
    <t>El PETIC no incluye un análisis de capacidad y efectividad de los elementos de operación, aseguramiento y administración la plataforma tecnológica como base para la identificación de debilidades, amenazas, fortalezas y oportunidades que permitan establecer acciones y/o adquisiciones para asegurar la continuidad de operaciones y aseguramiento de la información bajo el mejor uso de recursos.</t>
  </si>
  <si>
    <t>Incluir una matriz de Debilidades, Oportunidades, Fortalezas y Amenazas - DOFA en el PETIC 2019.</t>
  </si>
  <si>
    <t>PL-GT-12-01 - Plan Estratégico de Tecnologías de la Información y las Comunicaciones.</t>
  </si>
  <si>
    <r>
      <rPr>
        <sz val="10"/>
        <color rgb="FF000000"/>
        <rFont val="Arial"/>
        <family val="2"/>
      </rPr>
      <t xml:space="preserve">30/06/2019: </t>
    </r>
    <r>
      <rPr>
        <sz val="11"/>
        <color rgb="FF000000"/>
        <rFont val="Calibri"/>
        <family val="2"/>
      </rPr>
      <t>Se incluyó en el PL-GT-12-01 PETIC del IDEP en su numeral 5.1.1. una matriz de Debilidades, Oportunidades, Fortalezas y Amenazas - DOFA.</t>
    </r>
  </si>
  <si>
    <t>El documento puede ser consultado en la siguiente ruta: http://www.idep.edu.co/sites/default/files/PL-GT-12-01_PETIC_V12.pdf</t>
  </si>
  <si>
    <r>
      <rPr>
        <b/>
        <sz val="11"/>
        <color rgb="FF000000"/>
        <rFont val="Calibri"/>
        <family val="2"/>
      </rPr>
      <t xml:space="preserve">20/08/2019:  </t>
    </r>
    <r>
      <rPr>
        <sz val="11"/>
        <color rgb="FF000000"/>
        <rFont val="Calibri"/>
        <family val="2"/>
      </rPr>
      <t>Esta acción se cumplió y se realiza el cierre de la misma.</t>
    </r>
  </si>
  <si>
    <r>
      <rPr>
        <b/>
        <sz val="11"/>
        <color rgb="FF000000"/>
        <rFont val="Calibri"/>
        <family val="2"/>
      </rPr>
      <t xml:space="preserve">20/08/2019:  </t>
    </r>
    <r>
      <rPr>
        <sz val="11"/>
        <color rgb="FF000000"/>
        <rFont val="Calibri"/>
        <family val="2"/>
      </rPr>
      <t xml:space="preserve">Hilda Yamile Morales Laverde - Jefe OCI. 
</t>
    </r>
  </si>
  <si>
    <t>Configurar las restricciones de seguridad de GSuite en cuanto a cambio periódico de contraseñas, no repetición de las ultimas 8 contraseñas, alertas de ingreso en equipos distintos a los usuales a un correo alternativo y configurar correctamente la autenticación de doble factor (pre-registro).</t>
  </si>
  <si>
    <t xml:space="preserve">Ausencia de políticas frente a cambio y manejo de contraseñas seguras.
</t>
  </si>
  <si>
    <t>Configurar en la consola GSuite la seguridad de las contraseñas de los correos en cuanto longitud y  periodicidad de cambio.</t>
  </si>
  <si>
    <t>Consola Gsuite con la configuración realizada.</t>
  </si>
  <si>
    <r>
      <rPr>
        <b/>
        <sz val="11"/>
        <color rgb="FF000000"/>
        <rFont val="Calibri"/>
        <family val="2"/>
      </rPr>
      <t>30/06/2019:</t>
    </r>
    <r>
      <rPr>
        <sz val="11"/>
        <color rgb="FF000000"/>
        <rFont val="Calibri"/>
        <family val="2"/>
      </rPr>
      <t xml:space="preserve"> Se configuró desde la consola GSuite las políticas de complejidad en las contraseñas para el correo electrónico, que no permita usar contraseñas anteriores  y con una periodicidad de  tres (3) meses, que automáticamente solicitará al usuario realizar el cambio de clave.</t>
    </r>
  </si>
  <si>
    <t>Consola Gsuite con la configuración realizada. En el mes de mayo el sistema solicitó cambio de contraseña a los usuarios de correo electrónico Institucional.</t>
  </si>
  <si>
    <r>
      <rPr>
        <b/>
        <sz val="11"/>
        <color rgb="FF000000"/>
        <rFont val="Calibri"/>
        <family val="2"/>
      </rPr>
      <t xml:space="preserve">20/08/2019:  </t>
    </r>
    <r>
      <rPr>
        <sz val="11"/>
        <color rgb="FF000000"/>
        <rFont val="Calibri"/>
        <family val="2"/>
      </rPr>
      <t xml:space="preserve">Se realizó el cambio de las contraseñas de los correos electrónicos institucionales, se verificó por parte de esta Oficina la configuración realizada a la consola Gsuit a través de la cuenta del administrador.  Esta actividad se da por cumplida. </t>
    </r>
  </si>
  <si>
    <r>
      <rPr>
        <b/>
        <sz val="11"/>
        <color rgb="FF000000"/>
        <rFont val="Calibri"/>
        <family val="2"/>
      </rPr>
      <t xml:space="preserve">20/08/2019:  </t>
    </r>
    <r>
      <rPr>
        <sz val="11"/>
        <color rgb="FF000000"/>
        <rFont val="Calibri"/>
        <family val="2"/>
      </rPr>
      <t xml:space="preserve">Hilda Yamile Morales Laverde - Jefe OCI. 
</t>
    </r>
  </si>
  <si>
    <t>El técnico de operativo manifiesta que las configuraciones del correo electrónico tales como cambio periódico, no reutilización de contraseñas, límite de tipo y tamaño de adjuntos y alertas por apertura de correo en otros dispositivos no han sido configuradas por él y que corresponden a la entrega por defecto del proveedor.</t>
  </si>
  <si>
    <t>Establecer y aplicar las políticas de seguridad de las contraseñas del dominio.</t>
  </si>
  <si>
    <t>Dominio con políticas activas.</t>
  </si>
  <si>
    <r>
      <rPr>
        <sz val="10"/>
        <color rgb="FF000000"/>
        <rFont val="Arial"/>
        <family val="2"/>
      </rPr>
      <t xml:space="preserve">30/06/2019: </t>
    </r>
    <r>
      <rPr>
        <sz val="11"/>
        <color rgb="FF000000"/>
        <rFont val="Calibri"/>
        <family val="2"/>
      </rPr>
      <t>Se aplicaron las siguientes políticas al dominio:
- Extensión mínima 8 caracteres.
- Complejidad en las contraseñas.
- No se puede repetir contraseñas anteriores.
- Solicitud de cambio de contraseña cada cuatro (4) meses.</t>
    </r>
  </si>
  <si>
    <t>Dominio con Políticas Activas.</t>
  </si>
  <si>
    <r>
      <rPr>
        <b/>
        <sz val="11"/>
        <color rgb="FF000000"/>
        <rFont val="Calibri"/>
        <family val="2"/>
      </rPr>
      <t xml:space="preserve">20/08/2019:  </t>
    </r>
    <r>
      <rPr>
        <sz val="11"/>
        <color rgb="FF000000"/>
        <rFont val="Calibri"/>
        <family val="2"/>
      </rPr>
      <t xml:space="preserve">Se reporta por parte del responsable del proceso el cumplimiento de las políticas de dominio se verificó por parte de esta Oficina la configuración realizada a través de la cuenta del administrador.  Esta actividad se da por cumplida. </t>
    </r>
  </si>
  <si>
    <r>
      <rPr>
        <b/>
        <sz val="11"/>
        <color rgb="FF000000"/>
        <rFont val="Calibri"/>
        <family val="2"/>
      </rPr>
      <t xml:space="preserve">20/08/2019:  </t>
    </r>
    <r>
      <rPr>
        <sz val="11"/>
        <color rgb="FF000000"/>
        <rFont val="Calibri"/>
        <family val="2"/>
      </rPr>
      <t xml:space="preserve">Hilda Yamile Morales Laverde - Jefe OCI. 
</t>
    </r>
  </si>
  <si>
    <t>Los contratos con proveedores incluyen dentro de su estructura las condiciones del contrato y objetivos específicos, pero no están acompañados de acuerdos de confidencialidad.</t>
  </si>
  <si>
    <t>No se contaba con un acuerdo de confidencialidad formalizado desde la Oficina Asesora Jurídica. El proceso de implementación de los acuerdos de confidencialidad  inició a partir del mes de abril de la presente vigencia.</t>
  </si>
  <si>
    <t>Suscribir acuerdos de confidencialidad con los contratistas que proveen servicios de TIC al IDEP y que así lo requieran.</t>
  </si>
  <si>
    <t>Acuerdos de Confidencialidad Firmados que pueden ser consultados en el expediente contractual.</t>
  </si>
  <si>
    <t>Jefe de la Oficina Asesora de Planeación</t>
  </si>
  <si>
    <r>
      <rPr>
        <sz val="10"/>
        <color rgb="FF000000"/>
        <rFont val="Arial"/>
        <family val="2"/>
      </rPr>
      <t xml:space="preserve">30/06/2019: </t>
    </r>
    <r>
      <rPr>
        <sz val="11"/>
        <color rgb="FF000000"/>
        <rFont val="Calibri"/>
        <family val="2"/>
      </rPr>
      <t>Se suscribieron acuerdos de confidencialidad con los siguientes contratistas:
-  IT GOP que provee el servicio de soporte y actualización del sistema de información administrativo y financiero del IDEP.
- De igual manera se hizo con el proveedor Soporte Lógico, que proporciona el servicio de soporte, actualización y mantenimiento al sistema de información HUMANO.
- Ingenieros contratistas de la OAP.</t>
    </r>
  </si>
  <si>
    <t>Los acuerdos de Confidencialidad suscritos se pueden consultar en:
- Expediente del Contrato No. 74 de 2019. Soporte Lógico.
- Expediente del Contrato No. 100 de 2019. IT GOP.
- Expediente del Contrato No. 012 de 2019. Oscar Lozano.
- Expediente del Contrato No. 028 de 2019.Juliett Yaver.
- Expediente del Contrato No. 045 de 2019. Jaime Acosta.</t>
  </si>
  <si>
    <r>
      <rPr>
        <b/>
        <sz val="11"/>
        <color rgb="FF000000"/>
        <rFont val="Calibri"/>
        <family val="2"/>
      </rPr>
      <t xml:space="preserve">20/08/2019:  </t>
    </r>
    <r>
      <rPr>
        <sz val="11"/>
        <color rgb="FF000000"/>
        <rFont val="Calibri"/>
        <family val="2"/>
      </rPr>
      <t xml:space="preserve">Esta acción se da por cumplida y se cierra por parte de esta Oficina. </t>
    </r>
  </si>
  <si>
    <t xml:space="preserve">Formato de acuerdo de confidencialidad que reposan en los expedientes contractuales. </t>
  </si>
  <si>
    <r>
      <rPr>
        <b/>
        <sz val="11"/>
        <color rgb="FF000000"/>
        <rFont val="Calibri"/>
        <family val="2"/>
      </rPr>
      <t xml:space="preserve">20/08/2019:  </t>
    </r>
    <r>
      <rPr>
        <sz val="11"/>
        <color rgb="FF000000"/>
        <rFont val="Calibri"/>
        <family val="2"/>
      </rPr>
      <t xml:space="preserve">Hilda Yamile Morales Laverde - Jefe OCI. 
</t>
    </r>
  </si>
  <si>
    <t>Las licencias entregadas a favor del IDEP no se encuentran debidamente actualizadas al cambio de nombre del producto.</t>
  </si>
  <si>
    <t xml:space="preserve">En la base de datos de activos de información no se llevaba el control de las licencias de los sistemas de información. </t>
  </si>
  <si>
    <t>Solicitar la entrega de licencias actualizadas a los proveedores de los sistemas de información GOOBI y HUMANO y actualizar la información en a base de datos de activos de información.</t>
  </si>
  <si>
    <t>Licencias actualizadas de GOOBI y HUMANO.</t>
  </si>
  <si>
    <t>Contratista Sistemas y TI</t>
  </si>
  <si>
    <r>
      <rPr>
        <sz val="10"/>
        <color rgb="FF000000"/>
        <rFont val="Arial"/>
        <family val="2"/>
      </rPr>
      <t xml:space="preserve">30/06/2019: </t>
    </r>
    <r>
      <rPr>
        <sz val="11"/>
        <color rgb="FF000000"/>
        <rFont val="Calibri"/>
        <family val="2"/>
      </rPr>
      <t xml:space="preserve">Se actualizó la base de datos de activos de información  con las licencias a favor del IDEP. Se actualizó la carpeta física con las licencias que son de propiedad del Instituto. Se incluye en la carpeta el certificado del registro de la Dirección Nacional de Derechos de Autor: Libro 13, Tomo 3 y partida 410 que evidencia que el Sistema de Información Administrativo y Financiero SIAFI realizó cambio de nombre a GOOBI y una comunicación expedida por Soporte Lógico en la que se refieren a la licencia corporativa del Sotware Humano. </t>
    </r>
  </si>
  <si>
    <t>Carpeta física con las licencias que reposa en la Oficina de Planeación en custodia del Ténico Operativo.</t>
  </si>
  <si>
    <r>
      <rPr>
        <b/>
        <sz val="11"/>
        <color rgb="FF000000"/>
        <rFont val="Calibri"/>
        <family val="2"/>
      </rPr>
      <t xml:space="preserve">20/08/2019:  </t>
    </r>
    <r>
      <rPr>
        <sz val="11"/>
        <color rgb="FF000000"/>
        <rFont val="Calibri"/>
        <family val="2"/>
      </rPr>
      <t xml:space="preserve">En la carperta Código 1 "Licencias de propiedad del IDEP", se verifico el certificado de licenciamiento del software SIAFI y su actualización a GOOBI- así como la licencia de la Empresa Soporte Lógico para el aplicativo HUMANO.   Esta acción se cierra por parte de esta Oficina. </t>
    </r>
  </si>
  <si>
    <t xml:space="preserve">Soportes documentales de la carpeta Licencias del IDEP (sin folio asignado)
</t>
  </si>
  <si>
    <r>
      <rPr>
        <b/>
        <sz val="11"/>
        <color rgb="FF000000"/>
        <rFont val="Calibri"/>
        <family val="2"/>
      </rPr>
      <t xml:space="preserve">20/08/2019:  </t>
    </r>
    <r>
      <rPr>
        <sz val="11"/>
        <color rgb="FF000000"/>
        <rFont val="Calibri"/>
        <family val="2"/>
      </rPr>
      <t xml:space="preserve">Hilda Yamile Morales Laverde - Jefe OCI. 
</t>
    </r>
  </si>
  <si>
    <t>Se cuenta con una conexión VPN para el proveedor de GOOBI que pasa correctamente a través del firewall, pero la cual no tiene una política documentada, ni restricción horaria, no está monitoreada y no exige autorización previa a la conexión.</t>
  </si>
  <si>
    <t xml:space="preserve">*Debilidades en la documentación de actividades que se llevan a cabo desde el proceso de Gestión Tecnológica, las cuales no quedan registradas en manuales, instructivos, formatos o procedimientos.
*Se viene realizando un proceso de renovación tecnológica, lo que implica iniciar procesos de elaboración de la documentación necesaria.
</t>
  </si>
  <si>
    <t>Elaborar un documento en el que se definen las políticas y condiciones para el acceso VPN .</t>
  </si>
  <si>
    <t>Documento políticas y condiciones para el acceso a VPN.</t>
  </si>
  <si>
    <t>Técnico Operativo Oficina Asesora de Planeación
Contratista Sistemas y TI</t>
  </si>
  <si>
    <r>
      <rPr>
        <sz val="10"/>
        <color rgb="FF000000"/>
        <rFont val="Arial"/>
        <family val="2"/>
      </rPr>
      <t xml:space="preserve">30/06/2019: </t>
    </r>
    <r>
      <rPr>
        <sz val="11"/>
        <color rgb="FF000000"/>
        <rFont val="Calibri"/>
        <family val="2"/>
      </rPr>
      <t>Se elaboró el documento que describe las políticas y condiciones necesarias para el acceso a través de VPN para funcionarios y contratistas.</t>
    </r>
  </si>
  <si>
    <t>En el documento FT-GTH-13-51 se establecen las condiciones para acceso VPN para los funcionarios.
En el Expediente Contractual No. 100 de 2019 suscrito con la empresa IT GOP se dedejó como obligación que el proveedor " Solicitar el acceso extendido a la VPN del IDEP, cuando requieran trabajar fuera del horario estipulado para uso de la VPN, el cual está establecido de lunes a viernes de 6:00 am a 8:00 pm"</t>
  </si>
  <si>
    <r>
      <rPr>
        <b/>
        <sz val="11"/>
        <color rgb="FF000000"/>
        <rFont val="Calibri"/>
        <family val="2"/>
      </rPr>
      <t xml:space="preserve">20/08/2019:  </t>
    </r>
    <r>
      <rPr>
        <sz val="11"/>
        <color rgb="FF000000"/>
        <rFont val="Calibri"/>
        <family val="2"/>
      </rPr>
      <t xml:space="preserve">Se verifico que en el formato de estudios y documentos previos modalidad de contratación directa se incluyo en las obligaciones especificias "Solcitar el acceso extendido a la VPN del IDEP, cuando requieran trabajar fuera del horario estipulado para uso de la VPN, el cual esta establecido de lunes a viernes de 6:00 a.m. a 8:00 p.m."  De acuerdo a la información suministrada por parte de la Ingeniera Yulieth durante el trimestre reportado no se realizaron solicitudes por parte del proveedor para acceder a la VPN fuera del horario establecido.   Esta acción se cierra por parte de esta Oficina toda vez que se establecio como una obligación contractual. </t>
    </r>
  </si>
  <si>
    <t>Expediente Contractual No. 100 de 2019</t>
  </si>
  <si>
    <r>
      <rPr>
        <b/>
        <sz val="11"/>
        <color rgb="FF000000"/>
        <rFont val="Calibri"/>
        <family val="2"/>
      </rPr>
      <t xml:space="preserve">20/08/2019:  </t>
    </r>
    <r>
      <rPr>
        <sz val="11"/>
        <color rgb="FF000000"/>
        <rFont val="Calibri"/>
        <family val="2"/>
      </rPr>
      <t xml:space="preserve">Hilda Yamile Morales Laverde - Jefe OCI. 
</t>
    </r>
  </si>
  <si>
    <t>Establecer un protocolo de cambios para que el IDEP ejecute los despliegues en producción con base en una entrega de objetos de despliegue, minutograma y procesos de rollback.</t>
  </si>
  <si>
    <t>Elaborar un documento que contenga el  protocolo para ejecutar despliegues en producción para los sistemas de información Goobi y Humano.</t>
  </si>
  <si>
    <t>Documento con el protocolo.</t>
  </si>
  <si>
    <r>
      <rPr>
        <sz val="10"/>
        <color rgb="FF000000"/>
        <rFont val="Arial"/>
        <family val="2"/>
      </rPr>
      <t xml:space="preserve">30/06/2019: </t>
    </r>
    <r>
      <rPr>
        <sz val="11"/>
        <color rgb="FF000000"/>
        <rFont val="Calibri"/>
        <family val="2"/>
      </rPr>
      <t xml:space="preserve">Se elaboró el documento que contiene el protocolo para ejecutar despliegues en producción para los sistemas de información GOOBI y HUMANO. </t>
    </r>
  </si>
  <si>
    <t>Documento con el protocolo que puede ser consultado en el Expediente Contractual No. 028 de 2019. Este documento será publicado en Maloca en el siguiente enlace:http://www.idep.edu.co/?q=content/gt-12-proceso-de-gesti%C3%B3n-tecnol%C3%B3gica#overlay-context=</t>
  </si>
  <si>
    <r>
      <rPr>
        <b/>
        <sz val="11"/>
        <color rgb="FF000000"/>
        <rFont val="Calibri"/>
        <family val="2"/>
      </rPr>
      <t xml:space="preserve">20/08/2019:  </t>
    </r>
    <r>
      <rPr>
        <sz val="11"/>
        <color rgb="FF000000"/>
        <rFont val="Calibri"/>
        <family val="2"/>
      </rPr>
      <t xml:space="preserve">Se realizó el documento con el protocolo para ejecutar los despliegues en GOOBI y HUMANO, la efectividad de la acción no se puede validar por parte de esta Oficina.  Se da cierre a esta acción. </t>
    </r>
  </si>
  <si>
    <t xml:space="preserve">Esta información reposa en la carpeta compartida de  planeación. </t>
  </si>
  <si>
    <r>
      <rPr>
        <b/>
        <sz val="11"/>
        <color rgb="FF000000"/>
        <rFont val="Calibri"/>
        <family val="2"/>
      </rPr>
      <t xml:space="preserve">20/08/2019:  </t>
    </r>
    <r>
      <rPr>
        <sz val="11"/>
        <color rgb="FF000000"/>
        <rFont val="Calibri"/>
        <family val="2"/>
      </rPr>
      <t xml:space="preserve">Hilda Yamile Morales Laverde - Jefe OCI. 
</t>
    </r>
  </si>
  <si>
    <t>Elaborar un documento que contenga el protocolo para actualizar el sistema operativo que soporta página Web y Micrositios.</t>
  </si>
  <si>
    <t>Contratista Web y TI</t>
  </si>
  <si>
    <r>
      <rPr>
        <sz val="10"/>
        <color rgb="FF000000"/>
        <rFont val="Arial"/>
        <family val="2"/>
      </rPr>
      <t>30/06/2019:</t>
    </r>
    <r>
      <rPr>
        <sz val="11"/>
        <color rgb="FF000000"/>
        <rFont val="Calibri"/>
        <family val="2"/>
      </rPr>
      <t xml:space="preserve"> Se elaboró el documento que describe el protocolo para actualizar el sistema operativo que soporta página Web y Micrositios.</t>
    </r>
  </si>
  <si>
    <t>Este documento puede ser consultado en el Expediente contractual No. 012 de 2019. Este documento será publicado en Maloca en el siguiente enlace:http://www.idep.edu.co/?q=content/gt-12-proceso-de-gesti%C3%B3n-tecnol%C3%B3gica#overlay-context=</t>
  </si>
  <si>
    <r>
      <rPr>
        <b/>
        <sz val="11"/>
        <color rgb="FF000000"/>
        <rFont val="Calibri"/>
        <family val="2"/>
      </rPr>
      <t xml:space="preserve">20/08/2019:  </t>
    </r>
    <r>
      <rPr>
        <sz val="11"/>
        <color rgb="FF000000"/>
        <rFont val="Calibri"/>
        <family val="2"/>
      </rPr>
      <t xml:space="preserve">Se verifico por parte de esta Oficina la elbaoración del protocolo para ejecutar los despliegues en GOOBI y HUMANO, la efectividad de la acción no se puede validar por parte de esta Oficina.  Se da cierre a esta acción. </t>
    </r>
  </si>
  <si>
    <r>
      <rPr>
        <b/>
        <sz val="11"/>
        <color rgb="FF000000"/>
        <rFont val="Calibri"/>
        <family val="2"/>
      </rPr>
      <t xml:space="preserve">20/08/2019:  </t>
    </r>
    <r>
      <rPr>
        <sz val="11"/>
        <color rgb="FF000000"/>
        <rFont val="Calibri"/>
        <family val="2"/>
      </rPr>
      <t xml:space="preserve">Hilda Yamile Morales Laverde - Jefe OCI. 
</t>
    </r>
  </si>
  <si>
    <t>Implementar un registro de las actualizaciones que se realicen a los sistemas de información, los sistemas operativos y los servidores.</t>
  </si>
  <si>
    <t>Registro de actualizaciones en Drive.</t>
  </si>
  <si>
    <r>
      <rPr>
        <sz val="10"/>
        <color rgb="FF000000"/>
        <rFont val="Arial"/>
        <family val="2"/>
      </rPr>
      <t xml:space="preserve">30/06/2019: </t>
    </r>
    <r>
      <rPr>
        <sz val="11"/>
        <color rgb="FF000000"/>
        <rFont val="Calibri"/>
        <family val="2"/>
      </rPr>
      <t>Se implementó en un archivo en Drive para el registro de actualizaciones que se hacen a los sistemas de información y los servidores del IDEP.</t>
    </r>
  </si>
  <si>
    <t>Archivo Drive con la bitácora de actualizaciones que se encuentra en el siguiente enlace: https://docs.google.com/spreadsheets/d/1Ro9z3pH1J8SXre-KB6py4YiCpgXZaukJt_QYx5JakBs/edit#gid=0</t>
  </si>
  <si>
    <r>
      <rPr>
        <b/>
        <sz val="11"/>
        <color rgb="FF000000"/>
        <rFont val="Calibri"/>
        <family val="2"/>
      </rPr>
      <t xml:space="preserve">20/08/2019:  </t>
    </r>
    <r>
      <rPr>
        <sz val="11"/>
        <color rgb="FF000000"/>
        <rFont val="Calibri"/>
        <family val="2"/>
      </rPr>
      <t xml:space="preserve">Se evidenció el registro de las actualizaciones en drive.
Esta acción se cierra; sin embargo la OCI no puede conceptuar sobre la efectividad de la misma al no contar con un profesional con experticia en el tema. </t>
    </r>
  </si>
  <si>
    <t>https://docs.google.com/spreadsheets/d/1Ro9z3pH1J8SXre-KB6py4YiCpgXZaukJt_QYx5JakBs/edit#gid=0</t>
  </si>
  <si>
    <r>
      <rPr>
        <b/>
        <sz val="11"/>
        <color rgb="FF000000"/>
        <rFont val="Calibri"/>
        <family val="2"/>
      </rPr>
      <t xml:space="preserve">20/08/2019:  </t>
    </r>
    <r>
      <rPr>
        <sz val="11"/>
        <color rgb="FF000000"/>
        <rFont val="Calibri"/>
        <family val="2"/>
      </rPr>
      <t xml:space="preserve">Hilda Yamile Morales Laverde - Jefe OCI. 
</t>
    </r>
  </si>
  <si>
    <t>En cuanto a la valoración del riesgo se observa que en la Matriz de Riesgos de septiembre de 2018 antes del incidente, el riesgo de “Tener ataques informáticos a bases de datos, red de comunicaciones, sistemas de información y/o página web de la entidad” tenia una valoración extrema como resultado de los valores 4 y 4 en la probabilidad y consecuencia y que en la matriz de 2019 esta calificado como Alto con una probabilidad y consecuencia de 4 y 3 respectivamente. Esta valoración no es adecuada ya que una vez un riesgo se materializa la probabilidad de ocurrencia en casi cierta y por lo tanto la valoración se incrementa. El riesgo residual solo se disminuye si se ejecutan pruebas de la efectividad de los controles, lo que en este caso se percibe como no ejecutado.</t>
  </si>
  <si>
    <t>Necesidad de revisar y fortalecer los controles del riesgo mencionado en la observación.</t>
  </si>
  <si>
    <t>Revisar y ajustar la valoración y los controles del riesgo "Tener ataques informáticos a bases de datos, red de comunicaciones, sistemas de información y/o página web de la entidad".</t>
  </si>
  <si>
    <t xml:space="preserve"> FT-MIC-03-07 - Mapa de riesgos del proceso de Gestión Tecnológica ajustado.</t>
  </si>
  <si>
    <r>
      <rPr>
        <sz val="10"/>
        <color rgb="FF000000"/>
        <rFont val="Arial"/>
        <family val="2"/>
      </rPr>
      <t xml:space="preserve">30/06/2019: </t>
    </r>
    <r>
      <rPr>
        <sz val="11"/>
        <color rgb="FF000000"/>
        <rFont val="Calibri"/>
        <family val="2"/>
      </rPr>
      <t>Con el seguimiento a mapa de riesgos realizado durante el primer cuatrimestre del año, se revisó y ajustó la valoración y los controles al riesgo mencionado, acorde con las observaciones de la auditoría de Control Interno realizada al Proceso de Gestión Tecnológica.</t>
    </r>
  </si>
  <si>
    <t>Mapa de Riesgos del Proceos de Gestión Tecnológica:
http://www.idep.edu.co/?q=content/mapa-de-riesgos-por-proceso#overlay-context=</t>
  </si>
  <si>
    <r>
      <rPr>
        <b/>
        <sz val="11"/>
        <color rgb="FF000000"/>
        <rFont val="Calibri"/>
        <family val="2"/>
      </rPr>
      <t xml:space="preserve">20/08/2019:  </t>
    </r>
    <r>
      <rPr>
        <sz val="11"/>
        <color rgb="FF000000"/>
        <rFont val="Calibri"/>
        <family val="2"/>
      </rPr>
      <t xml:space="preserve">Esta actividad se da por cumplida y se continua con el seguimiento a través de la gestión del riesgo de la Entidad. </t>
    </r>
  </si>
  <si>
    <r>
      <rPr>
        <b/>
        <sz val="11"/>
        <color rgb="FF000000"/>
        <rFont val="Calibri"/>
        <family val="2"/>
      </rPr>
      <t xml:space="preserve">20/08/2019:  </t>
    </r>
    <r>
      <rPr>
        <sz val="11"/>
        <color rgb="FF000000"/>
        <rFont val="Calibri"/>
        <family val="2"/>
      </rPr>
      <t xml:space="preserve">Hilda Yamile Morales Laverde - Jefe OCI. 
</t>
    </r>
  </si>
  <si>
    <t>El auditor pudo descargar software de hacking tales como Chromepass (captura todas las contraseñas utilizadas por el usuario en Google) y Cain&amp;Abel (Captura cualquier tipo de contraseña o llamadas telefónicas que transitan por la red).</t>
  </si>
  <si>
    <t>Al momento de entrega y puesta en funcionamiento del firewall y el antivirus se realizó una configuración inicial, con los elementos de seguridad que en el momento fueron relevantes para el IDEP, sin embargo, se realizará una segunda configuración acorde con las necesidades actuales.</t>
  </si>
  <si>
    <t xml:space="preserve">Configurar las reglas de seguridad del dominio, firewall y antivirus para que no permita descargar y ejecutar programas o software malicioso. </t>
  </si>
  <si>
    <t>Registro de las actualizaciones que se realizaron al dominio, firewall y antivirus.</t>
  </si>
  <si>
    <t>Contratista Web  y TI</t>
  </si>
  <si>
    <r>
      <rPr>
        <sz val="10"/>
        <color rgb="FF000000"/>
        <rFont val="Arial"/>
        <family val="2"/>
      </rPr>
      <t>30/06/2019:</t>
    </r>
    <r>
      <rPr>
        <sz val="11"/>
        <color rgb="FF000000"/>
        <rFont val="Calibri"/>
        <family val="2"/>
      </rPr>
      <t xml:space="preserve"> Se realizaron las configuraciones en el dominio, firewall y antivirus. Adicionalmente el Técnico Operativo realizó prueba en el equipo del contratista John Rincón con el usuario jrincon, y se evidenció que no permite instalar programas, esto se observa en la ventana que se muestra, solicitando ingresar un usuario y contraseña autorizado para instalar. 
El Ingeniero Webmaster realizó ajustes a la configuración de las políticas del Firewall para evitar el acceso a sitios no autorizados, potencialmente riesgosos para la seguridad digital o descarga de archivos ejecutables como programas espías. </t>
    </r>
  </si>
  <si>
    <t>Registro de las actualizaciones que se realizaron al dominio, firewall y antivirus en el enlace: https://docs.google.com/spreadsheets/d/1Ro9z3pH1J8SXre-KB6py4YiCpgXZaukJt_QYx5JakBs/edit#gid=1828784513</t>
  </si>
  <si>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</si>
  <si>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t xml:space="preserve">https://docs.google.com/spreadsheets/d/1Ro9z3pH1J8SXre-KB6py4YiCpgXZaukJt_QYx5JakBs/edit#gid=1828784513
</t>
  </si>
  <si>
    <r>
      <rPr>
        <b/>
        <sz val="11"/>
        <color rgb="FF000000"/>
        <rFont val="Calibri"/>
        <family val="2"/>
      </rPr>
      <t xml:space="preserve">20/08/2019:  </t>
    </r>
    <r>
      <rPr>
        <sz val="11"/>
        <color rgb="FF000000"/>
        <rFont val="Calibri"/>
        <family val="2"/>
      </rPr>
      <t xml:space="preserve">Hilda Yamile Morales Laverde - Jefe OCI. 
</t>
    </r>
  </si>
  <si>
    <t>Se observa que no están activadas las detecciones de seguridad para intrusos, virus, cambios de configuración de correo y exceso de cuota de disco.</t>
  </si>
  <si>
    <t>Parametrizar las restricciones seguridad del antivirus.</t>
  </si>
  <si>
    <t>Parametrizaciones realizadas al Antivirus.</t>
  </si>
  <si>
    <r>
      <rPr>
        <sz val="10"/>
        <color rgb="FF000000"/>
        <rFont val="Arial"/>
        <family val="2"/>
      </rPr>
      <t xml:space="preserve">30/06/2019: </t>
    </r>
    <r>
      <rPr>
        <sz val="11"/>
        <color rgb="FF000000"/>
        <rFont val="Calibri"/>
        <family val="2"/>
      </rPr>
      <t>El día 13 de junio de 2019, se llevó a cabo reunión con el proveedor ITSELLCON, mediante la cual se parametrizaron restricciones de seguridad del antivirus.</t>
    </r>
  </si>
  <si>
    <t>Parametrizaciones realizadas al Antivirus y hoja de asistencia de la reunión que se encuentra  en el expediente contractual No. 134 de 2018.</t>
  </si>
  <si>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</si>
  <si>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r>
      <rPr>
        <b/>
        <sz val="11"/>
        <color rgb="FF000000"/>
        <rFont val="Calibri"/>
        <family val="2"/>
      </rPr>
      <t xml:space="preserve">20/08/2019:  </t>
    </r>
    <r>
      <rPr>
        <sz val="11"/>
        <color rgb="FF000000"/>
        <rFont val="Calibri"/>
        <family val="2"/>
      </rPr>
      <t xml:space="preserve">Hilda Yamile Morales Laverde - Jefe OCI. 
</t>
    </r>
  </si>
  <si>
    <t xml:space="preserve">La red WIFI de invitados no se encuentra debidamente protegida para evitar accesos no autorizados a los activos del IDEP ya que permite hacer escaneos de red y obtener información para ingresar a otros segmentos de red. </t>
  </si>
  <si>
    <t>Configurar el firewall de la red Wifi pública para que no haga Ping.</t>
  </si>
  <si>
    <t>Configuración del Wifi.</t>
  </si>
  <si>
    <r>
      <rPr>
        <sz val="10"/>
        <color rgb="FF000000"/>
        <rFont val="Arial"/>
        <family val="2"/>
      </rPr>
      <t xml:space="preserve">30/06/2019: </t>
    </r>
    <r>
      <rPr>
        <sz val="11"/>
        <color rgb="FF000000"/>
        <rFont val="Calibri"/>
        <family val="2"/>
      </rPr>
      <t>El Técnico Operativo de la OAP realizó la configuración de la red Wifi IDEP Pública para que no se pueda hacer ping.</t>
    </r>
  </si>
  <si>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</si>
  <si>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r>
      <rPr>
        <b/>
        <sz val="11"/>
        <color rgb="FF000000"/>
        <rFont val="Calibri"/>
        <family val="2"/>
      </rPr>
      <t xml:space="preserve">20/08/2019:  </t>
    </r>
    <r>
      <rPr>
        <sz val="11"/>
        <color rgb="FF000000"/>
        <rFont val="Calibri"/>
        <family val="2"/>
      </rPr>
      <t xml:space="preserve">Hilda Yamile Morales Laverde - Jefe OCI. 
</t>
    </r>
  </si>
  <si>
    <t xml:space="preserve">El firewall y antivirus no cuentan con la debida configuración para bloquear la ejecución de programas espía (sniffer). </t>
  </si>
  <si>
    <t>Escalar al proveedor de Firewall las alertas de eventos de correo entrante y el registro de eventos y logs.</t>
  </si>
  <si>
    <t>Correo electrónico enviado con el incidente.</t>
  </si>
  <si>
    <r>
      <rPr>
        <sz val="10"/>
        <color rgb="FF000000"/>
        <rFont val="Arial"/>
        <family val="2"/>
      </rPr>
      <t xml:space="preserve">30/06/2019: </t>
    </r>
    <r>
      <rPr>
        <sz val="11"/>
        <color rgb="FF000000"/>
        <rFont val="Calibri"/>
        <family val="2"/>
      </rPr>
      <t>Se llevó a cabo reunión el 13 de junio con los proveedores de firewall y antivirus para aplicar las reglas de no ejecución de programas espías. En esta misma reunión se escaló al proveedor el caso del equipo MAC, para que no permita desactivar el antivirus y fue solucionado.</t>
    </r>
  </si>
  <si>
    <t>Hoja de Asistencia de la reunión, que se encuentra en el expediente contractual No. 134 de 2018.</t>
  </si>
  <si>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</si>
  <si>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r>
      <rPr>
        <b/>
        <sz val="11"/>
        <color rgb="FF000000"/>
        <rFont val="Calibri"/>
        <family val="2"/>
      </rPr>
      <t xml:space="preserve">20/08/2019:  </t>
    </r>
    <r>
      <rPr>
        <sz val="11"/>
        <color rgb="FF000000"/>
        <rFont val="Calibri"/>
        <family val="2"/>
      </rPr>
      <t xml:space="preserve">Hilda Yamile Morales Laverde - Jefe OCI. 
</t>
    </r>
  </si>
  <si>
    <t>En los equipos de cómputo inspeccionados se evidencio que en los equipos Windows esta correctamente configurado el cliente de antivirus y no es posible su desactivación por parte del usuario, pero en los equipos MAC se pudo evidenciar que el antivirus no cumple con las mismas condiciones de seguridad.</t>
  </si>
  <si>
    <t>Escalar al proveedor correspondiente la configuración del antivirus en el equipo MAC, para que no permita desactivarlo por parte del usuario.</t>
  </si>
  <si>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</si>
  <si>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r>
      <rPr>
        <b/>
        <sz val="11"/>
        <color rgb="FF000000"/>
        <rFont val="Calibri"/>
        <family val="2"/>
      </rPr>
      <t xml:space="preserve">20/08/2019:  </t>
    </r>
    <r>
      <rPr>
        <sz val="11"/>
        <color rgb="FF000000"/>
        <rFont val="Calibri"/>
        <family val="2"/>
      </rPr>
      <t xml:space="preserve">Hilda Yamile Morales Laverde - Jefe OCI. 
</t>
    </r>
  </si>
  <si>
    <t>En los equipos inspeccionados por el auditor se observa que es posible ingresar al panel de control.</t>
  </si>
  <si>
    <t>Establecer políticas de dominio para desactivar el escritorio y panel de control y restringir el horario de acceso a las máquinas.</t>
  </si>
  <si>
    <t>Restricción de escritorio, panel de control y horario en los computadores del IDEP.</t>
  </si>
  <si>
    <t>Técnico Operativo OAP</t>
  </si>
  <si>
    <r>
      <rPr>
        <b/>
        <sz val="11"/>
        <color rgb="FF000000"/>
        <rFont val="Calibri"/>
        <family val="2"/>
      </rPr>
      <t xml:space="preserve">30/06/2019: </t>
    </r>
    <r>
      <rPr>
        <sz val="11"/>
        <color rgb="FF000000"/>
        <rFont val="Calibri"/>
        <family val="2"/>
      </rPr>
      <t>Se estableció como política de dominio el bloqueo del panel de control, al cual ya no es posible acceder por parte de funcionarios y contratistas y se restringió el horario de acceso a las máquinas (Computadores) de 06:00 am a 06:00 pm.</t>
    </r>
  </si>
  <si>
    <t>Restricción del panel de control y horario en los computadores del IDEP.</t>
  </si>
  <si>
    <r>
      <rPr>
        <b/>
        <sz val="11"/>
        <color rgb="FF000000"/>
        <rFont val="Calibri"/>
        <family val="2"/>
      </rPr>
      <t xml:space="preserve">20/08/2019:  </t>
    </r>
    <r>
      <rPr>
        <sz val="11"/>
        <color rgb="FF000000"/>
        <rFont val="Calibri"/>
        <family val="2"/>
      </rPr>
      <t xml:space="preserve">Esta actividad se verifico por parte de esta Oficina en el usuario administrador, se da por cumplida y se da cierre a la misma.  </t>
    </r>
  </si>
  <si>
    <r>
      <rPr>
        <b/>
        <sz val="11"/>
        <color rgb="FF000000"/>
        <rFont val="Calibri"/>
        <family val="2"/>
      </rPr>
      <t xml:space="preserve">20/08/2019:  </t>
    </r>
    <r>
      <rPr>
        <sz val="11"/>
        <color rgb="FF000000"/>
        <rFont val="Calibri"/>
        <family val="2"/>
      </rPr>
      <t xml:space="preserve">Hilda Yamile Morales Laverde - Jefe OCI. 
</t>
    </r>
  </si>
  <si>
    <t>El firewall y antivirus no cuentan con la debida configuración para bloquear la ejecución de programas espía (sniffer).</t>
  </si>
  <si>
    <t>Escalar al proveedor de firewall y antivirus el incidente del programa espía (snnifer).</t>
  </si>
  <si>
    <r>
      <rPr>
        <b/>
        <sz val="11"/>
        <color rgb="FF000000"/>
        <rFont val="Calibri"/>
        <family val="2"/>
      </rPr>
      <t>30/06/2019:</t>
    </r>
    <r>
      <rPr>
        <sz val="11"/>
        <color rgb="FF000000"/>
        <rFont val="Calibri"/>
        <family val="2"/>
      </rPr>
      <t xml:space="preserve"> El 13 de junio de 2019 Se llevó a cabo reunión el proveedor de firewall y antivirus ITSELLCON, en la cual se les escaló el incidente del programa espía y teniendo en cuenta esto se realizaron las configuraciones correspondientes.</t>
    </r>
  </si>
  <si>
    <t>Configuraciones del Firewall y el Antivirus y Hoja de Asistencia de la reunión, que se encuentra  en el expediente contractual No. 134 de 2018.</t>
  </si>
  <si>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</si>
  <si>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r>
      <rPr>
        <b/>
        <sz val="11"/>
        <color rgb="FF000000"/>
        <rFont val="Calibri"/>
        <family val="2"/>
      </rPr>
      <t xml:space="preserve">20/08/2019:  </t>
    </r>
    <r>
      <rPr>
        <sz val="11"/>
        <color rgb="FF000000"/>
        <rFont val="Calibri"/>
        <family val="2"/>
      </rPr>
      <t xml:space="preserve">Hilda Yamile Morales Laverde - Jefe OCI. 
</t>
    </r>
  </si>
  <si>
    <t xml:space="preserve">No exige cambio de contraseña periódica del aplicativo GOOBI y la contraseña asignada es la misma cuenta de usuario. Si bien los correos dicen que solicita cambio de contraseña al primer ingreso, los usuarios entrevistados manifiestan que no pide cambio de contraseña y la funcionalidad aparece inactiva.
</t>
  </si>
  <si>
    <t xml:space="preserve">* Ausencia de políticas para la periodicidad de cambio de contraseñas de los usuarios.
*El proceso de cambio de contraseñas en GOOBI se debe realizar de manera manual por parte del Ingeniero de soporte del IDEP, lo que hace dispendiosa la actualización de las mismas.
</t>
  </si>
  <si>
    <t>Restaurar las contraseñas de los usuarios GOOBI y definir como política que el Ingeniero que realiza el soporte de primer nivel realizará esta acción cada cuatro meses.</t>
  </si>
  <si>
    <t>Instructivo para restablecer la contraseña de GOOBI.</t>
  </si>
  <si>
    <r>
      <rPr>
        <sz val="10"/>
        <color rgb="FF000000"/>
        <rFont val="Arial"/>
        <family val="2"/>
      </rPr>
      <t xml:space="preserve">30/06/2019: </t>
    </r>
    <r>
      <rPr>
        <sz val="11"/>
        <color rgb="FF000000"/>
        <rFont val="Calibri"/>
        <family val="2"/>
      </rPr>
      <t>Se elaboró el instructivo IN-GT-1205 Cambio de Contraseña de Ingreso al Sistema de Información GOOBI y en su apartado No. 06 se incluyó como política que Ingeniero que realiza el soporte de primer nivel realizará esta acción cada cuatro (4) meses.</t>
    </r>
  </si>
  <si>
    <t>El documento puede ser consultado en la siguiente ruta: http://www.idep.edu.co/sites/default/files/IN-GT-12-05%20Instructivo%20contrasena%20GOOBI%20V1.pdf</t>
  </si>
  <si>
    <r>
      <rPr>
        <b/>
        <sz val="11"/>
        <color rgb="FF000000"/>
        <rFont val="Calibri"/>
        <family val="2"/>
      </rPr>
      <t xml:space="preserve">20/08/2019: </t>
    </r>
    <r>
      <rPr>
        <sz val="11"/>
        <color rgb="FF000000"/>
        <rFont val="Calibri"/>
        <family val="2"/>
      </rPr>
      <t xml:space="preserve">Se reestablecieron las contraseñas del aplicativo GOOBI; se elaboró el instructivo INT-GT-1205.  Se da por cumplida la acción y se cierra por parte de esta Oficina. </t>
    </r>
  </si>
  <si>
    <t xml:space="preserve">http://www.idep.edu.co/sites/default/files/IN-GT-12-05%20Instructivo%20contrasena%20GOOBI%20V1.pdf
</t>
  </si>
  <si>
    <r>
      <rPr>
        <b/>
        <sz val="11"/>
        <color rgb="FF000000"/>
        <rFont val="Calibri"/>
        <family val="2"/>
      </rPr>
      <t xml:space="preserve">20/08/2019:  </t>
    </r>
    <r>
      <rPr>
        <sz val="11"/>
        <color rgb="FF000000"/>
        <rFont val="Calibri"/>
        <family val="2"/>
      </rPr>
      <t xml:space="preserve">Hilda Yamile Morales Laverde - Jefe OCI. 
</t>
    </r>
  </si>
  <si>
    <t>La red del IDEP corresponde a Windows Server, pero si bien el dominio de Windows server 2016 se encuentra instalado en paralelo, a la fecha de la auditoría no se había iniciado el proceso para promover el servidor de dominio de WS 2008 al WS 2016. Revisión previa de las directivas de seguridad del dominio, por lo cual las dos configuraciones presentan las mismas debilidades.</t>
  </si>
  <si>
    <t>*Al momento de la auditoría, el servidor de dominio principal había sufrido un daño, por lo que se encontraba en proceso de instalación del nuevo servidor WS 2016 y en consecuencia no había sido promovido ni depurado.</t>
  </si>
  <si>
    <r>
      <rPr>
        <sz val="11"/>
        <color rgb="FF000000"/>
        <rFont val="Calibri"/>
        <family val="2"/>
      </rPr>
      <t xml:space="preserve">Promover el servidor de dominio WS2016 </t>
    </r>
    <r>
      <rPr>
        <sz val="11"/>
        <color rgb="FF000000"/>
        <rFont val="Calibri"/>
        <family val="2"/>
      </rPr>
      <t>y depurar las reglas del dominio Windows Server 2016.</t>
    </r>
  </si>
  <si>
    <t>Configuración de las Reglas Dominio Windows Server 2016.</t>
  </si>
  <si>
    <t>Contratista Sistemas y TI
Técnico Operativo OAP</t>
  </si>
  <si>
    <r>
      <rPr>
        <sz val="10"/>
        <color rgb="FF000000"/>
        <rFont val="Arial"/>
        <family val="2"/>
      </rPr>
      <t xml:space="preserve">30/06/2019: </t>
    </r>
    <r>
      <rPr>
        <sz val="11"/>
        <color rgb="FF000000"/>
        <rFont val="Calibri"/>
        <family val="2"/>
      </rPr>
      <t>El dominio fue creado en la hiperconvergencia como un servidor virtual, al cual se le instaló el sistema operativo Windows server 2016 y se depuraron las reglas del servidor de dominio.</t>
    </r>
  </si>
  <si>
    <r>
      <rPr>
        <b/>
        <sz val="11"/>
        <color rgb="FF000000"/>
        <rFont val="Calibri"/>
        <family val="2"/>
      </rPr>
      <t xml:space="preserve">20/08/2019:  </t>
    </r>
    <r>
      <rPr>
        <sz val="11"/>
        <color rgb="FF000000"/>
        <rFont val="Calibri"/>
        <family val="2"/>
      </rPr>
      <t xml:space="preserve">Esta acción se reporta como cumplida; no obstante la OCI no cuenta con un profesional con  experticia en el tema para validar la efectivdad de la misma.  Se cierra la acción.   </t>
    </r>
  </si>
  <si>
    <r>
      <rPr>
        <b/>
        <sz val="11"/>
        <color rgb="FF000000"/>
        <rFont val="Calibri"/>
        <family val="2"/>
      </rPr>
      <t xml:space="preserve">20/08/2019:  </t>
    </r>
    <r>
      <rPr>
        <sz val="11"/>
        <color rgb="FF000000"/>
        <rFont val="Calibri"/>
        <family val="2"/>
      </rPr>
      <t xml:space="preserve">Hilda Yamile Morales Laverde - Jefe OCI. 
</t>
    </r>
  </si>
  <si>
    <t>En cuanto al servidor de red se cuenta con dominio de réplica WS 2008 en un servidor G7 independiente de la maquina física del WS 2016.</t>
  </si>
  <si>
    <t xml:space="preserve">Configurar el servidor Windows Server 2016, sacar las instantáneas y documentarlas. </t>
  </si>
  <si>
    <t>Instructivo de Backups del servidor.</t>
  </si>
  <si>
    <r>
      <rPr>
        <sz val="10"/>
        <color rgb="FF000000"/>
        <rFont val="Arial"/>
        <family val="2"/>
      </rPr>
      <t xml:space="preserve">30/06/2019: </t>
    </r>
    <r>
      <rPr>
        <sz val="11"/>
        <color rgb="FF000000"/>
        <rFont val="Calibri"/>
        <family val="2"/>
      </rPr>
      <t>Las instantáneas se han tomado con frecuencia, se estableció que se realizarán los viernes en la noche. Se realizó un instructivo de toma de instantáneas para los servidores virtuales, el cual fue integrado al MN-GT-12-03 Manual del soporte del primer nivel y administración para la hiperconvergencia, en su numeral 5.</t>
    </r>
  </si>
  <si>
    <t>MN-GT-12-03 Manual del soporte del primer nivel y administración para la hiperconvergencia, en su numeral 5. http://www.idep.edu.co/?q=content/gt-12-proceso-de-gesti%C3%B3n-tecnol%C3%B3gica#overlay-context=</t>
  </si>
  <si>
    <r>
      <rPr>
        <b/>
        <sz val="11"/>
        <color rgb="FF000000"/>
        <rFont val="Calibri"/>
        <family val="2"/>
      </rPr>
      <t xml:space="preserve">20/08/2019:  </t>
    </r>
    <r>
      <rPr>
        <sz val="11"/>
        <color rgb="FF000000"/>
        <rFont val="Calibri"/>
        <family val="2"/>
      </rPr>
      <t xml:space="preserve">Esta acción se reporta como cumplida; no obstante la OCI no cuenta con un profesional con  experticia en el tema para validar la efectivdad de la misma.  Se cierra la acción.   </t>
    </r>
  </si>
  <si>
    <r>
      <rPr>
        <b/>
        <sz val="11"/>
        <color rgb="FF000000"/>
        <rFont val="Calibri"/>
        <family val="2"/>
      </rPr>
      <t xml:space="preserve">20/08/2019:  </t>
    </r>
    <r>
      <rPr>
        <sz val="11"/>
        <color rgb="FF000000"/>
        <rFont val="Calibri"/>
        <family val="2"/>
      </rPr>
      <t xml:space="preserve">Hilda Yamile Morales Laverde - Jefe OCI. 
</t>
    </r>
  </si>
  <si>
    <t xml:space="preserve">Hacer un escaneo de direcciones MAC y bloquear las que no pertenecen al dominio desde Firewall. </t>
  </si>
  <si>
    <t>Consola de configuración del Firewall.</t>
  </si>
  <si>
    <r>
      <rPr>
        <sz val="10"/>
        <color rgb="FF000000"/>
        <rFont val="Arial"/>
        <family val="2"/>
      </rPr>
      <t xml:space="preserve">30/06/2019: </t>
    </r>
    <r>
      <rPr>
        <sz val="11"/>
        <color rgb="FF000000"/>
        <rFont val="Calibri"/>
        <family val="2"/>
      </rPr>
      <t>Se identificó el listado de direcciones MAC del IDEP y se ingresó a la configuración del Firewall de tal manera que solo estas MAC seleccionadas, sean aginadas a una dirección IP.</t>
    </r>
  </si>
  <si>
    <r>
      <rPr>
        <b/>
        <sz val="11"/>
        <color rgb="FF000000"/>
        <rFont val="Calibri"/>
        <family val="2"/>
      </rPr>
      <t xml:space="preserve">20/08/2019:  </t>
    </r>
    <r>
      <rPr>
        <sz val="11"/>
        <color rgb="FF000000"/>
        <rFont val="Calibri"/>
        <family val="2"/>
      </rPr>
      <t xml:space="preserve">Esta acción se reporta como cumplida; no obstante la OCI no cuenta con un profesional con  experticia en el tema para validar la efectivdad de la misma.  Se cierra la acción.   </t>
    </r>
  </si>
  <si>
    <r>
      <rPr>
        <b/>
        <sz val="11"/>
        <color rgb="FF000000"/>
        <rFont val="Calibri"/>
        <family val="2"/>
      </rPr>
      <t xml:space="preserve">20/08/2019:  </t>
    </r>
    <r>
      <rPr>
        <sz val="11"/>
        <color rgb="FF000000"/>
        <rFont val="Calibri"/>
        <family val="2"/>
      </rPr>
      <t xml:space="preserve">Hilda Yamile Morales Laverde - Jefe OCI. 
</t>
    </r>
  </si>
  <si>
    <t>Elaborar el instructivo para realizar y restablecer los backups de GOOBI.</t>
  </si>
  <si>
    <t>Instructivo para realizar y restablecer los backups de GOOBI.</t>
  </si>
  <si>
    <r>
      <rPr>
        <sz val="10"/>
        <color rgb="FF000000"/>
        <rFont val="Arial"/>
        <family val="2"/>
      </rPr>
      <t xml:space="preserve">30/06/2019: </t>
    </r>
    <r>
      <rPr>
        <sz val="11"/>
        <color rgb="FF000000"/>
        <rFont val="Calibri"/>
        <family val="2"/>
      </rPr>
      <t>Se elaboraron los instructivos:
- IN-GT-12-03 Instructivo Para Realizar El Backup Del Servidor Hp Ml370 G4 - Base De Datos Oracle
- IN-GT-12-04 Instructivo Para Restaurar Backup Maquina – Servidor G4- Pruebas Base De Datos</t>
    </r>
  </si>
  <si>
    <t>Los documentos pueden ser consultados en Maloca, Proceso de Gestión Tecnológica en el siguiente enlace: http://www.idep.edu.co/?q=content/gt-12-proceso-de-gesti%C3%B3n-tecnol%C3%B3gica#overlay-context=</t>
  </si>
  <si>
    <r>
      <rPr>
        <b/>
        <sz val="11"/>
        <color rgb="FF000000"/>
        <rFont val="Calibri"/>
        <family val="2"/>
      </rPr>
      <t xml:space="preserve">20/08/2019:  </t>
    </r>
    <r>
      <rPr>
        <sz val="11"/>
        <color rgb="FF000000"/>
        <rFont val="Calibri"/>
        <family val="2"/>
      </rPr>
      <t>Se publico en la página web los instructivos descritos en el seguimiento reportado por parte del responsable del proceso.  Esta actividad se da por cumplida y se cierra.</t>
    </r>
  </si>
  <si>
    <t xml:space="preserve">http://www.idep.edu.co/?q=content/gt-12-proceso-de-gesti%C3%B3n-tecnol%C3%B3gica#overlay-context=
</t>
  </si>
  <si>
    <r>
      <rPr>
        <b/>
        <sz val="11"/>
        <color rgb="FF000000"/>
        <rFont val="Calibri"/>
        <family val="2"/>
      </rPr>
      <t xml:space="preserve">20/08/2019:  </t>
    </r>
    <r>
      <rPr>
        <sz val="11"/>
        <color rgb="FF000000"/>
        <rFont val="Calibri"/>
        <family val="2"/>
      </rPr>
      <t xml:space="preserve">Hilda Yamile Morales Laverde - Jefe OCI. 
</t>
    </r>
  </si>
  <si>
    <t>Falta por implementar planes de ayuda mutua ante amenazas de interés común.</t>
  </si>
  <si>
    <t>En el plan de emergencias interno no se han documentado planes de ayuda mutua.</t>
  </si>
  <si>
    <t>Actualizar el plan interno de emergencias e incluir un item para describir el plan de ayuda mutua.</t>
  </si>
  <si>
    <t>Plan Interno de Emergencias actualizado y publicado</t>
  </si>
  <si>
    <r>
      <rPr>
        <b/>
        <sz val="10"/>
        <color rgb="FF000000"/>
        <rFont val="Arial"/>
        <family val="2"/>
      </rPr>
      <t xml:space="preserve">03/04/2019: </t>
    </r>
    <r>
      <rPr>
        <sz val="10"/>
        <color rgb="FF000000"/>
        <rFont val="Arial"/>
        <family val="2"/>
      </rPr>
      <t xml:space="preserve">Teniendo en cuenta la especificidad del Plan de Emergencias, se programó la revisión y actualización con el apoyo de la ARL Liberty, quienes de acuerdo a disponibilidad asignaron asesor para el 09 de marzo. Al cierre del presente seguimiento se cuenta con la versión preliminar del documento, teniendo en cuenta que el profesional asignado por parte de ERGOMED (contratista de la ARL) se encuentra adelantado los ajustes solicitados.
</t>
    </r>
    <r>
      <rPr>
        <b/>
        <sz val="10"/>
        <color rgb="FF000000"/>
        <rFont val="Arial"/>
        <family val="2"/>
      </rPr>
      <t xml:space="preserve">02/07/2019: </t>
    </r>
    <r>
      <rPr>
        <sz val="10"/>
        <color rgb="FF000000"/>
        <rFont val="Arial"/>
        <family val="2"/>
      </rPr>
      <t xml:space="preserve">Se ejecutó la actualización del Plan Interno de Respuesta a Emergencias y Análisis de vulnerabilidad. El documento se encuentra publicado en la Maloca AulaSIG. </t>
    </r>
  </si>
  <si>
    <r>
      <rPr>
        <b/>
        <sz val="10"/>
        <color rgb="FF000000"/>
        <rFont val="Arial"/>
        <family val="2"/>
      </rPr>
      <t>03/04/2019:</t>
    </r>
    <r>
      <rPr>
        <sz val="10"/>
        <color rgb="FF000000"/>
        <rFont val="Arial"/>
        <family val="2"/>
      </rPr>
      <t xml:space="preserve">
_Acta de visita y levantamiento de información ARL
_Documento preliminar y correos electrónicos
</t>
    </r>
    <r>
      <rPr>
        <b/>
        <sz val="10"/>
        <color rgb="FF000000"/>
        <rFont val="Arial"/>
        <family val="2"/>
      </rPr>
      <t>02/07/2019</t>
    </r>
    <r>
      <rPr>
        <sz val="10"/>
        <color rgb="FF000000"/>
        <rFont val="Arial"/>
        <family val="2"/>
      </rPr>
      <t>: Documento Plan Interno de Respuesta a Emergencias y Análisis de vulnerabilidad http://www.idep.edu.co/sites/default/files/PL-GRF-11-02_Plan_Emergencias_V4.pdf</t>
    </r>
  </si>
  <si>
    <r>
      <rPr>
        <b/>
        <sz val="10"/>
        <color rgb="FF000000"/>
        <rFont val="Arial"/>
        <family val="2"/>
      </rPr>
      <t xml:space="preserve">24/12/2018: </t>
    </r>
    <r>
      <rPr>
        <sz val="10"/>
        <color rgb="FF000000"/>
        <rFont val="Arial"/>
        <family val="2"/>
      </rPr>
      <t xml:space="preserve">Esta acción será objeto de verificación en próximo seguimiento. 
</t>
    </r>
    <r>
      <rPr>
        <b/>
        <sz val="10"/>
        <color rgb="FF000000"/>
        <rFont val="Arial"/>
        <family val="2"/>
      </rPr>
      <t xml:space="preserve">30/04/2019: </t>
    </r>
    <r>
      <rPr>
        <sz val="10"/>
        <color rgb="FF000000"/>
        <rFont val="Arial"/>
        <family val="2"/>
      </rPr>
      <t xml:space="preserve"> Esta acción será objeto de verificación en el próximo seguimiento. 
</t>
    </r>
    <r>
      <rPr>
        <b/>
        <sz val="10"/>
        <color rgb="FF000000"/>
        <rFont val="Arial"/>
        <family val="2"/>
      </rPr>
      <t xml:space="preserve">20/08/2019:  </t>
    </r>
    <r>
      <rPr>
        <sz val="10"/>
        <color rgb="FF000000"/>
        <rFont val="Arial"/>
        <family val="2"/>
      </rPr>
      <t xml:space="preserve">Se verificó por parte de esta Oficina la publicación del Plan en la página web de la Entidad.  Esta acción se da por cumplida y se realiza el cierre de la misma. </t>
    </r>
  </si>
  <si>
    <t xml:space="preserve">Plan Interno de Respuesta a Emergencias y Análisis de vulnerabilidad http://www.idep.edu.co/sites/default/files/PL-GRF-11-02_Plan_Emergencias_V4.pdf
</t>
  </si>
  <si>
    <r>
      <rPr>
        <sz val="10"/>
        <color rgb="FF000000"/>
        <rFont val="Arial"/>
        <family val="2"/>
      </rPr>
      <t xml:space="preserve">24/12/2018: Sandra Milena Bonilla R._ Contratista de Apoyo Profesional_ OCI
30/04/2019:  Hilda Yamile Morales Laverde - Jefe OCI. 
</t>
    </r>
    <r>
      <rPr>
        <b/>
        <sz val="10"/>
        <color rgb="FF000000"/>
        <rFont val="Arial"/>
        <family val="2"/>
      </rPr>
      <t xml:space="preserve">20/08/2019:  </t>
    </r>
    <r>
      <rPr>
        <sz val="10"/>
        <color rgb="FF000000"/>
        <rFont val="Arial"/>
        <family val="2"/>
      </rPr>
      <t xml:space="preserve">Hilda Yamile Morales Laverde - Jefe OCI. </t>
    </r>
  </si>
  <si>
    <t>No se han estructurado programas de prevención</t>
  </si>
  <si>
    <t>No se cuenta con programa(s) de prevención enfocados a los riesgos prioritarios.</t>
  </si>
  <si>
    <t>Formular e implementar un programa de prevención con la asesoría  de la ARL.</t>
  </si>
  <si>
    <t>Programa de prevención aprobado y publicado.
Registros de asistencia, piezas de comunicación y/o registro fotográfico de actividades desarrolladas en relación al programa</t>
  </si>
  <si>
    <r>
      <rPr>
        <b/>
        <sz val="10"/>
        <color rgb="FF000000"/>
        <rFont val="Arial"/>
        <family val="2"/>
      </rPr>
      <t>03/04/2019</t>
    </r>
    <r>
      <rPr>
        <sz val="10"/>
        <color rgb="FF000000"/>
        <rFont val="Arial"/>
        <family val="2"/>
      </rPr>
      <t xml:space="preserve">: Se avanzó en la elaboración del programa de orden y aseo
</t>
    </r>
    <r>
      <rPr>
        <b/>
        <sz val="10"/>
        <color rgb="FF000000"/>
        <rFont val="Arial"/>
        <family val="2"/>
      </rPr>
      <t>02/07/2019:</t>
    </r>
    <r>
      <rPr>
        <sz val="10"/>
        <color rgb="FF000000"/>
        <rFont val="Arial"/>
        <family val="2"/>
      </rPr>
      <t xml:space="preserve"> Se elaboró y adoptó en el Sistema Integrado de Gestión el Programa de Orden y Aseo, y se avanzó en su implementación con el desarrollo de actividades de socialización y actividades practicas en las oficinas de la Entidad. El documento se encuentra publicado en la Maloca AulaSIG. </t>
    </r>
  </si>
  <si>
    <r>
      <rPr>
        <b/>
        <sz val="10"/>
        <color rgb="FF000000"/>
        <rFont val="Arial"/>
        <family val="2"/>
      </rPr>
      <t>03/04/2019:</t>
    </r>
    <r>
      <rPr>
        <sz val="10"/>
        <color rgb="FF000000"/>
        <rFont val="Arial"/>
        <family val="2"/>
      </rPr>
      <t xml:space="preserve"> Documento preliminar
</t>
    </r>
    <r>
      <rPr>
        <b/>
        <sz val="10"/>
        <color rgb="FF000000"/>
        <rFont val="Arial"/>
        <family val="2"/>
      </rPr>
      <t>02/07/2019:</t>
    </r>
    <r>
      <rPr>
        <sz val="10"/>
        <color rgb="FF000000"/>
        <rFont val="Arial"/>
        <family val="2"/>
      </rPr>
      <t xml:space="preserve"> Programa de orden y aseo http://www.idep.edu.co/sites/default/files/PG-GTH-13-01%20Programa%20orden%20aseo%20V1.pdf
Listados de asistencia y registro fotográfico</t>
    </r>
  </si>
  <si>
    <r>
      <rPr>
        <b/>
        <sz val="10"/>
        <color rgb="FF000000"/>
        <rFont val="Arial"/>
        <family val="2"/>
      </rPr>
      <t xml:space="preserve">24/12/2018: </t>
    </r>
    <r>
      <rPr>
        <sz val="10"/>
        <color rgb="FF000000"/>
        <rFont val="Arial"/>
        <family val="2"/>
      </rPr>
      <t xml:space="preserve">Esta acción será objeto de verificación en próximo seguimiento. 
</t>
    </r>
    <r>
      <rPr>
        <b/>
        <sz val="10"/>
        <color rgb="FF000000"/>
        <rFont val="Arial"/>
        <family val="2"/>
      </rPr>
      <t xml:space="preserve">30/04/2019: </t>
    </r>
    <r>
      <rPr>
        <sz val="10"/>
        <color rgb="FF000000"/>
        <rFont val="Arial"/>
        <family val="2"/>
      </rPr>
      <t xml:space="preserve"> Esta acción será objeto de verificación en el próximo seguimiento. 
</t>
    </r>
    <r>
      <rPr>
        <b/>
        <sz val="10"/>
        <color rgb="FF000000"/>
        <rFont val="Arial"/>
        <family val="2"/>
      </rPr>
      <t xml:space="preserve">20/08/2019:  </t>
    </r>
    <r>
      <rPr>
        <sz val="10"/>
        <color rgb="FF000000"/>
        <rFont val="Arial"/>
        <family val="2"/>
      </rPr>
      <t xml:space="preserve">Se verificó por parte de esta Oficina la publicación del Plan en la página web de la Entidad.  Esta acción se da por cumplida y se realiza el cierre de la misma. </t>
    </r>
  </si>
  <si>
    <t>Programa de orden y aseo http://www.idep.edu.co/sites/default/files/PG-GTH-13-01%20Programa%20orden%20aseo%20V1.pdf</t>
  </si>
  <si>
    <r>
      <rPr>
        <sz val="10"/>
        <color rgb="FF000000"/>
        <rFont val="Arial"/>
        <family val="2"/>
      </rPr>
      <t xml:space="preserve">24/12/2018: Sandra Milena Bonilla R._ Contratista de Apoyo Profesional_ OCI
30/04/2019:  Hilda Yamile Morales Laverde - Jefe OCI. 
</t>
    </r>
    <r>
      <rPr>
        <b/>
        <sz val="10"/>
        <color rgb="FF000000"/>
        <rFont val="Arial"/>
        <family val="2"/>
      </rPr>
      <t xml:space="preserve">20/08/2019:  </t>
    </r>
    <r>
      <rPr>
        <sz val="10"/>
        <color rgb="FF000000"/>
        <rFont val="Arial"/>
        <family val="2"/>
      </rPr>
      <t xml:space="preserve">Hilda Yamile Morales Laverde - Jefe OCI. </t>
    </r>
  </si>
  <si>
    <t>Los trabajadores no realizan auto-reporte de condiciones de trabajo riesgosas</t>
  </si>
  <si>
    <t>No se ha socializado e implementado el formato de auto-reporte de condiciones de salud y trabajo</t>
  </si>
  <si>
    <t>Socializar el formato de auto-reporte de condiciones de salud y trabajo y promover su implementación en los servidores de la Entidad.</t>
  </si>
  <si>
    <t>Piezas de comunicación interna y/o listados de asistencia</t>
  </si>
  <si>
    <r>
      <rPr>
        <b/>
        <sz val="10"/>
        <color rgb="FF000000"/>
        <rFont val="Arial"/>
        <family val="2"/>
      </rPr>
      <t>03/04/2019</t>
    </r>
    <r>
      <rPr>
        <sz val="10"/>
        <color rgb="FF000000"/>
        <rFont val="Arial"/>
        <family val="2"/>
      </rPr>
      <t xml:space="preserve">: No se han realizado actividades especificas para el desarrollo de esta acción
</t>
    </r>
    <r>
      <rPr>
        <b/>
        <sz val="10"/>
        <color rgb="FF000000"/>
        <rFont val="Arial"/>
        <family val="2"/>
      </rPr>
      <t xml:space="preserve">
02/07/2019</t>
    </r>
    <r>
      <rPr>
        <sz val="10"/>
        <color rgb="FF000000"/>
        <rFont val="Arial"/>
        <family val="2"/>
      </rPr>
      <t>: Se realizó la modificación del formato de auto-reporte de condiciones de trabajo y salud, y se socializó a los servidores de la Entidad mediante pieza de comunicación por correo electrónico institucional.</t>
    </r>
  </si>
  <si>
    <r>
      <rPr>
        <b/>
        <sz val="10"/>
        <color rgb="FF000000"/>
        <rFont val="Arial"/>
        <family val="2"/>
      </rPr>
      <t xml:space="preserve">02/07/2019: </t>
    </r>
    <r>
      <rPr>
        <sz val="10"/>
        <color rgb="FF000000"/>
        <rFont val="Arial"/>
        <family val="2"/>
      </rPr>
      <t>Pieza de socialización y correo electrónico institucional</t>
    </r>
  </si>
  <si>
    <r>
      <rPr>
        <b/>
        <sz val="10"/>
        <color rgb="FF000000"/>
        <rFont val="Arial"/>
        <family val="2"/>
      </rPr>
      <t xml:space="preserve">24/12/2018: </t>
    </r>
    <r>
      <rPr>
        <sz val="10"/>
        <color rgb="FF000000"/>
        <rFont val="Arial"/>
        <family val="2"/>
      </rPr>
      <t xml:space="preserve">Esta acción será objeto de verificación en próximo seguimiento. 
</t>
    </r>
    <r>
      <rPr>
        <b/>
        <sz val="10"/>
        <color rgb="FF000000"/>
        <rFont val="Arial"/>
        <family val="2"/>
      </rPr>
      <t xml:space="preserve">30/04/2019: </t>
    </r>
    <r>
      <rPr>
        <sz val="10"/>
        <color rgb="FF000000"/>
        <rFont val="Arial"/>
        <family val="2"/>
      </rPr>
      <t xml:space="preserve"> Esta acción será objeto de verificación en el próximo seguimiento. 
</t>
    </r>
    <r>
      <rPr>
        <b/>
        <sz val="10"/>
        <color rgb="FF000000"/>
        <rFont val="Arial"/>
        <family val="2"/>
      </rPr>
      <t xml:space="preserve">30/08/2019:  </t>
    </r>
    <r>
      <rPr>
        <sz val="10"/>
        <color rgb="FF000000"/>
        <rFont val="Arial"/>
        <family val="2"/>
      </rPr>
      <t xml:space="preserve">Se remitió por correo electrónico el día 25 de junio de 2019 a todos los funcionarios del Instituto  el formato de auto-reporte de condiciones de trabajo y salud, esta acción se cierra por parte de esta Oficina. 
</t>
    </r>
  </si>
  <si>
    <t>https://mail.google.com/mail/u/0/#search/autoreporte/WhctKJVRNJdDGPhSjSjkwHLGPlwPdgbXrvSQdbLBMJBxLXBfNXTKjWGFjcdBTqvxxftBKqL</t>
  </si>
  <si>
    <r>
      <rPr>
        <sz val="10"/>
        <color rgb="FF000000"/>
        <rFont val="Arial"/>
        <family val="2"/>
      </rPr>
      <t xml:space="preserve">24/12/2018: Sandra Milena Bonilla R._ Contratista de Apoyo Profesional_ OCI
30/04/2019:  Hilda Yamile Morales Laverde - Jefe OCI. 
</t>
    </r>
    <r>
      <rPr>
        <b/>
        <sz val="10"/>
        <color rgb="FF000000"/>
        <rFont val="Arial"/>
        <family val="2"/>
      </rPr>
      <t xml:space="preserve">20/08/2019:  </t>
    </r>
    <r>
      <rPr>
        <sz val="10"/>
        <color rgb="FF000000"/>
        <rFont val="Arial"/>
        <family val="2"/>
      </rPr>
      <t xml:space="preserve">Hilda Yamile Morales Laverde - Jefe OCI. </t>
    </r>
  </si>
  <si>
    <t>Revisión del mapa de riesgos del proceso. Respecto al riesgo "Disponibilidad y control de documentos del Sistema Integrado de Gestión del IDEP inadecuados o ineficientes", se determina que es necesario verificar que la información publicada en la Maloca SIG, corresponda a lo descrito en el Listado maestro de documentos, para garantizar que la información publicada es la vigente y correcta.</t>
  </si>
  <si>
    <t>Verificar que la información publicada en la Maloca SIG corresponda al Listado maestro de documentos que se realizará en el mes de febrero de 2019.</t>
  </si>
  <si>
    <t>Maloca SIG y Listado Maestro de Documentos a febrero 28 de 2019</t>
  </si>
  <si>
    <r>
      <rPr>
        <b/>
        <sz val="11"/>
        <color rgb="FF000000"/>
        <rFont val="Calibri"/>
        <family val="2"/>
      </rPr>
      <t xml:space="preserve">22/03/2019: </t>
    </r>
    <r>
      <rPr>
        <sz val="11"/>
        <color rgb="FF000000"/>
        <rFont val="Calibri"/>
        <family val="2"/>
      </rPr>
      <t xml:space="preserve"> Se realizó la revisión de los documentos publicados en la Maloca SIG Vs. El listado maestro de documentos. Se encontró que hay varios documentos sin actualizar desde el año 2017 y anteriores, por lo cual se envió por correo electrónico la relación de estos documentos que se sugiere actualizar a cada uno de los procesos. Asi mismo se les sugirió tener en cuenta los lineamientos de MIPG para dicha actualización.
</t>
    </r>
    <r>
      <rPr>
        <b/>
        <sz val="11"/>
        <color rgb="FF000000"/>
        <rFont val="Calibri"/>
        <family val="2"/>
      </rPr>
      <t xml:space="preserve">02/07/2019: </t>
    </r>
    <r>
      <rPr>
        <sz val="11"/>
        <color rgb="FF000000"/>
        <rFont val="Calibri"/>
        <family val="2"/>
      </rPr>
      <t>En el segundo trimestre se atendieron 90 solicitudes de creación, modificación o eliminación de documentos, para un total de 179 solicitudes atendidas en el primer semestre de 2019. El 6 de junio de 2019 se envió nuevamente la relación de los documentos que desde la OAP se sugiere actualizar que son 107 documentos en total de los cuales a la fecha solo se han actualizado 33. La actualización de dichos documentos son responsabilidad de cada proceso.</t>
    </r>
  </si>
  <si>
    <t>Archivo: "8 Reporte verificacion info Maloca - LMD" producto del contrato 009 de 2019
Correo electrónico desde sig@idep.edu.co del 5 de marzo de 2019
Correo electrónico desde sig@idep.edu.co del 6 de junio de 2019</t>
  </si>
  <si>
    <r>
      <rPr>
        <sz val="10"/>
        <color rgb="FF000000"/>
        <rFont val="Arial"/>
        <family val="2"/>
      </rPr>
      <t xml:space="preserve">24/12/2018: Teniendo en cuenta las fechas establecidas para la ejecución de esta actividad, en pròximo seguimiento se verificará el cumplimiento de la misma.  
</t>
    </r>
    <r>
      <rPr>
        <b/>
        <sz val="10"/>
        <color rgb="FF000000"/>
        <rFont val="Arial"/>
        <family val="2"/>
      </rPr>
      <t xml:space="preserve">30/04/2019: </t>
    </r>
    <r>
      <rPr>
        <sz val="10"/>
        <color rgb="FF000000"/>
        <rFont val="Arial"/>
        <family val="2"/>
      </rPr>
      <t xml:space="preserve">Desde la OAP se diseño una hoja electrónica para el verificar los documentos publicados en la Maloca SIG Vs. El listado maestro de documentos. 
Se remitió por correo electrónico a los lideres de proceso la relación de estos documentos con el fin de validar y actualizar la información.
Con el fin de que la acción propuesta sea efectiva se requiere que los lideres de proceso revisen y actualicen la información.
</t>
    </r>
    <r>
      <rPr>
        <b/>
        <sz val="10"/>
        <color rgb="FF000000"/>
        <rFont val="Arial"/>
        <family val="2"/>
      </rPr>
      <t xml:space="preserve">
20/08/2019:  </t>
    </r>
    <r>
      <rPr>
        <sz val="10"/>
        <color rgb="FF000000"/>
        <rFont val="Arial"/>
        <family val="2"/>
      </rPr>
      <t xml:space="preserve">Teniendo en cuenta que los procesos vienen actualizando sus procedimientos; y que como producto de las auditorias que viene realizando la Oficina se estan implementando acciones de mejora a los mismos, se da cierre a esta actividad. </t>
    </r>
  </si>
  <si>
    <t>http://www.idep.edu.co/?q=content/gesti%C3%B3n-documental-del-sig</t>
  </si>
  <si>
    <r>
      <rPr>
        <sz val="11"/>
        <color rgb="FF000000"/>
        <rFont val="Calibri"/>
        <family val="2"/>
      </rPr>
      <t xml:space="preserve">24/12/2018: Sandra Milena Bonilla R._ Contratista de Apoyo Profesional_ OCI
</t>
    </r>
    <r>
      <rPr>
        <b/>
        <sz val="11"/>
        <color rgb="FF000000"/>
        <rFont val="Calibri"/>
        <family val="2"/>
      </rPr>
      <t xml:space="preserve">30/04/2019:  </t>
    </r>
    <r>
      <rPr>
        <sz val="11"/>
        <color rgb="FF000000"/>
        <rFont val="Calibri"/>
        <family val="2"/>
      </rPr>
      <t xml:space="preserve">Hilda Yamile Morales L - Jefe OCI
</t>
    </r>
    <r>
      <rPr>
        <b/>
        <sz val="11"/>
        <color rgb="FF000000"/>
        <rFont val="Calibri"/>
        <family val="2"/>
      </rPr>
      <t xml:space="preserve">20/08/2019:  </t>
    </r>
    <r>
      <rPr>
        <sz val="11"/>
        <color rgb="FF000000"/>
        <rFont val="Calibri"/>
        <family val="2"/>
      </rPr>
      <t>Hilda Yamile Morales L - Jefe OCI</t>
    </r>
  </si>
  <si>
    <t>HISTORICO DE ACCIONES CERRADAS  EN EL SEGUNDO TRIMESTRE DE 2019</t>
  </si>
  <si>
    <t xml:space="preserve">INSTITUCIONAL </t>
  </si>
  <si>
    <t xml:space="preserve">HALLAZGOS </t>
  </si>
  <si>
    <t>ACCIONES</t>
  </si>
  <si>
    <t>CUMPLIDAS</t>
  </si>
  <si>
    <t xml:space="preserve">POR PROCESOS </t>
  </si>
  <si>
    <t>CONSOLIDADO PLANES DE MEJORAMIENTO</t>
  </si>
  <si>
    <t>TOTAL HALLAZGOS</t>
  </si>
  <si>
    <t xml:space="preserve">TOTAL HALLAZGOS </t>
  </si>
  <si>
    <t xml:space="preserve">TOTAL DE ACCIONES </t>
  </si>
  <si>
    <t>Vencidas</t>
  </si>
  <si>
    <t>En Ejecución</t>
  </si>
  <si>
    <t>Cerradas</t>
  </si>
  <si>
    <t xml:space="preserve">Plan de Mejoramiento </t>
  </si>
  <si>
    <t xml:space="preserve">No.  Hallazgos </t>
  </si>
  <si>
    <t>No. de Acciones</t>
  </si>
  <si>
    <t>Cerradas y/o 
Cumplidas</t>
  </si>
  <si>
    <t>ESTRATÉGICO</t>
  </si>
  <si>
    <t>Por procesos</t>
  </si>
  <si>
    <t>MISIONAL</t>
  </si>
  <si>
    <t xml:space="preserve">Institucional </t>
  </si>
  <si>
    <t>APOYO</t>
  </si>
  <si>
    <t>TOTALES</t>
  </si>
  <si>
    <t>EVALUACIÓN Y MEJORAMIENTO</t>
  </si>
  <si>
    <t xml:space="preserve">TOTAL ACCIONES </t>
  </si>
  <si>
    <t>IV TRIMESTRE 2018</t>
  </si>
  <si>
    <t>I TRIMESTRE 2019</t>
  </si>
  <si>
    <t>VERSIÓN :  7</t>
  </si>
  <si>
    <t>Fecha Aprobación: 13/04/2020</t>
  </si>
  <si>
    <t>PROCESO:</t>
  </si>
  <si>
    <t>ACCIONES FORMULADAS (Por Tipo de Acción)</t>
  </si>
  <si>
    <t>NÚMERO DE NO CONFORMIDADES, OBSERVACIONES U OP. DE MEJORA DEL PROCESO</t>
  </si>
  <si>
    <t>ACCIÓN CORRECTIVA</t>
  </si>
  <si>
    <t>ACCION PREVENTIVA Y/O DE MEJORA</t>
  </si>
  <si>
    <t>Auditoria por proceso</t>
  </si>
  <si>
    <t>La oficina de Control Interno documentó en su informe de auditoría "Se recomienda referenciar las políticas de MIPG dentro del proceso."</t>
  </si>
  <si>
    <t>Se recomendó referenciar las políticas del MIPG que aplican al proceso de Divulgación y comunicación.</t>
  </si>
  <si>
    <t>Realizar la articulación de las políticas del MIPG al proceso de Divulgación y comunicación.</t>
  </si>
  <si>
    <t>Actualización de las políticas de MIPG a los procedimientos del proceso de Divulgación y comunicación</t>
  </si>
  <si>
    <t>Profesional Especializado 222 - 06</t>
  </si>
  <si>
    <r>
      <rPr>
        <b/>
        <sz val="10"/>
        <color rgb="FF000000"/>
        <rFont val="Arial"/>
        <family val="2"/>
      </rPr>
      <t xml:space="preserve">CuartoTrimestre 2022: </t>
    </r>
    <r>
      <rPr>
        <sz val="10"/>
        <color rgb="FF000000"/>
        <rFont val="Arial"/>
        <family val="2"/>
      </rPr>
      <t>Se inició la revisión del proceso de Divulgación y Comunicación con el fin de realizar la articulación de las políticas del MIPG
Seguimiento por: Luisa Fernanda Urrego</t>
    </r>
  </si>
  <si>
    <t>https://drive.google.com/drive/folders/1B4lJ6CS6kPtfgfXAqSeoxyb7e8ViTHKe</t>
  </si>
  <si>
    <t>La oficina de Control Interno documentó en su informe de auditoría recomendaciones acerca de la revisión, actualización y articulación de procedimientos, políticas, instructivos, manuales, guías, documentos y formatos del proceso de Divulgación y comunicación.</t>
  </si>
  <si>
    <t>Se recomendó la revisión, actualización y articulación de procedimientos, políticas, instructivos, manuales, guías, documentos y formatos del proceso de Divulgación y comunicación.</t>
  </si>
  <si>
    <t>Revisión, actualización y articulación del proceso, instructivos, guías, formatos del proceso de Divulgación y comunicación.</t>
  </si>
  <si>
    <t>Actualización de la documentación del SIG del proceso de Divulgación y comunicación.</t>
  </si>
  <si>
    <r>
      <rPr>
        <b/>
        <sz val="10"/>
        <color rgb="FF000000"/>
        <rFont val="Arial"/>
        <family val="2"/>
      </rPr>
      <t xml:space="preserve">CuartoTrimestre 2022: </t>
    </r>
    <r>
      <rPr>
        <sz val="10"/>
        <color rgb="FF000000"/>
        <rFont val="Arial"/>
        <family val="2"/>
      </rPr>
      <t>Se inició la revisión, actualización y articulación del proceso, instructivos, guías, formatos del proceso de Divulgación y comunicación.
Seguimiento por: Luisa Fernanda Urrego</t>
    </r>
  </si>
  <si>
    <t>La oficina de Control Interno documentó en su informe de auditoría el incumplimiento del Decreto 1800 de2019 en el que se deberán adelantar las siguientes acciones mínimo cada dos años: a. Analizar y ajustar los procesos y procedimientos existentes en la entidad, así "Las caracterizaciones de los procesos del IDEP tienen fecha de elaboración mayor a 2 años"</t>
  </si>
  <si>
    <t>Ausencia de actualización de  la caracterización del proceso de Divulgación y comunicación.</t>
  </si>
  <si>
    <t>Revisión, actualización y articulación de caracterización del proceso de Divulgación y comunicación.</t>
  </si>
  <si>
    <t>Actualización de la caracterización del proceso de Divulgación y comunicación.</t>
  </si>
  <si>
    <r>
      <rPr>
        <b/>
        <sz val="10"/>
        <color rgb="FF000000"/>
        <rFont val="Arial"/>
        <family val="2"/>
      </rPr>
      <t xml:space="preserve">CuartoTrimestre 2022: </t>
    </r>
    <r>
      <rPr>
        <sz val="10"/>
        <color rgb="FF000000"/>
        <rFont val="Arial"/>
        <family val="2"/>
      </rPr>
      <t>Se inició la revisión, actualización y articulación de caracterización del proceso de Divulgación y comunicación
Seguimiento por: Luisa Fernanda Urrego</t>
    </r>
  </si>
  <si>
    <t>Fecha Aprobación:13/04/2020</t>
  </si>
  <si>
    <t>ACCIONES CERRADA</t>
  </si>
  <si>
    <t>Se recomendó referenciar las políticas del MIPG que aplican al proceso de Atención al Ciudadano</t>
  </si>
  <si>
    <t>Realizar la articulación de las políticas del MIPG al proceso de Atención al Ciudadano</t>
  </si>
  <si>
    <t>Actualización de las políticas de MIPG a los procedimientos del proceso de Atención al Ciudadano</t>
  </si>
  <si>
    <r>
      <rPr>
        <b/>
        <sz val="10"/>
        <color rgb="FF000000"/>
        <rFont val="Arial"/>
        <family val="2"/>
      </rPr>
      <t xml:space="preserve">CuartoTrimestre 2022: </t>
    </r>
    <r>
      <rPr>
        <sz val="10"/>
        <color rgb="FF000000"/>
        <rFont val="Arial"/>
        <family val="2"/>
      </rPr>
      <t>Se inició la revisión del proceso de Atención al Ciudadano con el fin de realizar la articulación de las políticas del MIPG
Seguimiento por: Luisa Fernanda Urrego</t>
    </r>
  </si>
  <si>
    <t>https://drive.google.com/drive/folders/1nixv1fiBj2D4hWxD-dOEVWt66kesZamU</t>
  </si>
  <si>
    <t>N.A</t>
  </si>
  <si>
    <t>Se recomendó la revisión, actualización y articulación de procedimientos, políticas, instructivos, manuales, guías, documentos y formatos del proceso de Atención al Ciudadano</t>
  </si>
  <si>
    <t>Revisión, actualización y articulación del proceso, instructivos, guías, formatos del proceso de Atención al Ciudadano</t>
  </si>
  <si>
    <t>Actualización de la documentación del SIG del proceso de Atención al Ciudadano</t>
  </si>
  <si>
    <r>
      <rPr>
        <b/>
        <sz val="10"/>
        <color rgb="FF000000"/>
        <rFont val="Arial"/>
        <family val="2"/>
      </rPr>
      <t xml:space="preserve">CuartoTrimestre 2022: </t>
    </r>
    <r>
      <rPr>
        <sz val="10"/>
        <color rgb="FF000000"/>
        <rFont val="Arial"/>
        <family val="2"/>
      </rPr>
      <t>Se inició la revisión, actualización y articulación del proceso, instructivos, guías, formatos del proceso Atención al Ciudadano.
Seguimiento por: Luisa Fernanda Urrego</t>
    </r>
  </si>
  <si>
    <t>Ausencia de actualización de  la caracterización del proceso de Atención al Ciudadano</t>
  </si>
  <si>
    <t>Revisión, actualización y articulación de caracterización del proceso de Atención al Ciudadano</t>
  </si>
  <si>
    <t>Actualización de la caracterización del proceso de Atención al Ciudadano</t>
  </si>
  <si>
    <r>
      <rPr>
        <b/>
        <sz val="10"/>
        <color rgb="FF000000"/>
        <rFont val="Arial"/>
        <family val="2"/>
      </rPr>
      <t xml:space="preserve">CuartoTrimestre 2022: </t>
    </r>
    <r>
      <rPr>
        <sz val="10"/>
        <color rgb="FF000000"/>
        <rFont val="Arial"/>
        <family val="2"/>
      </rPr>
      <t>Se inició la revisión, actualización y articulación de caracterización del proceso de Atención al Ciudadano
Seguimiento por: Luisa Fernanda Urrego</t>
    </r>
  </si>
  <si>
    <t>La oficina de Control Interno documentó en su informe de auditoría "Se recomienda evaluar la unificación de los procedimientos de radicación y de Atención al ciudadano a una sola Subdirección, con el fin de asignar un responsable de estas funciones."</t>
  </si>
  <si>
    <t>Se recomendó evaluar la unificación de los procedimientos de Atención al ciudadano a una sola Subdirección</t>
  </si>
  <si>
    <t>Presentar propuesta de unificación de los procedimientos de Atención al ciudadano a una sola dependencia ante el Comité Institucional de Gestión y Desempeño una vez sea actualizado el proceso de Atención al Ciudadano</t>
  </si>
  <si>
    <t>Acta Comité Institucional de Gestión y Desempeño</t>
  </si>
  <si>
    <r>
      <rPr>
        <b/>
        <sz val="10"/>
        <color rgb="FF000000"/>
        <rFont val="Arial"/>
        <family val="2"/>
      </rPr>
      <t xml:space="preserve">CuartoTrimestre 2022: </t>
    </r>
    <r>
      <rPr>
        <sz val="10"/>
        <color rgb="FF000000"/>
        <rFont val="Arial"/>
        <family val="2"/>
      </rPr>
      <t>Se inició la revisión, actualización y articulación de caracterización del proceso de Atención al Ciudadano, con el fin de identificar cual dería ser el área responsable de este proceso (Subdirección Administrativa, Financiera y de Control Disciplinario, Subdirección Académica o la Oficina Asesora de Planeación). Una vez analizado se presentará la propuesta de unificación de los procedimientos de Atención al ciudadano a una sola dependencia ante el Comité Institucional de Gestión y Desempeño
Seguimiento por: Luisa Fernanda Urrego</t>
    </r>
  </si>
  <si>
    <t>Auditoria Externa</t>
  </si>
  <si>
    <t>De acuerdo al análisis efectuado, se evidencia que los criterios con el mayor porcentaje de incumplimiento acumulado durante la vigencia 2021 por parte de la entidad, son CLARIDAD con un 3% y MANEJO DEL SISTEMA con un 3%.</t>
  </si>
  <si>
    <t>Solicitar dos capacitaciones de manejo de sistema del sistema distrital para la gestión de peticiones ciudadanas- Bogotá te Escucha para el personal que tenga acceso</t>
  </si>
  <si>
    <t>Acta de capacitación</t>
  </si>
  <si>
    <t>Valentina Rivera Ordoñez- Auxiliar administrativa</t>
  </si>
  <si>
    <t>Actualmente el proceso adelanta un plan de trabajo para subsanar el presente plan de mejoramiento</t>
  </si>
  <si>
    <t>https://drive.google.com/drive/u/2/folders/1KxrgUpSHc2h6lwXDbY4VwYz3iGoLNflq</t>
  </si>
  <si>
    <t>Solicitar una capacitación de lenguaje claro- traduccion y redacción de textos al equipo delegado para la atención de Quejas y Reclamos de la  Veeduria Distrital.</t>
  </si>
  <si>
    <t>En este orden de ideas y teniendo en cuenta que la entidad durante el último semestre de la vigencia 2021, no presentó peticiones vencidas, sugerimos mantener la ejecución de las acciones implementadas con el fin de garantizar la atención oportuna de las peticiones dentro de los términos de ley y que las mismas sean cerradas dentro de los mismos plazos en el Sistema Distrital de Gestión de Peticiones Ciudadanas.</t>
  </si>
  <si>
    <t>Continuar con la implementación del  seguimiento semanal de respuestas de las PQRS en el que se recuerda, mediante una comunicación enviada por correo electrónico todos los lunes, sobre las PQRS que están pendientes de respuesta y su fecha de vencimiento.</t>
  </si>
  <si>
    <t>Informes de Avance</t>
  </si>
  <si>
    <t>Auditoria especial Grupos de Investigación.</t>
  </si>
  <si>
    <t>Dirección General</t>
  </si>
  <si>
    <t>Se recomienda fortalecer los informes presentados por la Dirección al Consejo Directivo e incluir en ellos los problemas, los obstáculos y los aspectos que no se lograron, no solo desde el punto de vista de gestión, sino donde se puedan discutir académicamente los temas de investigación del IDEP y conocer más a fondo sobre el desarrollo estratégico - académico y sobre las líneas de investigación, lo anterior como solicitud del Consejo Directivo consignados en las actas N. 7 de 5-09-2020 y N.11 de 7 -12-2020.</t>
  </si>
  <si>
    <t>Ausencia de revisión y seguimiento de los compromisos y requerimientos establecidos en el  Consejo Directivo</t>
  </si>
  <si>
    <t>Realizar la próxima sesión del consejo directivo  para dar respuesta a los requerimientos y compromisos pendientes</t>
  </si>
  <si>
    <t>Actas</t>
  </si>
  <si>
    <t>Secretaria Técnica del Consejo Diretivo</t>
  </si>
  <si>
    <r>
      <rPr>
        <b/>
        <sz val="10"/>
        <color rgb="FF000000"/>
        <rFont val="Arial"/>
        <family val="2"/>
      </rPr>
      <t>Primer Trimestre 2022</t>
    </r>
    <r>
      <rPr>
        <sz val="10"/>
        <color rgb="FF000000"/>
        <rFont val="Arial"/>
        <family val="2"/>
      </rPr>
      <t xml:space="preserve">: Se realiza la sesión del 17 de enero de 2022 con el fin de dar respuesta a los requerimientos y compromisos pendientes específicamente con relación a los comentarios al documento de respuestas a preguntas Consejeros, la presentación de la propuesta de Agenda Académica 2022 y el balance del Programa de Investigaciones 2020-2021 (Fichas Técnicas de Proyectos de Investigación) y el Programa de Investigación 2022
</t>
    </r>
    <r>
      <rPr>
        <b/>
        <sz val="10"/>
        <color rgb="FF000000"/>
        <rFont val="Arial"/>
        <family val="2"/>
      </rPr>
      <t>SegundoTrimestre 2022</t>
    </r>
    <r>
      <rPr>
        <sz val="10"/>
        <color rgb="FF000000"/>
        <rFont val="Arial"/>
        <family val="2"/>
      </rPr>
      <t xml:space="preserve">: Dado que se realizó las acción programada para dar respuesta a los requerimientos y compromisos pendientes en la sesión del 17 de enero del 2022 del consejo directivo, se solicita el cierre de la acción.  </t>
    </r>
  </si>
  <si>
    <t>https://docs.google.com/document/d/10QTsU3EuXl39nvaZnxz0mTntsiTEWg2F/edit</t>
  </si>
  <si>
    <r>
      <rPr>
        <b/>
        <sz val="12"/>
        <color rgb="FF000000"/>
        <rFont val="Calibri"/>
        <family val="2"/>
      </rPr>
      <t>11/10/2022:</t>
    </r>
    <r>
      <rPr>
        <sz val="12"/>
        <color rgb="FF000000"/>
        <rFont val="Calibri"/>
        <family val="2"/>
      </rPr>
      <t xml:space="preserve"> De acuerdo con el seguimiento efectuado por parte de esta Oficina se evidencia en el drive el acta #1 de 17 de enero de 2022 del Consejo Directivo donde se da respuesta a los requerimientos y compromisos pendientes específicamente con relación a los comentarios al documento de respuestas a preguntas Consejeros, la presentación de la propuesta de Agenda Académica 2022 y el balance del Programa de Investigaciones 2020-2021 (Fichas Técnicas de Proyectos de Investigación) lo anterior corresponde a la ejecución de la acción, por lo anterior se cierra la misma, sin embargo se encuentra pendiente validar la efectividad de la acción en el sentido de validar los ajustes a los comentarios realizados a la propuesta de la agenda académica por parte del  consejero Francisco Cajiao y a la verificación del fortalecimiento de los informes presentados al Consejo Directivo con relación  a incluir temas sobre el desarrollo estratégico - académico y sobre las líneas de investigación del IDEP y no solo de temas de gestión.  </t>
    </r>
    <r>
      <rPr>
        <sz val="12"/>
        <color rgb="FF000000"/>
        <rFont val="Calibri"/>
        <family val="2"/>
      </rPr>
      <t>Se recomienda incluir en las actas seguimiento a los compromisos adquiridos con los miembros del Consejo Directivo.</t>
    </r>
  </si>
  <si>
    <t xml:space="preserve"> 11/10/2022: María Margarita Cruz Gómez. Contratista OCI</t>
  </si>
  <si>
    <t>Se sugiere fortalecer e incluir sesiones específicas donde se traten los proyectos estratégicos y académicos y donde se discutan sobre los métodos y los resultados de las investigaciones del IDEP con los consejeros dentro de las sesiones del Consejo Directivo.</t>
  </si>
  <si>
    <t>Presentar a consideracion de CD una propuesta de agenda  para tratar los temas académicos</t>
  </si>
  <si>
    <r>
      <rPr>
        <b/>
        <sz val="10"/>
        <color rgb="FF000000"/>
        <rFont val="Arial"/>
        <family val="2"/>
      </rPr>
      <t xml:space="preserve">Primer Trimestre 2022: </t>
    </r>
    <r>
      <rPr>
        <sz val="10"/>
        <color rgb="FF000000"/>
        <rFont val="Arial"/>
        <family val="2"/>
      </rPr>
      <t xml:space="preserve"> Se presento ante el Consejo Directivo una propuesta de agenda académica para los meses de enero a junio, en la que cada mes se presenta alguna estrategia del Proyecto de Inversión del Instituto, como se evidencia en el acta del 17 de enero de 2022.
</t>
    </r>
    <r>
      <rPr>
        <b/>
        <sz val="10"/>
        <color rgb="FF000000"/>
        <rFont val="Arial"/>
        <family val="2"/>
      </rPr>
      <t>SegundoTrimestre 2022</t>
    </r>
    <r>
      <rPr>
        <sz val="10"/>
        <color rgb="FF000000"/>
        <rFont val="Arial"/>
        <family val="2"/>
      </rPr>
      <t xml:space="preserve">: Dado que se realizó las acción programada de presentar una propuesta de agenda en el consejo directivo para tratar los temas académicos, se solicita el cierre de la acción.  </t>
    </r>
  </si>
  <si>
    <r>
      <rPr>
        <b/>
        <sz val="12"/>
        <color rgb="FF000000"/>
        <rFont val="Calibri"/>
        <family val="2"/>
      </rPr>
      <t>11/10/2022:</t>
    </r>
    <r>
      <rPr>
        <sz val="12"/>
        <color rgb="FF000000"/>
        <rFont val="Calibri"/>
        <family val="2"/>
      </rPr>
      <t xml:space="preserve"> De acuerdo con el seguimiento efectuado por parte de esta Oficina se evidencia en el drive el acta #1 de 17 de enero de 2022 del Consejo Directivo donde se da respuesta a los requerimientos y compromisos pendientes específicamente con relación a los comentarios al documento de respuestas a preguntas Consejeros, la presentación de la propuesta de Agenda Académica 2022 y el balance del Programa de Investigaciones 2020-2021 (Fichas Técnicas de Proyectos de Investigación) y el Programa de Investigación 2022, que corresponde a la ejecución de la acción, por lo anterior se cierra la misma, sin embargo se encuentra pendiente validar la efectividad de la misma en el sentido de validar los ajustes a los comentarios realizados a la propuesta de la agenda academica propuesta por el IDEP por parte del  consejero Francisco Cajiao.</t>
    </r>
  </si>
  <si>
    <t>Revisar y ajustar la resolución y el manual de funciones teniendo en cuenta las recomendaciones emitidas por el asesor Jorge Ramírez con relación a que el Director General delegue en dependencias y en funcionarios específicos las certificaciones académicas y la emisión de firmas autorizadas para productos de Ciencia, Tecnología e  innovación en la relación del IDEP con el sector externo, lo anterior se puede evidenciar y revisar en el video grabado del taller de protocolo InstituLAC desde el minuto 8.30.</t>
  </si>
  <si>
    <r>
      <rPr>
        <sz val="10"/>
        <color rgb="FF000000"/>
        <rFont val="Arial"/>
        <family val="2"/>
      </rPr>
      <t>La Resolución 107 de 2020 cuyo objeto es "</t>
    </r>
    <r>
      <rPr>
        <i/>
        <sz val="10"/>
        <color rgb="FF000000"/>
        <rFont val="Arial"/>
        <family val="2"/>
      </rPr>
      <t>Por la cual se conforma el Comité Asesor de Ciencia, Tecnología e Innovación del Instituto para la Investigación Educativa y el Desarrollo Pedagógico –IDEP-, y se toman otras disposiciones</t>
    </r>
    <r>
      <rPr>
        <sz val="10"/>
        <color rgb="FF000000"/>
        <rFont val="Arial"/>
        <family val="2"/>
      </rPr>
      <t xml:space="preserve">”, no tiene específico en su artículo 9° quién expide las certificaciones  académicas y la emisión de firmas autorizadas para productos de Ciencia, Tecnología e  innovación en la relación del IDEP con el sector externo. Adicionalmente, no se actualizó el manual de funciones con lo establecido en el ARTÍCULO 11. </t>
    </r>
    <r>
      <rPr>
        <i/>
        <sz val="10"/>
        <color rgb="FF000000"/>
        <rFont val="Arial"/>
        <family val="2"/>
      </rPr>
      <t xml:space="preserve">Manual de funciones y competencias </t>
    </r>
    <r>
      <rPr>
        <sz val="10"/>
        <color rgb="FF000000"/>
        <rFont val="Arial"/>
        <family val="2"/>
      </rPr>
      <t xml:space="preserve">de la resolución 107 de 2020 que establece: Las anteriores funciones serán actualizadas en el Manual de Funciones y competencias y socializadas en el IDEP </t>
    </r>
  </si>
  <si>
    <t>Revisar y ajustar la resolución 107 de 2020, y enviar solicitud de concepto y acompañamiento a  DASC sobre viabilidad de modificacion de funciones a la luz de la oportunidad de mejora y actuar de acuerdo con dicho concepto y acompañamiento</t>
  </si>
  <si>
    <t>Solicitud de concepto de DASC, reuniones de acompañamiento con DASC y acción de acuerdo a concepto
Resolución modificatoria</t>
  </si>
  <si>
    <t>Director
Líder Gestión de Talento Humano
Jefe Oficina Asesora Jurídica</t>
  </si>
  <si>
    <t>https://drive.google.com/drive/u/2/folders/1bg9Vq0OumDG00icK7kzEDmw1_Y3z_ToI
https://docs.google.com/document/d/1DjjGzWpk2uEKN1qay5GVq9j3WGtXsOqi/edit</t>
  </si>
  <si>
    <t>Se recomienda revisar y formular el riesgo derivado en la emisión de certificaciones académicas e implementar y documentar puntos de control para la verificación de las autenticaciones emitidas de las certificaciones con el sector externo. Se sugiere incluir como punto de control la ruta donde reposaran los soportes que avalan las certificaciones expedidas por la Entidad para los diferentes eventos toda vez que en las TRD solamente se dejó dentro de las subseries la solicitud y la certificación.</t>
  </si>
  <si>
    <t>El IDEP se encuentra en proceso de implementación de la politica de Cy T</t>
  </si>
  <si>
    <t xml:space="preserve">Documentar en la matriz de riesgos del proceso Investigación y Desarrollo Pedagógico, aquellos asociados a certificaciones académicas </t>
  </si>
  <si>
    <t>Matriz del proceso de Investigación y Desarrollo Pedagógico con riesgos actualizados de fraude o corrupción asociados a certificaciones académicas</t>
  </si>
  <si>
    <t>http://www.idep.edu.co/?q=es/node/32</t>
  </si>
  <si>
    <t>Dentro de las recomendaciones emitidas por el asesor experto en Sistema de Ciencia y Tecnología se encuentra la creación de un correo institucional relacionado específicamente con el InstituLAC o con el sistema de ciencia de tecnología, donde se muestre la trazabilidad de archivo de los productos, de las solicitudes, de los actos administrativos y de todo el proceso para cualquier auditoria, veeduría y control ciudadano, por lo anterior se sugiere la construcción del mismo y revisar nuevamente como guía el video grabado del taller de protocolo InstituLAC desde el minuto 7.30.</t>
  </si>
  <si>
    <t>Revisión y ajuste del proceso Investigación y Desarrollo Pedagógico</t>
  </si>
  <si>
    <t>Caracterización del proceso actualizado</t>
  </si>
  <si>
    <r>
      <rPr>
        <b/>
        <sz val="10"/>
        <color rgb="FF000000"/>
        <rFont val="Arial"/>
        <family val="2"/>
      </rPr>
      <t xml:space="preserve">CuartoTrimestre 2022: </t>
    </r>
    <r>
      <rPr>
        <sz val="10"/>
        <color rgb="FF000000"/>
        <rFont val="Arial"/>
        <family val="2"/>
      </rPr>
      <t>Se inició la revisión, actualización y articulación de caracterización del proceso de Investigación y Desarrollo Pedagógico
Seguimiento por: Luisa Fernanda Urrego</t>
    </r>
  </si>
  <si>
    <t>https://drive.google.com/drive/folders/1OKc96MfvJpIArwVrJNWxod54cbZRP_ww</t>
  </si>
  <si>
    <t>Se sugiere por parte de esta Oficina revisar los procedimientos, guías, instructivos y formatos vigentes en el marco de la articulación con el Sistema Nacional de Ciencia y Tecnología de los grupos de investigación del IDEP.</t>
  </si>
  <si>
    <t>Se recomienda dejar establecida la declaración de autoría de la creación y la cesión de los derechos patrimoniales a la entidad, en todos los grupos de investigación donde hagan parte funcionarios de planta.</t>
  </si>
  <si>
    <t>Revisión y ajuste de la resolución 107 de 2020</t>
  </si>
  <si>
    <t xml:space="preserve">
Declaración de autoría de la creación y la cesión de los derechos patrimoniales a la entidad por lo funcionarios que hagan parte de los grupos de investigación aprobada en CCyT</t>
  </si>
  <si>
    <t>Subdirectora Académica
Comite de CyT
Director</t>
  </si>
  <si>
    <r>
      <rPr>
        <b/>
        <sz val="10"/>
        <color rgb="FF000000"/>
        <rFont val="Arial"/>
        <family val="2"/>
      </rPr>
      <t>Cuarto Trimestre 2022:</t>
    </r>
    <r>
      <rPr>
        <sz val="10"/>
        <color rgb="FF000000"/>
        <rFont val="Arial"/>
        <family val="2"/>
      </rPr>
      <t xml:space="preserve"> Se encuentra pendiente de aprobación en comité de Ciencia y Tecnología los ajustes realizados a la resolución 107 de 2020.
Seguimiento por: Luisa Fernanda Urrego</t>
    </r>
  </si>
  <si>
    <t>https://drive.google.com/drive/folders/1bg9Vq0OumDG00icK7kzEDmw1_Y3z_ToI</t>
  </si>
  <si>
    <t>https://drive.google.com/drive/u/2/folders/1bg9Vq0OumDG00icK7kzEDmw1_Y3z_ToI</t>
  </si>
  <si>
    <t>Se observa como debilidad la falta de un modelo de evaluación para los productos académicos, sin embargo se encuentra en construcción el documento modelo de evaluación para cada uno de los diferentes productos académicos del IDEP, lo anterior fue enunciado en reunión del 6 de septiembre de 2021 del Consejo Directivo por parte del Director del Idep el cual expone lo siguiente: “ Finalmente, resalta que las posibles fallas que se pudieron presentar frente al modelo de arbitraje se están abordando bajo el liderazgo de la subdirectora académica, instancia que está construyendo dicha ruta con el equipo de la estrategia de reconocimiento en el sector y el Sistema Nacional de Ciencia y Tecnología”.</t>
  </si>
  <si>
    <t>Ausencia de ruta para la implementación de la evaluación de productos académicos</t>
  </si>
  <si>
    <t>Establecer  y ejecutar la ruta para la implementación de evaluación</t>
  </si>
  <si>
    <t>Acta de comité
Instrumentos
Recomendaciones</t>
  </si>
  <si>
    <r>
      <rPr>
        <sz val="10"/>
        <color rgb="FF000000"/>
        <rFont val="Arial"/>
        <family val="2"/>
      </rPr>
      <t xml:space="preserve">Primer Trimestre 2022: Se estableció la ruta para la evaluación de productos académicos que consta de un par evaluador, uno interno del Instituto y otro externo a través del formato creado para tal fin.
Dado que se estableió la ruta para la evaluación de productos académicos, se incluirá en los procedimientos del proceso de Investigación y Desarrollo Pedagógico en el marco de su actualización.
</t>
    </r>
    <r>
      <rPr>
        <b/>
        <sz val="10"/>
        <color rgb="FF000000"/>
        <rFont val="Arial"/>
        <family val="2"/>
      </rPr>
      <t>Cuarto Trimestre 2022:</t>
    </r>
    <r>
      <rPr>
        <sz val="10"/>
        <color rgb="FF000000"/>
        <rFont val="Arial"/>
        <family val="2"/>
      </rPr>
      <t xml:space="preserve"> En el desarrollo de la recaracterización del proceso de Investigación y Desarrollo Pedagógico que se está realizando se incluirá la ruta para la implementación de la evaluación de productos académicos
Seguimiento por: Luisa Fernanda Urrego</t>
    </r>
  </si>
  <si>
    <t>https://drive.google.com/drive/u/2/folders/1tRuJngWCJVoo-zaiywSSgexw6cFckRpq</t>
  </si>
  <si>
    <t>La oficina de Control Interno documentó en su informe de auditoría " Se recomienda revisar el normograma del proceso, en razón a que no se encontró la actualización de la normatividad al plan de desarrollo vigente adicionalmente se identificó que hay documentos obsoletos como los asociados a CLACSO, por lo anterior se recomienda la revisión integral de los documentos allí señalados y su actualización."</t>
  </si>
  <si>
    <t>Se recomendó la revisión de la normatividad aplicada al proceso</t>
  </si>
  <si>
    <t>Realizar una revisión del normograma del proceso y su respectiva actualización</t>
  </si>
  <si>
    <t>Preventiva</t>
  </si>
  <si>
    <t>Normograma publicado en la página  Web</t>
  </si>
  <si>
    <t>Profesional Especializado 222 - 05</t>
  </si>
  <si>
    <r>
      <rPr>
        <sz val="10"/>
        <color rgb="FF000000"/>
        <rFont val="Arial"/>
        <family val="2"/>
      </rPr>
      <t xml:space="preserve">Se avanza en la revisión del normograma del proceso 
</t>
    </r>
    <r>
      <rPr>
        <b/>
        <sz val="10"/>
        <color rgb="FF000000"/>
        <rFont val="Arial"/>
        <family val="2"/>
      </rPr>
      <t xml:space="preserve">
Cuarto Trimestre 2022:</t>
    </r>
    <r>
      <rPr>
        <sz val="10"/>
        <color rgb="FF000000"/>
        <rFont val="Arial"/>
        <family val="2"/>
      </rPr>
      <t xml:space="preserve"> Se continúa con la actualización del normograma del proceso, debido a que en el desarrollo de la recaracterización que se está realizando se ha incluido normatividad
Seguimiento por: Luisa Fernanda Urrego</t>
    </r>
  </si>
  <si>
    <t>https://docs.google.com/spreadsheets/d/1pmd2m5TtSpn-HmPY3ReMAqFzVg6hIO8r/edit#gid=2008605041</t>
  </si>
  <si>
    <t>La oficina de Control Interno documentó en su informe de auditoría "Se recomienda la actualización de las políticas del MIPG que aplican al proceso."</t>
  </si>
  <si>
    <t>Se recomendó la actualización de las políticas del MIPG que aplican al proceso de Investigación y Desarrollo Pedagógico.</t>
  </si>
  <si>
    <t>Realizar la articulación de las políticas del MIPG al proceso de Investigación y Desarrollo Pedagógico.</t>
  </si>
  <si>
    <t>Actualización de las políticas de MIPG a los procedimientos del proceso Investigación y Desarrollo Pedagógico.</t>
  </si>
  <si>
    <r>
      <rPr>
        <b/>
        <sz val="10"/>
        <color rgb="FF000000"/>
        <rFont val="Arial"/>
        <family val="2"/>
      </rPr>
      <t xml:space="preserve">CuartoTrimestre 2022: </t>
    </r>
    <r>
      <rPr>
        <sz val="10"/>
        <color rgb="FF000000"/>
        <rFont val="Arial"/>
        <family val="2"/>
      </rPr>
      <t>Se avanzó en la revisión del proceso de Investigación y Desarrollo Pedagógico con el fin de realizar la articulación de las políticas del MIPG
Seguimiento por: Luisa Fernanda Urrego</t>
    </r>
  </si>
  <si>
    <t>La oficina de Control Interno documentó en su informe de auditoría recomendaciones acerca de la revisión, actualización y articulación de procedimientos, políticas, instructivos, manuales, guías, documentos y formatos del proceso de Investigación y Desarrollo Pedagógico.</t>
  </si>
  <si>
    <t>Se recomendó la revisión, actualización y articulación de procedimientos, políticas, instructivos, manuales, guías, documentos y formatos del proceso de Investigación y Desarrollo Pedagógico.</t>
  </si>
  <si>
    <t xml:space="preserve">Revisión, actualización y articulación de procedimientos, políticas, instructivos, manuales, guías, documentos y formatos del proceso de Investigación y Desarrollo Pedagógico. </t>
  </si>
  <si>
    <t xml:space="preserve">Actualización de la documentación del SIG del proceso de Investigación y Desarrollo Pedagógico. </t>
  </si>
  <si>
    <r>
      <rPr>
        <b/>
        <sz val="10"/>
        <color rgb="FF000000"/>
        <rFont val="Arial"/>
        <family val="2"/>
      </rPr>
      <t xml:space="preserve">CuartoTrimestre 2022: </t>
    </r>
    <r>
      <rPr>
        <sz val="10"/>
        <color rgb="FF000000"/>
        <rFont val="Arial"/>
        <family val="2"/>
      </rPr>
      <t>Se avanzó en la revisión, actualización y articulación de procedimientos, políticas, instructivos, manuales, guías, documentos y formatos del proceso de Investigación y Desarrollo Pedagógico
Seguimiento por: Luisa Fernanda Urrego</t>
    </r>
  </si>
  <si>
    <t>Ausencia de actualización de  la caracterización del proceso de Investigación y Desarrollo Pedagógico.</t>
  </si>
  <si>
    <t>Revisión, actualización y articulación de la caracterización del proceso de Investigación y Desarrollo Pedagógico.</t>
  </si>
  <si>
    <t xml:space="preserve">Actualización de la caracterización del proceso de Investigación y Desarrollo Pedagógico. </t>
  </si>
  <si>
    <r>
      <rPr>
        <b/>
        <sz val="10"/>
        <color rgb="FF000000"/>
        <rFont val="Arial"/>
        <family val="2"/>
      </rPr>
      <t xml:space="preserve">CuartoTrimestre 2022: </t>
    </r>
    <r>
      <rPr>
        <sz val="10"/>
        <color rgb="FF000000"/>
        <rFont val="Arial"/>
        <family val="2"/>
      </rPr>
      <t>Se avanzó en la revisión, actualización y articulación de la caracterización del proceso de Investigación y Desarrollo Pedagógico.
Seguimiento por: Luisa Fernanda Urrego</t>
    </r>
  </si>
  <si>
    <t>Las caracterizaciones de los procesos del IDEP tienen fecha de
elaboración mayor a 2 años, lo anterior incumple lo enunciado en el Decreto 1800 de 2019: "Por el cual se adiciona el Capítulo 4 al Título 1 de la Parte 2 del Libro 2 del Decreto 1083 de 2015, Reglamentario Único del Sector de Función Pública, en lo relacionado con la actualización de las plantas globales de empleo" en el artículo 2.2.1.4.1. Actualización de plantas de empleo. Las entidades y organismos de la Administración Pública, con el objeto de mantener actualizadas sus plantas de personal, deberán adelantar las siguientes acciones mínimo cada dos años: 
a. Analizar y ajustar los procesos y procedimientos existentes en la entidad.</t>
  </si>
  <si>
    <t>Deficiencia en el analisis y ajuste de procesos y procedimientos</t>
  </si>
  <si>
    <t>Revisión y actualización o eliminación, cuando sea necesario, de la caracterización del proceso y los documentos del proceso de gestión documental publicados en el Sistema Integrado de Gestión (MALOCA)</t>
  </si>
  <si>
    <t>Acta de reunión de revisión de la caracterización y de los documentos del  proceso
Formato FT-MIC-03-04 Solicitud de creación, modificación o eliminación de documentos
Gestión Documental del SIG (MALOCA) actualizado</t>
  </si>
  <si>
    <t>PROFESIONAL ESPECIALIZADO DE GESTIÓN DOCUMENTAL</t>
  </si>
  <si>
    <t xml:space="preserve">El día 29 de agosto de 2022 se presentaron al Sistema Integrado de Gestión los siguientes documentos para ser controlados:
1. Banco terminológico de series y subseries - BANTER-
2. Proceso de eliminación documental
3. Guía para la reprografía
Los  procedimientos y formatos asociados al proceso de gestión documental se encuentran en proceso de modificación o eliminación en caso de ser necesario, con el apoyo de la profesional encargada de la Oficina Asesora de Planeación. 
16/12/2022 Mediante el Memorando con radicado No. 001906 de fecha 09/12/2022 se solicito a la Oficina de Planeación una ampliación de plazos hasta el día 31 de marzo de 2023 para llevar a cabo la recaracterización de los procesos y plan de Mjoramiento de todo el proceso de Gestión Documental. </t>
  </si>
  <si>
    <t>}</t>
  </si>
  <si>
    <t>VERSIÓN : 7</t>
  </si>
  <si>
    <t xml:space="preserve">Falta de actualización  y seguimiento a la documentación </t>
  </si>
  <si>
    <t>Formatos de Solicitud de modificación de procesos aprobados
Documentos actualizados en la Maloca SIG - Intranet de la entidad</t>
  </si>
  <si>
    <t>Jefe Oficina Asesora de Planeación</t>
  </si>
  <si>
    <t xml:space="preserve">https://drive.google.com/drive/u/2/folders/1r-_IcXcAMU0Y12xQrO06YOIsVXftOYx0 </t>
  </si>
  <si>
    <t>Se recomienda realizar anualmente autodiagnostico de cada politica MIPG y de
acuerdo al puntaje del formulario FURAG y las oportunidades de mejora que
genera el mismo implementar acciones de mejora o planes de acción en conjunto
con los lideres de cada politica para cumplir e implementar el estandar del modelo
MIPG y socializar los avances de cada politica - plan de acción en el Comité
Institucional de Gestión y Desempeño.</t>
  </si>
  <si>
    <t>Aunque este tipo de analisis de resultados y autodiagnosticos se realizan, aún falta de articulación entre areas internas para tomar acciones correctivas</t>
  </si>
  <si>
    <t>Realizar un (1) autodiagnostico anual que contenga estrategias de mejora para contrarrestar las debilidades evidenciadas en el analisis y consolidación de resultados</t>
  </si>
  <si>
    <t>(1) Un autodiagnostico aprobado por comité directivo.</t>
  </si>
  <si>
    <t>https://drive.google.com/drive/u/2/folders/1XIAddvf08ZGO-jcVvaqAFTyQ5Xh4_STd</t>
  </si>
  <si>
    <t>Las caracterizaciones de los procesos del IDEP tienen fecha de elaboración mayor a 2 años, lo anterior incumple lo enunciado en el Decreto 1800 de 2019: "Por el cual se adiciona el Capítulo 4 al Título 1 de la Parte 2 del Libro 2 del Decreto 1083 de 2015, Reglamentario Único del Sector de Función Pública, en lo relacionado con la actualización de las plantas globales de empleo" en el artículo 2.2.1.4.1. Actualización de plantas de empleo. Las entidades y organismos de la Administración Pública, con el objeto de mantener actualizadas sus plantas de personal, deberán adelantar las siguientes acciones mínimo cada dos años: 
a. Analizar y ajustar los procesos y procedimientos existentes en la entidad.</t>
  </si>
  <si>
    <t>Revisión y actualización o eliminación, cuando sea necesario, de la caracterización del proceso y los documentos del proceso publicados en el Sistema Integrado de Gestión (MALOCA)</t>
  </si>
  <si>
    <t>Caracterización del proceso
Formato FT-MIC-03-04 Solicitud de creación, modificación o eliminación de documentos
Página web del IDEP (MALOCA-SIG)</t>
  </si>
  <si>
    <t>PROFESIONAL ESPECIALIZADO DE OAJ</t>
  </si>
  <si>
    <t xml:space="preserve">Correo electronico del 05 de septiembre de 2022 por medio de la cual se realiza la actualización documental  dentro del proceso de gestión contractual del formato FT-GC-08-06 Clausulas Comunes CPS, FT-GC-08-25 Hoja de Control Contratación Directa V15, FT-GC-08-67 Formato Solicitud Vinculación PJ y FT-GC-08-68 Formato Solicitud Vinculación PN_0. </t>
  </si>
  <si>
    <t>El listado maestro de documentos publicado en maloca SGI con corte a
31 de diciembre no se encuentra actualizado a la fecha de corte, entre los documentos
que no se encuentran incluidos está el DOC-IDP-04-01 Estrategia para la Gestión del
Conocimiento y la Innovación con fecha de aprobación 28/12/2021 del proceso
Investigación y Desarrollo Pedagógico, lo anterior incumple el procedimiento PRO-MIC03-01 Control de documentos en la actividad No 13 que enuncia: "Actualizar el Listado
maestro de documentos".</t>
  </si>
  <si>
    <t>Rotación de Personal
Fallas en la VPN - Remoto, lo que dificulta la actualización constante de los documentos
Falta de seguimiento</t>
  </si>
  <si>
    <t>Realizar una revisión de la documentación vigente publicada en la Maloca Vs. Las versiones y documentación consignada en el listado maestro de documentos</t>
  </si>
  <si>
    <t xml:space="preserve">Listado Maestro de Documentos Actualizado.
Una vez se realice esta depuración se realizará (1) un Informe ejecutivo de actualización de listado maestro de documentos </t>
  </si>
  <si>
    <t>Se recomienda incluir dentro del procedimiento PRO-MIC-03-01 Control de
documentos en la actividad No 13 “Actualizar el listado maestro de documentos” el
tiempo establecido para la actualización del mismo, toda vez que en la vigencia
2022 se han creado, modificado y/o eliminado documentos que están publicados
en maloca SGI.</t>
  </si>
  <si>
    <t>Rotación de personal
Falta de seguimiento</t>
  </si>
  <si>
    <t>Realizar revisión al procedimiento PRO-MIC-03-01 Control de
documentos, e incluir en la actividad Nro. 13 el tiempo establecido para la actualización de documentos</t>
  </si>
  <si>
    <t>Formatos de Solicitud de modificación de proceso aprobado
Documento actualizado en la Maloca SIG - Intranet de la entidad</t>
  </si>
  <si>
    <t>PROFESIONAL UNIVERSITARIO PROCESO DE RECURSOS FISICOS Y AMBIENTAL</t>
  </si>
  <si>
    <t xml:space="preserve">https://drive.google.com/drive/folders/1KxrgUpSHc2h6lwXDbY4VwYz3iGoLNflq?usp=sharing
Cuarto trimestre: https://drive.google.com/drive/folders/1gI_vI4ffwO8Wamq-N58r-j3dLEaYa-Uo
</t>
  </si>
  <si>
    <t>https://drive.google.com/drive/folders/1KxrgUpSHc2h6lwXDbY4VwYz3iGoLNflq?usp=sharing</t>
  </si>
  <si>
    <t>Las caracterizaciones de los procesos del IDEP tienen fecha de elaboración mayor a 2 años, lo anterior incumple lo enunciado en el Decreto 1800 de  2019: "Por el cual se adiciona el Capítulo 4 al Título 1 de la Parte 2 del Libro 2 del Decreto 1083 de 2015, Reglamentario Único del Sector de Función Pública, en lo relacionado con la actualización de las plantas globales de empleo" en el artículo 2.2.1.4.1. Actualización de plantas de empleo. Las entidades y organismos de la Administración Pública, con el objeto de mantener actualizadas sus plantas de personal, deberán adelantar las siguientes acciones mínimo cada dos años:
a. Analizar y ajustar los procesos y procedimientos existentes en la entidad.</t>
  </si>
  <si>
    <t>Falta de controles</t>
  </si>
  <si>
    <t>1. Revisar todos los documentos de caracterización de los procesos de Gestión Tecnológica, generar un  documento con la información de fechas de creación de estos.
2. Identificados los documentos de caracterización del procesos de GT que requieran actualización, realizar los ajustes pertinentes.
3. Realizar un plan de trabajo de actualización de los documentos identificados a modificar y/o eliminar.</t>
  </si>
  <si>
    <t>Plan de trabajo elaborado</t>
  </si>
  <si>
    <t>Se recomienda sistematizar en un programa de software por vía de ejemplo “Bizagi versión 3.1” la articulación de todos los documentos del Sistema Integrado de Gestión – MIPG.</t>
  </si>
  <si>
    <t>Se evaluarán técnicamente (no funcionalidades)  las aplicaciones o software que proponga el área de planeación que cumpla con el documento de requisitos funcionales, seleccionados y elaborados, respectivamente por el experto</t>
  </si>
  <si>
    <t>Listado de aplicaciones</t>
  </si>
  <si>
    <t>No se encuentra implementado el Sistema de Gestión de Seguridad de la información conforme a lo dispuesto en el Modelo de Seguridad y privacidad de la Información (en adelante MSPI) que es parte integral de las Políticas de Gobierno digital y Seguridad Digital del MIPG.</t>
  </si>
  <si>
    <t>Elaborar plan de trabajo para la implementación del Modelo Seguridad y Privacidad de la información (MSPI) ajustado a las necesidades y recursos de la entidad, que incluya el Sistema de Gestión de Seguridad de la información.</t>
  </si>
  <si>
    <t>Plan de trabajo MSPI</t>
  </si>
  <si>
    <t>14/04/2023</t>
  </si>
  <si>
    <t>15/07/2023</t>
  </si>
  <si>
    <t>Esta actividad esta programada para la vigencia 2023</t>
  </si>
  <si>
    <t>No está implementada una base única de conocimiento que permita identificar las últimas versiones de los instrumentos ante la ausencia del colaborador a cargo de su construcción, con base en una arquitectura de la información de gestión TIC y de MSPI</t>
  </si>
  <si>
    <t>Se realizara reunión con el area de Gestión documental para identificar la forma en que se debe guardar y estructurar la información contractual del area.</t>
  </si>
  <si>
    <t xml:space="preserve">Acta </t>
  </si>
  <si>
    <t>15/02/2023</t>
  </si>
  <si>
    <t>28/02/2023</t>
  </si>
  <si>
    <t>Carga significativa de actividades distribuidas entre tres personas, que expone al IDEP al riesgo de incumplimiento en la implementación de las políticas de gobierno digital y de seguridad digital, o a una baja calidad en los resultados, toda vez que no existe equilibrio entre el esfuerzo requerido y la capacidad instalada.</t>
  </si>
  <si>
    <t>Se presentará ante la alta dirección la solicitud donde se expone lo indicado porla auditoría</t>
  </si>
  <si>
    <t>15/12/2022</t>
  </si>
  <si>
    <t>Elementos que pueden catalogarse como proyectos, se observa que todavía no se cuenta con planes tácticos o cronogramas de proyecto que aporten equilibrio entre esfuerzo requerido y capacidad instalada</t>
  </si>
  <si>
    <t>Se revisará qué elementos requieren de planes y cuáles  planificarán como proyecto.</t>
  </si>
  <si>
    <t>Resultado de la revisión.</t>
  </si>
  <si>
    <t>28/01/2023</t>
  </si>
  <si>
    <t>El Plan Estratégico de Tecnologías de la Información y las Comunicaciones– PETI aún no se encuentra actualizado a las nuevas directrices de la G.ES.06 Guía para la construcción del PETI versión 2, ni cuenta con evidencia de la aplicación del instrumento por sesiones para la construcción del PETI anexo a la Guía de Mintic</t>
  </si>
  <si>
    <t xml:space="preserve">Se realizará un plan de trabajo para la actualización del documento PETI V1 de acuerdo a la Guia 6 y guia MITIC </t>
  </si>
  <si>
    <t>Plan de trabajo PETI</t>
  </si>
  <si>
    <t>21/02/2023</t>
  </si>
  <si>
    <t>En cuanto a la Planeación del PETI, todavía no se ha establecido la conformación formal y cronograma de talleres del grupo interdisciplinario para la conformación del PETI, haciendo uso de la G.ES.06 Guía para la construcción del PETI versión 2</t>
  </si>
  <si>
    <t xml:space="preserve">Se contemplará dentro del plan de trabajo PETI. Se eleborará un cronograma de los talleres sugeridos haciendo uso de la Guia 6 . </t>
  </si>
  <si>
    <t xml:space="preserve">Cronograma </t>
  </si>
  <si>
    <t>El procedimiento PRO-GT-12-08 Formulación y Seguimiento al PETIC V6.pdf, o no hace referencia a las 4 fases de la guía, y no acata lo establecido por Mintic en cuanto a la responsabilidad en la construcción del PETI</t>
  </si>
  <si>
    <t xml:space="preserve">Se realizara la actualización del procedimiento  PRO-GT-12-08 Formulación y Seguimiento al PETIC v6,  incluyendo las 4 fases de la guia y lo establecido por mintic y de acuerdo al ajuste realizado al PETI de la entidad. </t>
  </si>
  <si>
    <t xml:space="preserve">Procedimiento actualizado </t>
  </si>
  <si>
    <t>13/03/2023</t>
  </si>
  <si>
    <t>14/8/2023</t>
  </si>
  <si>
    <t xml:space="preserve">El procedimiento de construcción del PETI, ni el PETI en sí mismo evidencia la identificación y estimación por parte del líder, de las capacidades del área versus los recursos humanos, financieros y técnicos requeridos </t>
  </si>
  <si>
    <t>Se incluira dentro del procedimiento la identificación y estimación de las capacidades del área versus los recursos humanos, financieros y técnicos requeridos</t>
  </si>
  <si>
    <t>Incluirse la misión y visión de TI, y la relación de los procesos y servicios de la entidad con servicios tecnológicos que los soportan, pero falta el análisis de capacidades de TI en términos de recursos humanos, tecnológicos y metodológicos para abordar las iniciativas</t>
  </si>
  <si>
    <t>Se construirá la misión y visión de TI y se incluira dentro del procedimiento PRO-GT-12-08 Formulación y Seguimiento al PETIC.</t>
  </si>
  <si>
    <t>20/02/2023</t>
  </si>
  <si>
    <t>No se incluye la estructura organizacional que debería tener el área de TI de manera articulada con las rupturas estratégicas, el análisis DOFA y los paradigmas, donde se observe la segregación de roles de acuerdo con los diferentes servicios tecnológicos.</t>
  </si>
  <si>
    <t xml:space="preserve">Se oficiará a la Subdirección Administrativa y Financiera sobre la estructura organizacional del área TI </t>
  </si>
  <si>
    <t>Respuesta del oficio</t>
  </si>
  <si>
    <t>Oficina Asesora de Planeación / Subdirección Administrativa y Finanaciera</t>
  </si>
  <si>
    <t>28/03/2023</t>
  </si>
  <si>
    <t>No está completamente desarrollado el modelo de gestión de TI con competencias ni el modelo de gestión de proyectos y no se indica cuál es la metodología de gestión de Riesgos que adoptó la Gestión de TI en la entidad, la cual efectivamente existe para riesgos de gestión TIC y riesgos de seguridad informática</t>
  </si>
  <si>
    <t>Se entregara un plan de trabajo para elaborar el modelo de gestión de TI</t>
  </si>
  <si>
    <t>Plan de trabajo Modelo de Gestión de TI</t>
  </si>
  <si>
    <t>28/11/2022</t>
  </si>
  <si>
    <t>30/07/2023</t>
  </si>
  <si>
    <t>Uso y apropiación de TI: el dominio está relacionado mas no desarrollado en articulación con la política de Gobierno Digital, el MRAE y el dominio 6 del MSPI.</t>
  </si>
  <si>
    <t xml:space="preserve">Se incluira actividad en el Plan de trabajo del MSPI en aras de lograr su desarrollo articulado con las politicas </t>
  </si>
  <si>
    <t>Actividad dentro del Plan de trabajo MSPI</t>
  </si>
  <si>
    <t xml:space="preserve">El PETI no relaciona explícitamente los grupos de interés, ni las temáticas de la planeación 2022, orientada tanto al usuario de servicios, como a los grupos prestadores de servicios TIC que requieren trasferencia de conocimiento, Plan Institucional de capacitación 2022 no incluye la seguridad de la información ni en inducciones ni reinducciones y en el listado de necesidades solo se incluye herramientas Google. </t>
  </si>
  <si>
    <t xml:space="preserve">Se relacionará explícitamente los grupos de interés, ni las temáticas de la planeación 2023, orientada tanto al usuario de servicios, como a los grupos prestadores de servicios TIC que requieren trasferencia de conocimiento, se incluirá en el Plan Institucional de capacitación 2023 la seguridad de la información las inducciones y las reinducciones y en el listado de herramientas requeridas. </t>
  </si>
  <si>
    <t>Documento Actualizado</t>
  </si>
  <si>
    <t>13/02/2023</t>
  </si>
  <si>
    <t>no se ha desarrollado la estrategia de gestión de cambio integral (cambio – análisis de impactos – ejecución de la estrategia e incentivos – actualización de documentos – medición de la efectividad de la apropiación del cambio).</t>
  </si>
  <si>
    <t xml:space="preserve">Se elaborara un plan de trabajo para la estructuracion de la estrategia de gestión del cambio </t>
  </si>
  <si>
    <t>Plan de trabajo estructura estrategia de cambio</t>
  </si>
  <si>
    <t>16/02/2023</t>
  </si>
  <si>
    <t>16/03/2023</t>
  </si>
  <si>
    <t>sistemas de información  no se desarrolla el dominio siguiendo los lineamientos (MRAE) en cuanto a la construcción de un modelo metodológico de estandarización (arquitectura de referencia), gestión de cambios y apropiación del control, mantenimiento y conocimiento</t>
  </si>
  <si>
    <t>Se elaborara un plan de trabajo para elaborar el modelo metodológico de estandarización (arquitectura de referencia), gestión de cambios y apropiación del control, mantenimiento y conocimiento</t>
  </si>
  <si>
    <t>Plan de trabajo desarrollo dominio MRAE  para sistemas de información</t>
  </si>
  <si>
    <t xml:space="preserve">No se encuentran referenciados los avances en implementación de un modelo metodológico de ciclo de fabrica para sistemas de información, incluyendo los mantenimientos, que si bien no está completo si representa avance. </t>
  </si>
  <si>
    <t xml:space="preserve">Se  estandarizará un formato para el registro de cambios por cada sistema de información donde se contemple el modelo del ciclo de fábrica. </t>
  </si>
  <si>
    <t>Formato cambios sistemas de información</t>
  </si>
  <si>
    <t>16/04/2023</t>
  </si>
  <si>
    <t>Tampoco desarrolla la identificación de integraciones e interoperabilidades entre sistemas interno y/o externos.</t>
  </si>
  <si>
    <t>Se elaborará un gráfico donde se identifiquen las integraciones e interoperabilidades entre sistemas interno y/o externos.</t>
  </si>
  <si>
    <t>Gráfico interoperaciones sistemas de información</t>
  </si>
  <si>
    <t>Incluye una descriptiva de los niveles de servicio, pero estos corresponden al dominio de servicios tecnológicos, no específicamente al modelo de soporte de sistemas de información, que para el caso del IDEP está configurado en una unca plataforma de mesa servicios. Página 23 del informe.</t>
  </si>
  <si>
    <t>Se realizará un análisis de lo indicado por la auditoria, para tomar las acciones pertinentes.  Es importante resaltar que las acciones que se requieran dependeran de los recuros  de talento humano y económicos que tenga el IDEP.</t>
  </si>
  <si>
    <t>Resultado del análisis.</t>
  </si>
  <si>
    <t>15/2022</t>
  </si>
  <si>
    <t>27/06/2024</t>
  </si>
  <si>
    <t>Esta actividad esta programada para la vigencia 2024</t>
  </si>
  <si>
    <t>El dominio no está completamente desarrollado conforme a los lineamientos (MRAE), falta planeación de capacidad y los modelos de monitoreo, documentación de las acciones de mejora de servicios e infraestructura y no se ha documentado el catálogo de servicios conforme al instrumento de Mintic, Anexo 1. Herramienta para la construcción del PETI.xlsx sesiones 3 y 5 . aunque existe un plan de contingencia tecnológica del IDEP, no lo relata en articulación con los servicios TIC.</t>
  </si>
  <si>
    <t>Se elaborará el catálogo de servicios conforme al instrumento de Mintic, Anexo 1. Herramienta para la construcción del PETI.xlsx sesiones 3 y 5.</t>
  </si>
  <si>
    <t>Catalogo de servicios</t>
  </si>
  <si>
    <t>El dominio de información, está incluido en el PETI de manera teórica, no se presenta evidencia de su desarrollo ni de la construcción de los instrumentos relacionados para apoyar la toma de decisiones basadas en datos, a través de iniciativas relacionadas con: Herramientas de análisis tales como bodegas de datos, herramientas de inteligencia de negocios y modelos de análisis, como Herramientas de análisis referencia al correlacionador de eventos y el firewall los cuales no son herramientas de analítica.</t>
  </si>
  <si>
    <t>Secontemplará dentro del plan de trabajo del PETI (item #7 de este documento)</t>
  </si>
  <si>
    <t>Pese a que el PETI hace referencia a la trasformación digital como elemento relevante, todavía no se han abordado proyectos concretos de esta naturaleza. El proceso de Gestión Tecnológica es el articulador y administrador de la plataforma tecnológica que soporta estos proyectos y en todo caso debe ser el líder para la evolución y adaptación de la plataforma a nuevos retos del Conpes 3975 que Define la Política Nacional de Transformación Digital e Inteligencia Artificial</t>
  </si>
  <si>
    <t>Se realizará un diagnóstico y análisis para identificar los proyectos de transformación digital y/o mejoras.</t>
  </si>
  <si>
    <t>Documento diagnostico</t>
  </si>
  <si>
    <t>17/05/2023</t>
  </si>
  <si>
    <t xml:space="preserve">Los indicadores declarados en el PETI vigente con fecha diciembre de 2021 (tabla 11), no se encuentran implementados, en su lugar se continúan manejando los 3 indicadores (Eficacia en la atención de solicitudes recibidas a través de mesa de ayuda, Cumplimiento de las actividades del PETI en la vigencia y Cumplimiento de las actividades del PSPI en la vigencia), que muestran algún nivel de mejora, pero continúan siendo insuficientes para medir cumplimiento y resultado, con un enfoque de mejoramiento continuo, conforme al Manual de Gobierno Digital V7.
</t>
  </si>
  <si>
    <t>Se revisara y se estudiara el manual de gobierno digital version 7 con el enfoque de los indicadores de gestion que actualmente se tiene para proyectar una mejora</t>
  </si>
  <si>
    <t>Documeto informe</t>
  </si>
  <si>
    <t>15/09/2023</t>
  </si>
  <si>
    <t>La fuente declarada del indicador es el seguimiento a PETI mensual, en el cual no se lleva registro de actividades con esfuerzo, criterios de aceptación de entregables y avance cuantitativo para que sea una fuente confiable. El registro de avance es cualitativo.</t>
  </si>
  <si>
    <t xml:space="preserve">Se evaluará la pertinencia del indicador. </t>
  </si>
  <si>
    <t>Informe resultado de la evaluación</t>
  </si>
  <si>
    <t>15/04/2023</t>
  </si>
  <si>
    <t>15/06/2023</t>
  </si>
  <si>
    <t>El indicador establecido por la OAP no tiene como fuente tableros de control de los 5 proyectos con actividades discriminadas, fechas por estimación de esfuerzo, responsables individuales y criterios de calidad de entregables, para determinar cumplimiento, desempeño y calidad respectivamente. En el seguimiento a los Planes de Acción, POA y planes institucionales se registran actividades ejecutadas de manera general, pero no hay un documento que permita verificar planeación vs avance.</t>
  </si>
  <si>
    <t>No responde a los lineamientos de Gobierno Digital con respecto a la cobertura en términos de los dominios del MRAE, para el diseño de indicadores asociados al PETI, que aporten valor a la entidad. La siguiente imagen corresponde al tipo de indicadores para 3 de los 7 dominios del MRAE. G.GEN.01 Generalidades del Marco de Referencia de AE para la gestión de T</t>
  </si>
  <si>
    <t>Se evaluará la pertinencia del indicador.</t>
  </si>
  <si>
    <t xml:space="preserve">El indicador , no ofrece resultados de nivel
de madurez en la implementación del Modelo de Seguridad y Privacidad de la Información, toda vez que el plan adolece de los elementos que constituyen su articulación, implementación de controles, verificación de efectividad e integración al SIG. </t>
  </si>
  <si>
    <t>Dado que el plan de seguridad y privacidad de la información no representa el alcance real de una implementación MSPI, este indicador resulta confuso, ya que puede trasmitir un dato errado sobre el nivel de madurez de la entidad en implementar seguridad de la información.</t>
  </si>
  <si>
    <t>es que este mismo indicador se reportó en el 2019 y 2022 con resultados por encima del 100% pese a que los resultados de la auditoría 2019 y 2020 evidenciaron graves fugas de seguridad.</t>
  </si>
  <si>
    <t>Actualización del inventario de Activos, no está completamente actualizado en cuanto a su diligenciamiento, tal es el caso de los servidores, que solo incluye los físicos pero no los virtualizados, pese a que la calificación de propósito y criticidad corresponde al servicio. Igualmente sobre los sistemas de información, no está clara la diferenciación entre base de datos y aplicación y se observa que HUMANO no está en el inventario, que aunque este en SAS sigue siendo un activo crítico, falta retirar algunos activos tal como el lector de huellas. De igual manera, faltan actualizaciones en los registros de backup.</t>
  </si>
  <si>
    <t>Se actualizará los inventarios de activos del proceso tecnológica con las observaciones indicadas en la auditoría.</t>
  </si>
  <si>
    <t>Inventario de activos del proceso de información tecnológica</t>
  </si>
  <si>
    <t>Están correctamente incluidos y catalogados los activos tipo información, en las tres dimensiones de Confidencialidad, Disponibilidad e Integridad, sin embargo, está pendiente el desarrollo del dominio 10 Criptografía del MSPI para su protección en alojamiento y tránsito (correos, carpetas compartidas, etc.)</t>
  </si>
  <si>
    <t>Se contemplará el desarrollo del dominio 10 dentro del plan de trabajo del MSPI (item #3 de este documento).</t>
  </si>
  <si>
    <t>El Plan de tratamiento de riesgos de seguridad de la información no incluye las actividades periódicas del Modelo de Gestión de Riesgos de Seguridad Digital (MGRSD) en atención al Decreto 1008 de 2018, el Decreto 1499 de 2017 y el Decreto 1083 de 2015.</t>
  </si>
  <si>
    <t>Se ajustará el plan de tratamiento de riesgos de 2023 de manera que incluya las actividades periódicas del Modelo de Gestión de Riesgos de Seguridad Digital (MGRSD) en atención al Decreto 1008 de 2018, el Decreto 1499 de 2017 y el Decreto 1083 de 2015, de acuerdo a los recursos y necesidades del IDEP.</t>
  </si>
  <si>
    <t>Plan de Tratamiento de Riesgos 2023</t>
  </si>
  <si>
    <t>14/02/2023</t>
  </si>
  <si>
    <t>14/03/2023</t>
  </si>
  <si>
    <t>Esta actividad: “Realizar dos capacitaciones y formación para incluir aspectos relacionados con seguridad de la información y activos de información a los funcionarios del IDEP”, en la que debe estar incluida la Socialización de lineamientos y Herramienta -Gestión de Riesgos de Seguridad y privacidad de la Información, Seguridad Digital y Continuidad de la Operación.</t>
  </si>
  <si>
    <t>Se incluirá en la presentación de las capacitaciones de Seguridad de la información los aspectos relacionados con los lineamientos y Herramienta -Gestión de Riesgos de Seguridad y privacidad de la Información, Seguridad Digital y Continuidad de la Operación.</t>
  </si>
  <si>
    <t>Presentación de las capacitaciones de seguridad de la información</t>
  </si>
  <si>
    <t>Hay 4 actividades que no aplican al Plan de tratamiento de riesgos, ya que corresponden a actividades de operación rutinarias como resultado de la implementación de controles para el tratamiento de riesgos que pueden mitigarse. Por lo tanto hacen parte de la matriz de riesgos o Definición e implementación de configuraciones desde la consola del antivirus, generando reportes de seguimiento o Definición e implementación de configuraciones desde la consola del firewall, generando reportes de seguimiento o Registro de Acceso físico autorizado a los datacenter o Parametrización de la gestión de cambio de contraseñas en los usuarios de domino y aplicaciones del IDEP</t>
  </si>
  <si>
    <t xml:space="preserve">Se eliminarán del plan de tratamiento de riesgos las 4 actividades mencionadas y se incluirán en la Matriz de Riesgos. Se especifica item # 32. </t>
  </si>
  <si>
    <t>La relación entre la declaración de aplicabilidad del MSPI que estructura cuales de los 114 controles deberán ser implementados para los riesgos identificados en los activos críticos no se ha construido en el IDEP, ni su construcción está en los planes de tratamiento de riesgos ni en el de seguridad y privacidad de la información.</t>
  </si>
  <si>
    <t>Se contemplará dentro del plan de trabajo del MSPI (item #3 de este documento).</t>
  </si>
  <si>
    <t>En el documento se observa que solo existen tres riesgos (uno menos que en 2020) los cuales no dan cubrimiento a la totalidad de los riesgos tecnológicos y de seguridad de la información de manera alineada con la implementación MSPI, que establece la relación entre los riegos, los activos de información y los controles de la norma ISO 27002:2013. Esto es fundamental para garantizar que se diseñan controles efectivos para dar tratamiento al riesgo y planes de contingencia efectivos en caso de la materialización de los riesgos. Adicionalmente se observa un desarrollo menor de las acciones de control y tratamiento con respecto al desglose del año 2022.</t>
  </si>
  <si>
    <t>Los riesgos están declarados de manera genérica sin formular las acciones de tratamiento dependiendo de la causa del riesgo, ya que dependiendo de la causa existen mecanismos preventivos o mecanismos reactivos</t>
  </si>
  <si>
    <t>Los riesgos se formularán de manera específica dentro del Mapa de Riesgos, definiendo las acciones de tratamiento dependiendo de la causa del riesgo contemplando los mecanismos preventivos o mecanismos reactivos según corresponda.</t>
  </si>
  <si>
    <t>Mapa de Riesgos actualizado</t>
  </si>
  <si>
    <t>15/3/2023</t>
  </si>
  <si>
    <t>15/5/2023</t>
  </si>
  <si>
    <t>Se observa que el PL-GT-12-02 Plan Contingencia Tecno V13.pdf, no incluye explícitamente la relación entre el tratamiento de riesgos y los planes de continuidad, teniendo en cuenta la correlación entre activos – riesgos y planes de contingencia y continuidad.</t>
  </si>
  <si>
    <t>Se ajustará el plan de contingencia del área de gestión tecnológica de acuerdo a los planes que tenga la entidad.</t>
  </si>
  <si>
    <t>Plan de contingencia Actualizado</t>
  </si>
  <si>
    <t>Se observa que el PL-GT-12-02 Plan Contingencia Tecno V13.pdf, el plan no incluye los instrumentos de contingencia
de negocio durante la interrupción, levantamiento de la contingencia y recuperación al estado normal. Tampoco incluye el nivel de responsabilidad de las áreas sobre su aplicabilidad frente a una crisis</t>
  </si>
  <si>
    <t>Se realizará plan de trabajo para ajustar el plan de contingencia del área de gestión tecnológica y realizar las recomendaciones necesarias para que cada una de las dependencias del IDEP realice su plan de contingencia.</t>
  </si>
  <si>
    <t>Plan de Trabajo ajuste plan de contingencia</t>
  </si>
  <si>
    <t>30/09/2023</t>
  </si>
  <si>
    <t>Ya se encuentran desarrollados los planes de acción por cada servicio registrado para continuidad a excepción del correo electrónico, pero solo asocia tareas a cargo del equipo TIC, no incluye las acciones de las áreas. Debe ser más explicó en los tiempos relacionados a terceros. Para el caso de las áreas no hay referencia al levantamiento de requisitos de equipo frente a un siniestro que los afecte tales como: Dónde están sus archivos claves sin lo que no puede ejecutar sus funciones?, Tiene instalaciones especiales en su equipo de cómputo que requiere para cumplir sus funciones?, Tiene accesos directos a aplicaciones externas, que no sabe cómo acceder desde otro equipo?, Tiene documentos clave para su operación, que solo están en su correo electrónico?.
No se incluye el análisis de recursos requeridos para cada alternativa de continuidad de acuerdo a la prioridad y criticidad establecida en el documento.</t>
  </si>
  <si>
    <t>Los planes de contingencia tanto para fallos en la configuración o fallo total del firewall no incluyen el hecho de que el proveedor Fortinet no puede remplazar el firewall con stock, dado que ya no se fabrica. Deben incluirse la alternativas ya sea de importación o de adquirir un nuevo firewall con las consecuentes tareas de reconfiguración. El soporte solo va hasta mayo de 2023. A nivel de alternativa contingente debe incluirse la configuración de los firewall disponibles basados en software.</t>
  </si>
  <si>
    <t>Se actualizará el plan de contingencia para el firewall de acuerdo a las observaciones.</t>
  </si>
  <si>
    <t>30/08/2023</t>
  </si>
  <si>
    <t>El Plan de contingencia no incluye los resultados de los informes de cada plan de acción, y de la materialización de riesgos, como insumos para la actualización y mejora continua del Plan y de la matriz de riesgos.</t>
  </si>
  <si>
    <t>Resultado de la evaluación</t>
  </si>
  <si>
    <t xml:space="preserve">Esta actividad esta programada para la vigencia 2024	</t>
  </si>
  <si>
    <t>Aún no se ha modificado el tiempo de realización de las pruebas de restauración, que es el mismo para todos los objetos a los que se les genera copias de seguridad: “por lo menos una vez en cada vigencia”.</t>
  </si>
  <si>
    <t>El documento: FT-GT-12-19 Activos de Información del IDEP 2022 académica, Aun no se cuenta con un formato de Plan de Backup’s unificado que permita, en un único documento, identificar de forma rápida y clara todos los objetos a los que se les está generando copias de seguridad, sus frecuencias, tiempos de retención, responsables y disposición final de todas las copias de seguridad de la información respaldada, para así poder recuperarla de forma ágil y oportuna, como se había recomendado en el informe de la auditoria anterior</t>
  </si>
  <si>
    <t>Se hará un análisis para establecer la pertinencia de elaborar un formato o herramienta que nos genere la seguridad de información a la que se le hace backup.</t>
  </si>
  <si>
    <t>Documento resultado análisis</t>
  </si>
  <si>
    <t>30/9/2023</t>
  </si>
  <si>
    <t>Se han evaluado herramientas automatizadas para la administración de las copias de seguridad centralizada y estandarizada, pero aún no se ha decidido la adquisición de alguna de las herramientas evaluadas, por lo tanto, la generación de los backup’s continúa dependiendo en su gran mayoría de procesos manuales, ejecución de scripts y copia de información por parte de los funcionarios y/o contratistas de la OAP, lo cual implica mayores tiempos de dedicación y alta probabilidad de errores humanos en el proceso.</t>
  </si>
  <si>
    <t>Se solicitará recursos económicos en el 2023 para la adquisición en el 2024, de una herramienta para automatización de backups en la entidad.</t>
  </si>
  <si>
    <t>Solicitud de recursos</t>
  </si>
  <si>
    <t>Aun no se ha documentado el procedimiento de almacenamiento alterno a los equipos de la Entidad, de los medios generados por las copias de seguridad, con disponibilidad permanente y sin restricciones geográficas.</t>
  </si>
  <si>
    <t>Se elaborará un procedimiento de backup.</t>
  </si>
  <si>
    <t>Procedimiento</t>
  </si>
  <si>
    <t>30/10/2023</t>
  </si>
  <si>
    <t>El IDEP cuenta con una política general de seguridad de la información PO-GT-12-01 Política seguridad privacidad info V4.pdf, con fecha de noviembre de 2021, cuyo contenido aún no se encuentra articulado a los lineamientos establecidos por MINTIC en el MSPI. El documento no describe las políticas de seguridad adoptadas por la entidad, alineadas con los objetivos de control de la norma, únicamente menciona un listado de instrumentos que no coinciden con los 42 instrumentos de Gestión Tecnológica del listado del FT-MIC-03-08 Listado Maestro Documentos 2021.xls publicado por la entidad, no incluye marco normativo, no hace referencia a Seguridad Digital y adolece de los elementos puntuales que direccionan la actuación de los funcionarios, contratistas y proveedores en el uso y responsabilidad sobre los activos de información y privilegios.</t>
  </si>
  <si>
    <t>Se publicará en maloca la versión actualizada en 2022 de la PO-GT-12-01 Política seguridad privacidad info.</t>
  </si>
  <si>
    <t xml:space="preserve">Publicación en Maloca de la política </t>
  </si>
  <si>
    <t>Se observa que el documento entregado a la auditoría “articles-150507_Instrumento_Evaluacion_MSPI idep2022s1.xlsx”,, no está debidamente diligenciado toda vez que no define la aplicabilidad, brecha y evidencia de todos los controles de seguridad que se deben implementar para el MSPI, y que se constituye en el insumo para la Planeación, se emiten las siguientes observaciones que generan baja confianza en la estimación de avance presentada por la entidad:
1. No se registra evidencia o se registra “no existe” en 67 controles de los 112 definidos en el documento de evaluación, es decir más del 50% de los controles, sin embargo, se reporte un avance promedio de 60.
2. Se observa que el documento entregado a la auditoría “articles-150507_Instrumento_Evaluacion_MSPI idep2022s1.xlsx”,, no está debidamente diligenciado toda vez que no define la aplicabilidad, brecha y evidencia de todos los controles de seguridad que se deben implementar para el MSPI, y que se constituye en el insumo para la Planeación, se emiten las siguientes observaciones que generan baja confianza en la estimación de avance presentada por la entidad:
2.1 Las evidencias para determinar el nivel de cumplimento de los controles son insuficientes ya que mencionan su existencia más no si son efectivos y no se verifica su efectividad, ni se hace referencia a los procedimientos, formatos, instructivos o manuales relacionados con el control implementado, además de estar mal redactados.
2.2 En algunos controles se denota la falta de entendimiento del objetivo del control, tal es el caso del control: A.9.4.5: Control de acceso a códigos fuente de programas, en el cual se registra en la evidencia: “En el IDEP no se desarrolla software.”, y registra un cumplimiento en 100. El objetivo de este control es proteger los códigos fuentes de los sistemas y servicios de TI, y el Idep posee el código fuente de varios de sus portales desarrollados o personalizados para el Idep por encargo a contratistas, tal es el caso del nuevo portal contratado con la Universidad Nacional, donde el contrato relaciona a Gitlab como repositorio de código fuente.
2.3 En los dominios de mayor entendimiento técnico no se encuentran documentadas las columnas del instrumento, pese a que en la práctica están las configuraciones técnicas de operación y comunicaciones en la plataforma. No se diligencian correctamente las columnas de pruebas, evidencia y brecha asignadas al evaluador, donde se debe registrar lo siguiente conforme al articles-150519_Instructivo_instrumento_Evaluacion_MSPI.pdf de Mintic:
• Prueba: Este campo es la guía para que el evaluador desarrolle las pruebas y revise el nivel de cumplimiento frente a la Norma ISO 27001:2013, Gobierno en Línea y el MSPI.
• Evidencia: Este campo debe diligenciarse por el evaluador, documentando el resultado de las entrevistas, la fecha de la entrevista y el cargo del entrevistado, y adjuntando como documento embebido la evidencia de una prueba o hallazgo.
• Brecha: Este campo debe diligenciarse por el evaluador, indicando que le hace falta al control o requisito para cumplir frente a la Norma ISO 27001:2013, Gobierno en Línea y el MSPI.
• Nivel de cumplimiento: solo acepta los valores 0, 20, 40, 60, 80 y 100 que deben ser consecuentes con la evidencia.
• Recomendación: Este campo debe diligenciarse por el evaluador, y debe indicar las actividades o acciones requeridas para solucionar las debilidades, incumplimientos evidenciados durante las pruebas.
2.4 Hay controles en los que se registra la evidencia en la columna de recomendaciones, simplemente relacionado un link sin ninguna descripción, un enlace a documentos web que ya no existen, el mismo link repite para varios controles, o simplemente haciendo mención a la existencia de un procedimiento sin referencia del nombre, o a una acción sin ningún tipo de soporte.
2.5 También se encuentra que en varios de los controles se pone como evidencia hechos que ocurrieron y se realizaron acciones que no tiene relación alguna con el control referenciado, como es el caso del control AD.6.2.3 en el cual la evidencia hace referencia al traslado de la sede: “Con el traslado de sede de la entidad de arrayanes se establecía las nuevas competencias y responsabilidades de seguridad así como el manejo de los componentes de la seguridad tanto interna como la del centro de cómputo” y el objetivo de control es el cumplimiento técnico de los sistemas de información, además se registra un nivel de cumplimiento de 60, siendo claro que la evidencia esta fuera de contexto.
2.6 Hay dualidad en el diligenciamiento de varios controles, en la columna evidencia registra que no existe y en la columna de recomendación menciona generalmente la existencia del control, un ejemplo de esto se aprecia en la siguiente imagen en la cual para el control A 6.1.4 Contacto con grupos especiales se registró en la columna evidencia:” No se cuenta con grupos de interés especial u otros foros y asociaciones profesionales especializadas en seguridad. Por ejemplo, a través de una membresía” y en la columna de recomendación se registra que si existe suscripciones a estos grupos. Vale aclarar que el gobierno nacional ha establecido varios grupos de apoyo para la seguridad digital y ciberseguridad estatal.
2.6 En la totalidad de los controles registrados con evidencia o recomendación solo se hace mención a la existencia o diligenciamiento de algún documento o acción, pero no se registra en ninguno, su nivel de documentación, su efectividad o resultados de medición y seguimiento, sin embargo en algunos de estos controles, el nivel de cumplimiento se registra con valores de 60, 80 o 100 que no resulta consecuente.</t>
  </si>
  <si>
    <t xml:space="preserve">Se actualizará el “articles-150507_Instrumento_Evaluacion_MSPI idep2022s1.xlsx”, de manera que refleje la realidad del IDEP de acuerdo a las observaciones emitidas por la auditoría. </t>
  </si>
  <si>
    <t>Instrumento de Evaluación</t>
  </si>
  <si>
    <t>30/06/2023</t>
  </si>
  <si>
    <t>Como instrumentos de planeación y seguimiento se cuenta con el PL-GT-12-04 Plan Seguridad y Privacidad de la Información 2022.xlsx revisado de manera trimestral. Si bien incluyen unas primeras actividades de acercamiento a la implementación del MSPI, que hacen parte de la implementación, adolecen de las siguientes etapas requeridas para la implementación de MSPI:
1. El plan no incluye la construcción de la estrategia como lo señala la resolución 500 de 2021- ARTÍCULO 5. ..Los sujetos obligados deben adoptar la estrategia de seguridad digital en la que se integren los principios, políticas, procedimientos, guías, manuales, formatos y lineamientos para la gestión de la seguridad de la información digital. Dicha estrategia se debe incluir en el Plan de Seguridad y Privacidad de la Información que se integra al Plan de Acción.
2. Conforme al anexo 1 de la resolución 500 de 2021, la Declaración de aplicabilidad es un resultado de la planeación de seguridad y privacidad de la información, pero no se ha adelantado en el IDEP con la elaboración del marco documental de políticas, procedimientos, instructivos y formatos, incluyendo claramente las justificaciones y soportes para la exclusión de controles, que incluya entre otros: 
o Manual de políticas de Seguridad de la Información.
o Un Plan de capacitación, sensibilización y comunicación de seguridad de la información (control 7.2.2 ISO 27002:2013). Junto a un plan de gestión del cambio asociado a las restricciones de las políticas y los nuevos procedimientos. Esto articulado con el dominio de uso y apropiación del MRAE.
o Implementación de los controles de seguridad de la información en la plataforma TIC de manera incremental de los más complejo a los más simple.
o Verificación técnica de vulnerabilidades.
o El levantamiento y planeación de los documentos comunes en el sistema integrado de gestión y la planeación de la salida escalonada de documentos de acuerdo al avance en implementación.
3. El Plan solo incluye las siguientes actividades para las cuales no se observa un análisis de esfuerzo ya que están programadas en bloques de tiempo. Las acciones aportan más no cubren los dominios del MSPI, que está conformado por 6 clausulas principales y 14 dominios con 114 controles. Sobre ellas se emiten las siguientes observaciones relacionadas con la falta de articulación entre el instrumento de diagnóstico y la planeación: (ver figura en el informe de auditoría página 72).</t>
  </si>
  <si>
    <t>Se elaborará un plan de trabajo para articular el plan de seguridad y privacidad de la información con el MSPI .</t>
  </si>
  <si>
    <t>Plan de Trabajo MSPI</t>
  </si>
  <si>
    <t>31/03/2024</t>
  </si>
  <si>
    <t>Los Planes entregados no evidencian articulación entre el MSPI y el MRAE como se espera en Gobierno digital.  Ver gráfica superior pagina 75 del informe.</t>
  </si>
  <si>
    <t>Se realizará un Plan de trabajo para la construcción del MRAE</t>
  </si>
  <si>
    <t>Plan de Trabajo MRAE</t>
  </si>
  <si>
    <t>30/04/2024</t>
  </si>
  <si>
    <t>Los siguientes documentos identificados en la auditoria, no han sido asociados a una Declaración de Aplicabilidad del MSPI, el cual se constituye en el instrumento que determina el alcance de la implementación.
A continuación, se presenta la asociación del dominio al que podría relacionarse cada documento, con la salvedad de que los documentos que se enuncian deben ser revisados y articulados al MSPI. Se incluye además una columna que especifica si el documento estaba publicado o si por el contrario fue incluido en la presente relación: (Ver tabla inferior en informe pagina 75.)</t>
  </si>
  <si>
    <t>Se realizará un plan de trabajo para ajustar los documentos mencionados con el fin de revisarlos, asociarlos y articularlos en el dominio respectivo del MSPI.</t>
  </si>
  <si>
    <t>Plan de Trabajo ajuste documentos</t>
  </si>
  <si>
    <t>31/05/2024</t>
  </si>
  <si>
    <t>Sin embargo, debido al cambio de sede de la entidad el anterior diagrama (de red) debe actualizarse con la nueva infraestructura y disposición. Página 81</t>
  </si>
  <si>
    <t>Se actualizará el diagrama de red de acuerdo a la infraestructura en la nueva sede.</t>
  </si>
  <si>
    <t>Diagrama de Red</t>
  </si>
  <si>
    <t>Si bien las configuraciones y protecciones en el firewall continúan siendo las adecuadas, aun no se han atendido las acciones de corrección de alertas que indica el firewall es sus tableros de control e informes de monitoreos, en el informe de clasificación de seguridad del firewall y que siguen siendo los mismos que se referenciaron en el informe de auditoría del 2020.</t>
  </si>
  <si>
    <t>Se verificarán los controles y se tomarán las acciones necesarias de corrección que indique el firewall..</t>
  </si>
  <si>
    <t>Informe del firewall</t>
  </si>
  <si>
    <t>20/04/2023</t>
  </si>
  <si>
    <t>Aun no se ha modificado el manual: “MN-GT-12-07 Manual para la administración de la red LAN del Idep y políticas de seguridad”, para incluir la implementación de los controles de seguridad para que la calificación de seguridad de fabrica del firewall no sea menor del 40%, no se ha incluido la referencia a un formato que permita evidenciar el desarrollo de esta actividad y sus respectivas acciones de remediación. Tampoco se ha incluido en el manual la revisión del mapa de localización de las conexiones VPN para identificar posibles accesos no autorizados.</t>
  </si>
  <si>
    <t>Se actualizará el manual MN-GT-12-07 Manual para la administración de la red lan del idep y políticas de seguridad incluyendo la la creación del formato que permita evidenciar el desarrollo de esta actividad y sus respectivas acciones de remediación y la revisión del mapa de localización de las conexiones VPN para identificar posibles accesos no autorizados.</t>
  </si>
  <si>
    <t>Manual actualizado</t>
  </si>
  <si>
    <t>31/5/2023</t>
  </si>
  <si>
    <t>La conexión remota por VPN continúa sin validar el cumplimiento de controles de seguridad de los equipos para que se conecten a la red del Idep, por tanto, aun no hay restricciones que garanticen que los PC’s que utilizan los usuarios de la VPN no tengan virus, malware y/o alguna vulnerabilidad conocida y por ende aumentar la posibilidad de generar un ataque a través de la esta conexión otorgada al equipo y/o funcionario. Esta es una de las alertas que se presenta en el panel de control de calificación de seguridad del Firewall y que debe ser solucionada para completar la seguridad perimetral</t>
  </si>
  <si>
    <t>Se tiene proyectada la compra de un nuevo firewall, se atenderán las recomendaciones. Se tendrán en cuenta los informes que se requiere que arroje firewall.</t>
  </si>
  <si>
    <t>Contrato de firewall</t>
  </si>
  <si>
    <t>30/04/2023</t>
  </si>
  <si>
    <t>Se reitera la observación en cuanto a que en el diagrama se observa que se cuenta con un firewall Fortigate 500D externo que protege las conexiones entrantes a la red, y podría garantizar una correcta seguridad perimetral, sin embargo, al no existir un firewall interno no se garantiza la protección contra ataques internos, es importante tener en cuenta que las pruebas realizadas por la auditoria fueron desde la VPN y por tanto el firewall externo bloqueo los intentos de ataques, para realizar estos tipos de ataques deben realizarse desde equipos en la red local sin que el tráfico pase por el firewall externo.</t>
  </si>
  <si>
    <t>Se tiene proyectada la compra de un nuevo firewall, se atenderán las recomendaciones. sobre el control de tráfico interno y tráfico externo.</t>
  </si>
  <si>
    <t>En cuanto al seguimiento del análisis de vulnerabilidades que genera la consola del antivirus, no se lleva un control y monitoreo adecuado. De acuerdo al informe de vulnerabilidades generado durante la auditoria existe 47 equipos con vulnerabilidad crítica y 3 con gravedad media.</t>
  </si>
  <si>
    <t>Se incluirá en el plan de mantenimiento y monitoreo una sección para registrar las acciones realizadas  on respecto a las vulnerabilidades encontradas.</t>
  </si>
  <si>
    <t>Seguimiento a las vulnerabilidad del antivirus</t>
  </si>
  <si>
    <t>31/12/2023</t>
  </si>
  <si>
    <t>No se tiene tampoco control sobre las redes inalámbricas (wifi) a las que se pueden conectar los equipos de la entidad.</t>
  </si>
  <si>
    <t>Se hará un análisis para establecer el control de las redes inalámbricas wifi a las que se pueden conecctar los equipos de la entidad.</t>
  </si>
  <si>
    <t>Resultado de Análisis</t>
  </si>
  <si>
    <t>31/03/2023</t>
  </si>
  <si>
    <t>No se ha actualizado el manual de administración del firewall, ni del antivirus que incluya un apartado para habilitar el IP spoffing, y así garantizar el bloqueo y evitar la suplantación de direcciones ip, ya sea para conexiones, tráfico de red o correos electrónicos.</t>
  </si>
  <si>
    <t>Se tiene proyectada la compra de un nuevo firewall, se atenderán las recomendaciones de seguridad para las IP.</t>
  </si>
  <si>
    <t>Los equipos de usuario y servidores aún se encuentran en un mismo segmento de red (192.168.1.x), por lo cual se permite realizar escaneos, descubrimiento de puertos y servicios activos, y captura de paquetes internos hacia los servidores de la Entidad, que pueden ser usados para planificar ataques o interceptar información, comprometiendo así la seguridad de la infraestructura de la entidad.</t>
  </si>
  <si>
    <t>Se solicitarán recursos económicos en el 2023 para el proyecto de las VLANs en el IDEP</t>
  </si>
  <si>
    <t>En las pruebas realizadas por la auditoria se puede evidenciar que aún permanecen recursos compartidos sin protección adecuada, esto junto a la vulnerabilidad mencionada en el párrafo anterior, y a al no existir aun restricción a la ejecución de software portable, permitió al auditor acceder a información confidencial como copias de seguridad de bases de datos, documentos de procesos de responsabilidad fiscal, acceso a carpetas de talento humano con información de historias laborales entre otros.</t>
  </si>
  <si>
    <t>Se realizó un bloqueo para el acceso por red a las NAS donde estan los backups , que fue la información encontrada en la auditoría y el acceso a estos dispositivos se restingió a acceso a través de ftp con usuario y contraseña. Esta actividad se realizó en Noviembre de 2022.</t>
  </si>
  <si>
    <t>Actividad Realizada</t>
  </si>
  <si>
    <t>Se desactivo la implementación obligatoria de la verificación de dos pasos para el inicio de sesión en las cuentas de correo debido a las quejas de los usuarios en la aplicación de esta política y al uso de cuentas genéricas, sin embargo, se tiene habilitada la notificación y bloqueo de inicios de sesión en equipos no registrados o conocidos lo que mitiga el riesgo de suplantación.</t>
  </si>
  <si>
    <t>Plan de trabajo para realizar las actividades necesarias para activar esta verificación por primera vez en el IDEP.</t>
  </si>
  <si>
    <t>Plan de Trabajo verificacion en 2 pasos correo</t>
  </si>
  <si>
    <t>El manual MN-GT-12-16 MANUAL DE ADMINISTRACIÓN Y GESTIÓN DE LAS CUENTAS DE CORREO DEL IDEP, de acuerdo a las recomendaciones emitidas en el informe de auditoría del año 2020, pero aún no se hace referencia a este servicio en el plan de contingencia, por lo cual se puede afirmar que no se tiene contempladas acciones en caso de fallo o ausencia de este servicio.</t>
  </si>
  <si>
    <t>Se ajustará el plan de contingencia del área de gestión tecnológica para incluir las actividades relacionadas conla indisponibilidad del servicio de correo.</t>
  </si>
  <si>
    <t>Plan de continecia actualizado</t>
  </si>
  <si>
    <t>Aun no existe restricciones para descargar versiones portables de software de descubrimientos de red, puertos y unidades compartidas desde unidades de almacenamiento en la nube como Google drive o One drive, por lo anterior el auditor logra ejecutar el software de escaneo: “advanced port scanner”, para así tener la información de equipos, y servicios de la entidad.</t>
  </si>
  <si>
    <t>Se evaluarán las opciones para corregir esta situación.</t>
  </si>
  <si>
    <t>Resultado de la evaluación.</t>
  </si>
  <si>
    <t>Aun no se ha implementado la restricción de ejecución de comandos desde el PowerShell de los equipos de usuario y el acceso al registro de Windows (Regedit), ya que estos accesos permiten ejecutar scripts de descubrimiento o ingresar comandos para activar software espía o malicioso y ejecutar comandos del panel de control y de cmd entre otros, por lo cual se violarían las restricciones ya implementadas.</t>
  </si>
  <si>
    <t>Se tiene el bloqueo tanto para el panel de control como para el CMD para los usuarios del directorio activo.
Se realizarán las pruebas pertinentes para la restricción el powerShell de los equipos a los que haya lugar.</t>
  </si>
  <si>
    <t>Aún no se han adoptado métodos, ni instructivos de protección de archivos, documentos o unidades de almacenamiento mediante el uso de protección de contraseñas, encriptación de medios y archivos que permitan garantizar la confidencialidad de la información así clasificada en caso de pérdida de unidades de almacenamiento o equipos portátiles, o en caso de que se puedan acceder a carpetas sin protección con esta información.</t>
  </si>
  <si>
    <t>Se evaluará la información clasificada y se analizará el cómo protegerla, se realizarán las pruebas pertienentes. De acuerdo al resultado se elaborará el instructivo o documento pertinente.</t>
  </si>
  <si>
    <t>Para los servicios de página web y micrositios, aun no se ha implementado del cambio periódico obligatorio de contraseñas.</t>
  </si>
  <si>
    <t>La administración de estas plataformas no está a cargo del proceso de GT, se solicitará a la subdirección académica  se tenga en cuenta la parametrización de estas aplicaciones para que soliciten el cambio de contraseñas de manera periódica.</t>
  </si>
  <si>
    <t>No existe una estrategia automatizada para el control de usuarios administradores locales de los computadores de la Entidad, si bien en los equipos se tiene deshabilitado el usuario administrador y se usa el usuario admin, el control y cambio de contraseña periódico se hace manualmente.</t>
  </si>
  <si>
    <t>Se realizará un estudio de mercado en el 2024 para que pueda ser contemplado en el presupuesto del 2025</t>
  </si>
  <si>
    <t>Resultado del estudio de mercado</t>
  </si>
  <si>
    <t>19/03/2024</t>
  </si>
  <si>
    <t>19/04/2024</t>
  </si>
  <si>
    <t>En el caso del sistema Caja de Herramientas, no se presenta evidencia de los derechos a favor del IDEP.</t>
  </si>
  <si>
    <t>Validar con la subdirección académica si se cuenta con este licenciamiento o encaso contrario si es posible obtenerlo.</t>
  </si>
  <si>
    <t>El contrato 118 DE 2022 celebrado con la UNIVERSIDAD NACIONAL DE COLOMBIA, para “Desarrollar la plataforma digital que permita realizar las acciones de divulgación institucional, actividades académicas y de formación a docentes del Distrito en el marco de la implementación de las estrategias del IDEP”, no hace referencia a los formatos y procedimientos existentes para tal fin (PRO-GT-12-11 Mantenimiento al ciclo de vida de los sistemas de información).</t>
  </si>
  <si>
    <t>Es un contrato que está finalizando. Se va a tener en cuenta la recomendación para una próxima contratación.</t>
  </si>
  <si>
    <t>Aun no existe un único documento en donde se referencia la totalidad del hardware y software instalado en los equipos de usuario, indicando el tipo de licenciamiento, y que permita identificar completamente seriales y vencimiento de licencias instaladas.</t>
  </si>
  <si>
    <t>Se evaluará la opción de adquirir una herrramienta que atienda el requerimiento hecho por la auditoría, de acuerdo a los recursos que se puedan gestionar.</t>
  </si>
  <si>
    <t>Si bien se han realizado evaluaciones de herramientas de software automatizado para la gestión de inventarios de hardware y software, aun no se ha implementado ninguna. Se entrega a la auditoria como evidencia de estas evaluaciones, el documento: “Informe de la evaluación de las herramientas para monitoreo de red, manejo de activos de información y mesa de ayuda”, con las el cual fue presentado a la alta dirección, pero aún no se ha tomado ninguna decisión de adquisición o implementación. Se evaluaron herramientas gratuitas y de pago que cumplen con las características recomendadas por la auditoria en los informes anteriores.</t>
  </si>
  <si>
    <t>Se realizó la evaluación de mesa de ayuda. Se realizará la evluación de herramientas para la automatización de inventarios en el año 2023.  Se procederá a adquir mesa de ayuda y gestión de activos de información, según recursos asigandos para el año 2024.</t>
  </si>
  <si>
    <t>29/08/2023</t>
  </si>
  <si>
    <t>Aun no se han realizado actualizaciones a el procedimiento PRO-GT-12-05 Mantenimiento de Infraestructura Tecnológica para incluir en el Plan de Mantenimiento a la infraestructura y Servicios de Tecnología, el uso del formato de mantenimiento preventivo y correctivo: Formato Mantenimiento Preventivo a los Activos de Información IDEP, que debe diligenciar el proveedor del servicio y que permite conocer el estado del equipo al momento del servicio y el software instalado.</t>
  </si>
  <si>
    <t xml:space="preserve">Se procederá a revisar el procedimiento y se actualizará de acuerdo a las necesidades y  a los recusos de la entidad.  </t>
  </si>
  <si>
    <t>Procedimiento actualizado</t>
  </si>
  <si>
    <t>Si bien ya se ha optimizado la herramienta de mesa de ayuda para solucionar los problemas de seguridad detectados y para la especificación de acuerdos de niveles de servicio (ANS), la herramienta tiene muchas limitaciones: no permite configurar horarios para el cálculo adecuado de los ANS, no está sincronizada con el inventario de hardware u software, no permite generar varios informes para indicadores de gestión, entre otras características requeridas y detalladas en las recomendaciones dadas en los anteriores informes de auditoría, por lo cual no puede ser considerada como una herramienta adecuado para las gestión de mesa de ayuda.</t>
  </si>
  <si>
    <t>Para el 2023 se realizará la evaluación de herramientas para la automatización de la mesa de ayuda que incluya solucionar los aspectos descritos por la auditoría, según la necesidad del IDEP ,  se adquirá en el 2024 según recusos asignados.</t>
  </si>
  <si>
    <r>
      <rPr>
        <b/>
        <sz val="10"/>
        <color rgb="FF000000"/>
        <rFont val="Arial"/>
        <family val="2"/>
      </rPr>
      <t>9</t>
    </r>
    <r>
      <rPr>
        <sz val="10"/>
        <color rgb="FF000000"/>
        <rFont val="Arial"/>
        <family val="2"/>
      </rPr>
      <t>.Con base en la evaluación de los riegos se recomienda revisar la formulación y valoración de los controles del siguiente riesgo: “Inexactitud e inoportunidad en la liquidación de salarios, prestaciones sociales, aportes parafiscales y seguridad social “, y registrar dentro del mapa de Riesgo de Gestión, todos aquellos eventos con los que puedan verse afectados de manera significativa los procedimientos de liquidación y pago de la nómina y seguridad social de la entidad, para efectos de implementar controles que mitiguen el impacto o la probabilidad de estas contingencias.</t>
    </r>
  </si>
  <si>
    <t>Ajustes posteriores a los valores que se han liquidado en lo relacionado con salarios, prestaciones sociales y aportes parafiscales y seguridad social.</t>
  </si>
  <si>
    <t>El contratista de nómina revisará las actividades de control registradas en el mapa de riesgos y se actualizarán las actividades de control</t>
  </si>
  <si>
    <t xml:space="preserve">Archivos físicos de nómina (detallado y resumen)
Mapa de riesgos  del proceso y actividades de control actualizados </t>
  </si>
  <si>
    <t>Contratista de nómina</t>
  </si>
  <si>
    <r>
      <rPr>
        <u/>
        <sz val="11"/>
        <color rgb="FF000000"/>
        <rFont val="Arial"/>
        <family val="2"/>
      </rPr>
      <t xml:space="preserve">"2020: Esta actividad inicia en la vigencia 2021, por lo anterior se reportará seguimiento en el siguiente trimestre.
Primer Trimestre 2021: Esta actividad se realizará el segundo trimestre de 2021
Segundo trimestre: Se adelantó reunión de trabajo con el acompañamiento de la Oficina Asesora de Planeación para la revisión del mapa de riesgos y las actividades de control asociadas a la liquidación de la nómina, en ella se resolvieron inquietudes relacionadas con los instrumentos de gestión de esta información. La contratista de nómina efectuará ajustes a las actividades de control registradas en el mapa de riesgos  en el mes de julio de 2021.
Se solicita ampliación de esta actividad hasta el 15 de diciembre teniendo en cuenta que la oficina asesora de planeación apoyará la actualización de los riesgos en el último trimestre de la vigencia
Tercer seguimiento: Se estableció contacto con Viviana Monroy para revisar el mapa de riesgos del proceso y se estableció reunión para el 20 de octubre con el fin de iniciar el proceso de actrualización del mapa de riesgos.
Cuarto Trimestre 2021: 06/12/2021 - Reporta Willson Farfán En reuniones efectuadas con Viviana Monroy el 25 de octubre de 2021 y el 19 de noviembre,con el equipo de la oficina de control interno sobre revisión del mapa de riesgos, se verificó la información de todo el mapa, de la cual y acatando las recomendaciones de la Oficina de Control Interno, se efectuará en el mes de enero de 2022 la modificación del riesgo asociado a la liquidación de nómina. Se solicitará a la OAP la ampliación de la acción al 31/01/2022, teniendo en cuenta que la revisión realizada, con el acompañamiento de la OAP, requiere un análisis riguroso del proceso de liquidación de nómima                
</t>
    </r>
    <r>
      <rPr>
        <u/>
        <sz val="11"/>
        <color rgb="FF00B050"/>
        <rFont val="Arial"/>
        <family val="2"/>
      </rPr>
      <t xml:space="preserve">30/08/2022: La actividad se realizó en el mes de enero de 2022, el 24 de febrero de 2022 se realizó reunión con la Oficina de Control Interno y Planeación para actualizar los riesgos de los procesos.  El documento se reporto a la oficina asesora de planeación y se encuentra publicado en el portal del IDEP con fecha de actualización enero 31 de 2022.  Se Adjunta link </t>
    </r>
    <r>
      <rPr>
        <u/>
        <sz val="11"/>
        <color rgb="FF1155CC"/>
        <rFont val="Arial"/>
        <family val="2"/>
      </rPr>
      <t>http://www.idep.edu.co/sites/default/files/PRO-GTH-13-01%20Liq-pago%20nomina.pdf</t>
    </r>
    <r>
      <rPr>
        <u/>
        <sz val="11"/>
        <color rgb="FF000000"/>
        <rFont val="Arial"/>
        <family val="2"/>
      </rPr>
      <t xml:space="preserve"> </t>
    </r>
  </si>
  <si>
    <t>Segundo trimestre: Calendario de correo electrónico nomina@idep.edu.co (Reunión mapa de riesgos nómina)</t>
  </si>
  <si>
    <t>No se cuenta con el soporte de entrega a los y las colaboradoras de los procedimientos, instructivos, entre otra documentación de Seguridad y Salud en el Trabajo</t>
  </si>
  <si>
    <t>Realizar la entrega digital de la documentación de Seguridad y Salud en el trabajo que le sea aplicable al personal, independiente de su forma de vinculación o contratación, cada vez que se presente una modificación de la planta de personal (ingreso) o se suscriban contratos de prestación de servicios con persona natural.</t>
  </si>
  <si>
    <t>Correos electrónicos
Base de datos funcionarios/as y contratación
Manual del SG SST</t>
  </si>
  <si>
    <t>Contratista responsable del SG SST</t>
  </si>
  <si>
    <r>
      <rPr>
        <b/>
        <sz val="10"/>
        <color rgb="FF000000"/>
        <rFont val="Arial"/>
        <family val="2"/>
      </rPr>
      <t>Primer Trimestre 2022:</t>
    </r>
    <r>
      <rPr>
        <sz val="10"/>
        <color rgb="FF000000"/>
        <rFont val="Arial"/>
        <family val="2"/>
      </rPr>
      <t xml:space="preserve"> El 14 de febrero de 2022 se remitió correo electrónico socializando la documentación del SG SST a servidores/as y contratistas. En dicho correo se emitió la recomendación de consultar a través de la Maloca del Sistema Integrado de Gestión los documentos con el fin de evitar el uso de versiones obsoletas y se describieron los documentos principales.
Seguimiento realizado por Francy López 06/04/2022
</t>
    </r>
    <r>
      <rPr>
        <b/>
        <sz val="10"/>
        <color rgb="FF000000"/>
        <rFont val="Arial"/>
        <family val="2"/>
      </rPr>
      <t xml:space="preserve"> 
Segundo Trimestre 2022</t>
    </r>
    <r>
      <rPr>
        <sz val="10"/>
        <color rgb="FF000000"/>
        <rFont val="Arial"/>
        <family val="2"/>
      </rPr>
      <t xml:space="preserve">: El 04 de abril de 2022 se remitió a través de correo electrónico institucional pieza gráfica socializando la documentación del SG SST a la servidora Katherine Carrillo operaria del Centro de Recursos. Se realiza por este medio para evitar el gasto de papel en la impresión y para garantizar que la consulta se realice sobre documentos vigentes, teniendo en cuenta que la Maloca Aula SIG es el medio de publicación y consulta de la documentación del Sistema Integrado de Gestión. 
Seguimiento realizado por Francy López 05/07/2022
</t>
    </r>
    <r>
      <rPr>
        <b/>
        <sz val="10"/>
        <color rgb="FF000000"/>
        <rFont val="Arial"/>
        <family val="2"/>
      </rPr>
      <t xml:space="preserve">Tercer Trimestre 2022: </t>
    </r>
    <r>
      <rPr>
        <sz val="10"/>
        <color rgb="FF000000"/>
        <rFont val="Arial"/>
        <family val="2"/>
      </rPr>
      <t xml:space="preserve">A cierre del 30 de agosto se ha socializado la documentación del SG SST al 100% de personal activo (servidores/as y contratistas). A través de correo electrónico se remitió pieza gráfica informativa especificando la ruta a la Maloca Aula SIG como medio de publicación y consulta de la documentación actualizada del Sistema Integrado de Gestión.
Seguimiento realizado por Francy López 30/08/2022
</t>
    </r>
    <r>
      <rPr>
        <b/>
        <sz val="10"/>
        <color rgb="FF000000"/>
        <rFont val="Arial"/>
        <family val="2"/>
      </rPr>
      <t xml:space="preserve">Cuarto Trimestre 2022: </t>
    </r>
    <r>
      <rPr>
        <sz val="10"/>
        <color rgb="FF000000"/>
        <rFont val="Arial"/>
        <family val="2"/>
      </rPr>
      <t>A fecha del presente reporte se ha socializado a todo el personal la documentación del SG SST (servidores/as y contratistas), en cumplimiento de la acción formulada. A través de correo electrónico con fechas 19/10/22, 16/11/22 y 02/12/22,  se remitió pieza gráfica informativa especificando la ruta a la Maloca Aula SIG como medio de publicación y consulta de la documentación actualizada del Sistema Integrado de Gestión.
Seguimiento realizado por Francy López 15/12/2022</t>
    </r>
  </si>
  <si>
    <t>PROFESIONAL ESPECIALIZADO DE TALENTO HUMANO</t>
  </si>
  <si>
    <t>SUBDIRECTORA ADMINISTRATIVA, FINANCIERA Y DE CONTROL DISCIPLINARIO</t>
  </si>
  <si>
    <t>PROFESIONAL ESPECIALIZADO DE PRESUPUESTO, PROFESIONAL ESPECIALIZADO DE CONTABILIDAD Y TESORERO</t>
  </si>
  <si>
    <t>https://drive.google.com/drive/u/2/folders/1HinZk_1ZGa97u_iU2as7QRSky9C-Mygg</t>
  </si>
  <si>
    <t>SIGLA PROCESO</t>
  </si>
  <si>
    <t>TIPO DE HALLAZGO</t>
  </si>
  <si>
    <t>SUBSISTEMAS</t>
  </si>
  <si>
    <t>Abierta - en Desarrollo</t>
  </si>
  <si>
    <t>SGC</t>
  </si>
  <si>
    <t>Corrección</t>
  </si>
  <si>
    <t>Abierta - Vencida</t>
  </si>
  <si>
    <t>SIGA</t>
  </si>
  <si>
    <t>Acción Preventiva</t>
  </si>
  <si>
    <t>Autoevaluación del Control</t>
  </si>
  <si>
    <t>Oficina Asesora Jurídica</t>
  </si>
  <si>
    <t>SGSI</t>
  </si>
  <si>
    <t>Evaluación de Indicadores</t>
  </si>
  <si>
    <t>Sistemas</t>
  </si>
  <si>
    <t>Cerrada Condicional</t>
  </si>
  <si>
    <t>SGSST</t>
  </si>
  <si>
    <t>Acción de Mejora</t>
  </si>
  <si>
    <t>Evaluación de Planes de acción y Planes Operativos</t>
  </si>
  <si>
    <t>Archivo y Correspondencia</t>
  </si>
  <si>
    <t>SRS</t>
  </si>
  <si>
    <t>Informes de Auditoría de Gestión</t>
  </si>
  <si>
    <t>SGA</t>
  </si>
  <si>
    <t>Informes de Auditoría Entes de Control</t>
  </si>
  <si>
    <t>SCI</t>
  </si>
  <si>
    <t>Producto y/o servicio no conforme</t>
  </si>
  <si>
    <t>Quejas y reclamos</t>
  </si>
  <si>
    <t>SAFYCD-Talento Humano - Nómina</t>
  </si>
  <si>
    <t>Gestión de Riesgos</t>
  </si>
  <si>
    <t>SAFYCD-Servicios Generales</t>
  </si>
  <si>
    <t>Otros</t>
  </si>
  <si>
    <t>SAFYDC Atención al Ciudadano -PQRS</t>
  </si>
  <si>
    <t>Centro de Documentación</t>
  </si>
  <si>
    <t xml:space="preserve">Primer semestre: https://drive.google.com/drive/u/2/folders/1r-_IcXcAMU0Y12xQrO06YOIsVXftOYx0 
09/12/2022 
https://drive.google.com/drive/folders/1220eFmQu8NX1xjdMkQv0HGPdj_mofmgC
</t>
  </si>
  <si>
    <r>
      <t xml:space="preserve">01/09/2022: 
1. En sesiones conjuntas de trabajo los Ingenieros de la OAP, realizaron una revisión a todos los documentos que hacen parte del proceso de Gestión tecnológica donde se generó un listado con nombres, fechas y meses de elaborados, para identificar los que requieren actualización.
2. Se realiza la actualización del documento "CR-GT-12-01 Caracterización proceso Gestión Tecnológica" y se envía a la OAP para validación y posterior publicación en la maloca. Se revisan los documentos actuales en la maloca frente a los elaborados, se envía listado para la actualización de 3 documentos en la maloca y se solicita eliminar algunos documentos obsoletos.
3. Se realiza un plan de trabajo para la actualización de los doccumentos que se identificaron en el punto 1 con mas de 24 meses de eleborados y que requieren ser revisados.
</t>
    </r>
    <r>
      <rPr>
        <b/>
        <sz val="10"/>
        <color rgb="FF000000"/>
        <rFont val="Arial"/>
        <family val="2"/>
      </rPr>
      <t>09/12/2022</t>
    </r>
    <r>
      <rPr>
        <sz val="10"/>
        <color rgb="FF000000"/>
        <rFont val="Arial"/>
        <family val="2"/>
      </rPr>
      <t xml:space="preserve"> Se reliza solicitud de modificación del procedimiento hace parte de las entregas del plan de caracterización.
Seguimiento: Ingenier@s
</t>
    </r>
  </si>
  <si>
    <t>El equipo de GT está a la espera de que se le indique que aplicación o software es el sugerido para que se le realice la evaluación.
Seguimiento: Ingenier@s</t>
  </si>
  <si>
    <r>
      <rPr>
        <b/>
        <sz val="10"/>
        <color rgb="FF000000"/>
        <rFont val="Arial"/>
        <family val="2"/>
      </rPr>
      <t>Corte septimebre:</t>
    </r>
    <r>
      <rPr>
        <sz val="10"/>
        <color rgb="FF000000"/>
        <rFont val="Arial"/>
        <family val="2"/>
      </rPr>
      <t xml:space="preserve"> https://drive.google.com/drive/folders/1zBwoWj7vlyElIdcTGdjSLbFWGZaUIKk1
</t>
    </r>
    <r>
      <rPr>
        <b/>
        <sz val="10"/>
        <color rgb="FF000000"/>
        <rFont val="Arial"/>
        <family val="2"/>
      </rPr>
      <t>Cuarto trimestre 2022:</t>
    </r>
    <r>
      <rPr>
        <sz val="10"/>
        <color rgb="FF000000"/>
        <rFont val="Arial"/>
        <family val="2"/>
      </rPr>
      <t xml:space="preserve"> 
https://drive.google.com/drive/folders/1aXez7eA2Kzy8pLdjjc4IW-De3cjoQ483</t>
    </r>
  </si>
  <si>
    <r>
      <t xml:space="preserve">Los  procedimientos y formatos asociados al proceso de recursos físicos y ambiental se encuentran en proceso de modificación o eliminación en caso de ser necesario, con el apoyo de la profesional encargada de la Oficina Asesora de Planeación. 
</t>
    </r>
    <r>
      <rPr>
        <b/>
        <sz val="10"/>
        <color rgb="FF000000"/>
        <rFont val="Arial"/>
        <family val="2"/>
      </rPr>
      <t>Cuarto Trimestre</t>
    </r>
    <r>
      <rPr>
        <sz val="10"/>
        <color rgb="FF000000"/>
        <rFont val="Arial"/>
        <family val="2"/>
      </rPr>
      <t xml:space="preserve">: El 7 de octubre de 2022 fueron actualizados los siguientes documentos:  PL-GRF-11-01 Plan de Gestión Integral de Residuos Peligrosos; PL-GRF-11-02
 Plan Institucional de Gestión Ambiental;  PL- GRF-11-03 Plan de Acción Interno para el Aprovechamiento de Residuos y FT–GRF–11-23 Bitacora Residuos sólidos aprovechables y no aprovechables. En el marco del Comité Institucional de Gestión y Desempeño del 10/11/22 se revisó la Política Ambiental y se aprobó mantener la estructura actual. Bajo el radicado 00106-816-000945 se remitió a la Secretaría Distrital de Movilidad el Plan Integral de Movilidad Sostenible para revisión y aprobación.
Mediante radicado IDEP No. 001906 del 9 de diciembre de 2022, la subdireccion Administrativa y Finaciera solicitó a la Oficina Asesora de Planeación modificando el plazo de vencimiento de esta actividad, con el fin de continuar el proceso el primer trimestre de 2023.
</t>
    </r>
    <r>
      <rPr>
        <b/>
        <sz val="10"/>
        <color rgb="FF000000"/>
        <rFont val="Arial"/>
        <family val="2"/>
      </rPr>
      <t>Seguimiento realizado por</t>
    </r>
    <r>
      <rPr>
        <sz val="10"/>
        <color rgb="FF000000"/>
        <rFont val="Arial"/>
        <family val="2"/>
      </rPr>
      <t>: Lilia Amparo Correa Moreno y Francy Milena López García 15/12/2022</t>
    </r>
  </si>
  <si>
    <t xml:space="preserve">Se dió inicio al proceso de actualización y modificación del MN-GF-14-01 MANUAL DE POLITICAS CONTABLES de la entidad, de igual forma la actualización y modificación al PL-GF-14-01 Plan de Sostenibilidad Contable previa construcción con los gestores de la información financiera que se llevó a cabo en reunión virtual del pasado jueves 18 de agosto de 2022. Los demás procedimientos y formatos asociados a contabilidad, presupuesto y tesorería se encuentran en proceso de modificación o eliminación en caso de ser necesario, con el apoyo de la profesional encargada de la Oficina Asesora de Planeación. 
Mediante radicado IDEP No. 001906 del 9 de diciembre de 2022, la subdireccion Administrativa y Finaciera solicitó a la Oficina Asesora de Planeación modificando el plazo de vencimiento de esta actividad, con el fin de continuar el proceso el primer trimestre de 2023.
Seguimiento: Diana Prada </t>
  </si>
  <si>
    <r>
      <t xml:space="preserve">Se han realizado dos mesas de trabajo con el Departamento Administrativo del Servicio Civil Distrital DASCD con el fin de estudiar la viabilidad de modificar las funciones los días 4 y 8 de marzo de 2022, para posteriormente realizar el ajuste a la resolución 107 de 2020.
Se realizó un primer borrador para el ajuste a realizar a la resolución 107 de 2020, el cual será revisado y discutido en comité.
</t>
    </r>
    <r>
      <rPr>
        <b/>
        <sz val="10"/>
        <color rgb="FF000000"/>
        <rFont val="Arial"/>
        <family val="2"/>
      </rPr>
      <t>CuartoTrimestre 2022:</t>
    </r>
    <r>
      <rPr>
        <sz val="10"/>
        <color rgb="FF000000"/>
        <rFont val="Arial"/>
        <family val="2"/>
      </rPr>
      <t xml:space="preserve"> Se encuentra pendiente de aprobación en comité de Ciencia y Tecnología los ajustes realizados a la resolución 107 de 2020.
Seguimiento por: Luisa Fernanda Urrego
</t>
    </r>
  </si>
  <si>
    <t>https://drive.google.com/drive/folders/1qXW5nqgu47oPA1wg0IGHw3FfxYz4RPQw
https://drive.google.com/drive/folders/1bg9Vq0OumDG00icK7kzEDmw1_Y3z_ToI</t>
  </si>
  <si>
    <r>
      <t xml:space="preserve">
Dado que se realizó las acción programada de documentar en la matriz de riesgos aquellos asociados a certificaciones académicas, se solicita el cierre de la acción.  
</t>
    </r>
    <r>
      <rPr>
        <b/>
        <sz val="10"/>
        <color rgb="FF000000"/>
        <rFont val="Arial"/>
        <family val="2"/>
      </rPr>
      <t>CuartoTrimestre 2022:</t>
    </r>
    <r>
      <rPr>
        <sz val="10"/>
        <color rgb="FF000000"/>
        <rFont val="Arial"/>
        <family val="2"/>
      </rPr>
      <t xml:space="preserve"> Se documento en la matriz de riesgos “Posibilidad de daño reputacional por inadecuada emisión de certificaciones producto de saber pedagógico debido a la falta de verificación de los soportes que avalan las certificaciones expedidas por la Subdirección Académica”
Seguimiento por: Luisa Fernanda Urrego</t>
    </r>
  </si>
  <si>
    <t xml:space="preserve">Primer semestre: https://drive.google.com/drive/folders/1XIAddvf08ZGO-jcVvaqAFTyQ5Xh4_STd
Cuarto trimestre: https://drive.google.com/drive/folders/1220eFmQu8NX1xjdMkQv0HGPdj_mofmgC
</t>
  </si>
  <si>
    <t xml:space="preserve">Primer semestre: En el mes de agosto, la Oficina Asesora de Planeación, en cabeza de la contratista MIPG, realizó un autodiagnostico que contempló los resultados de cada una de las politicas medidas por el FURAG para la vigencia 2021. Como resultado de dicho autodiagnostico, se realizaron varias mesas de trabajo, sensibilizaciones y planes de mejoramiento que impulsen el desempeño de la entidad en cada una de estas politicas para aumentar los indicies de la vigencia 2022
09/12/2022 Se solicito ampliación de la actividad ya que se requiere de resultados de MIPG y poder hacer un autodiagnostico de los resultados obtenidos para la vigencia. 
Para el seguimiento a las tareas en cada una de las actas: 
Transparencia y acceso: "el tema de accesibilidad, de acuerdo a esto se está manejando con la Universidad Nacional un contrato el cual se requiere para actualizar la página web de la entidad con los siguientes criterios" 
Se realizo el contrato 118 de 2022 con la universidad Nacional.
Politica de Integridad: De acuerdo a lo planteado en esta reunión el seguimiento del mismo no se ha podido realizar dado que las personas asignadas mediante resolución para ser los gestores de integridad ya no se encuentran en la entidad, por esta razón estamos a la espera de la designación de las mismas. 
Politica de Gestión documental: Para este caso como es de notar el cargo del profesional ha sido desginado varias veces por personas diferentes la articulación para indagar sobre las actividades no ha sido constante, dado a esto la OAP en la vigencia 2023 realizara una nueva reunión con la persona que llegue al cargo 
Seguimiento: Laura Daniela Rojas </t>
  </si>
  <si>
    <t>La Oficina Asesora Juridica se encuentra adelantando el analisis y ajuste de los procesos y procedimientos existentes en la entidad para su modificación en la pagina Web, de acuerdo a lo enunciado en el Decreto 1800 de 2019: "Por el cual se adiciona el Capítulo 4 al Título 1 de la Parte 2 del Libro 2 del Decreto 1083 de 2015, Reglamentario Único del Sector de Función Pública, en lo relacionado con la actualización de las plantas globales de empleo" en el artículo 2.2.1.4.1. Actualización de plantas de empleo. Así mismo se implementaron los formatos (anexos en la carpeta "Evidencia") los cuales fueron publicados en la Pagina Web de la Entidad. 
09/12/2022 mediante memorando se solicito a la Oficina Asesora de Planeación la ampliación de la fecha a junio de 2023 para el cumplimiento de la actualización del proceso 
Seguimiento: Ana Mercedes Zambrano</t>
  </si>
  <si>
    <t xml:space="preserve">Mediante mesas de trabajo, la Oficina Asesora de Planeación se encuentra trabajando en la actualización de su documentación interna y en la caracterización de los procesos y procedimientos asignados. Por tanto, se estima entregar dichos documentos actualizados en el mes de octubre de la vigencia 2022. A la fecha se estima un porcentaje de avance del 50%.
La revisión y actualización de los documentos por procesos al cuarto trimestre del 2022 se describen a coninuación:
DIC-01 PROCESO DE DIVULGACIÓN Y COMUNICACIÓN: 17/17 documentos actualizados, eliminado 1.
DIP-02 PROCESO DE DIRECCIÓN Y PLANEACIÓN: 4/14 documentos actualizados, eliminados 3.
MIC-03 PROCESO DE MEJORAMIENTO INTEGRAL Y CONTINUO: 2/23 documentos actualizados
AC-10 PROCESO DE ATENCIÓN AL CIUDADANO: 19/21 documentos actualizados, eliminados 2.
IDP-04 Proceso de Investigación y Desarrollo Pedagógico: 19/19 documentos actualizados, eliminados 16.
GD-07 PROCESO DE GESTIÓN DOCUMENTAL: Creados 3,actualizados 4/44.
GC-08 PROCESO DE GESTIÓN CONTRACTUAL: 2/61
GJ-09 PROCESO DE GESTIÓN JURÍDICA: 0/10
GRF-11 PROCESO DE GESTIÓN DE RECURSOS FÍSICOS Y AMBIENTAL: 10/32 actualizados
GT-12 PROCESO DE GESTIÓN TECNOLÓGICA: 22/42 documentos actualizados.
GF-14 PROCESO DE GESTIÓN FINANCIERA: 15/37 documentos actualizados.
GTH-13 PROCESO DE GESTIÓN DE TALENTO HUMANO: 5/77 documentos actualizados.
CID-15 PROCESO DE CONTROL INTERNO DISCIPLINARIO: 0/4 documentos actualizados.
Se ejecutará con acompañamiento del proceso MIC - 03, los planes de acción definidos por cada proceso para la actualización de los mismos.
Seguimiento: Juan Pedro Gutiérrez
</t>
  </si>
  <si>
    <t>De conformidad con el presente plan de mejoramiento, la Oficina Asesora de Planeación se encuentra realizando un levantamiento del estado actual del listado maestro de documentos, teniendo en cuenta las numerosas actualizaciones realizadas por cada uno de los procesos en aras de subsanar las observaciones abiertas por la auditoria para la vigencia 2022. Una vez culminado dicho levantamiento se realizará la confrontación final con el listado maestro de documentos en el que se evidenciarán las oportunidades de mejora del documento.
Durante el cuarto trimestre se realiza la revisión del Listado Maestro frente a los documentos publicados en la Maloca.
Seguimiento: Juan Pedro Gutiérrez</t>
  </si>
  <si>
    <t>Una vez realizada la confrontación de la documentación actual con el listado maestro de documentos, la OAP evaluará si el punto de control establecido dentro del procedimiento constituye una actividad eficiente o no para el proceso y con base en este analisis se realizarán las actualizaciones correspondientes.
Se realiza el plan de acción para actualizar el Procedimiento y los documentos del proceso para el 30 de junio del 2022.
Seguimiento: Juan Pedro Gutiérrez</t>
  </si>
  <si>
    <t>\\Apolo\120_oap\IDEP2022\120_20_INSTRUMENTOS SIG\3- Solicitudes de modificacion</t>
  </si>
  <si>
    <t>https://drive.google.com/drive/u/2/folders/1HaXgbbw2Wk7DIDNtaak2XOJCblAuA5TS 
\\Apolo\120_oap\IDEP2022\120_20_INSTRUMENTOS SIG\2_Reg Control Docum SIG</t>
  </si>
  <si>
    <r>
      <t xml:space="preserve">Primer semestre: Mediante mesas de trabajo, la Oficina Asesora de Planeación se encuentra trabajando en la actualización de su documentación interna y en la caracterización de los procesos y procedimientos asignados. Por tanto, se estima entregar dichos documentos actualizados en el mes de octubre de la vigencia 2022. A la fecha se estima un porcentaje de avance del 50%
09/12/2022 Se solicito a la Oficina de Planeación la ampliación para la actualización del proceso. 
Seguimiento: Laura Daniela Rojas 
</t>
    </r>
    <r>
      <rPr>
        <sz val="10"/>
        <rFont val="Arial"/>
        <family val="2"/>
      </rPr>
      <t xml:space="preserve">Se realiza al Plan de Acción para actualización del Proceso con las personas responsables de las actividades. Se programan las siguientes actividades:
Solicitar a la jefe OAP el acta firmada del 21 de octubre, donde están consiganadas la decisiones sobre cada uno de los documentos que hacen parte del proceso DIP. 
Aprobar los documentos que han sido revisados para su publicación.
Socialización de lineamientos para la actualización.
Definir los documentos asociados a la caracterización
Actualizar la caracterización del proceso.
El Plan de Acción se ejecutará en el primer trimestre del 2023.
Seguimiento: Juan Pedro Gutiérrez
</t>
    </r>
  </si>
  <si>
    <t>Se encuentra adelantando el proyecto de actualización de procedimientos conforme a la norma vigente, los cuales se propone sean objeto de revisión por parte del jefe de la oficina de control interno disciplinario una vez este sea vinculado.  
16/12/2022 Dado que se creo  la oficina de Control Interno Disciplinario dando cumplimiento al art. 93 de la Ley 1952 de 2019, el IDEP se encuentra en el proceso de nombramiento del jefe de la OCID.</t>
  </si>
  <si>
    <r>
      <t xml:space="preserve">Esta actividad se realizará el ultimo cuatrimestre de 2022 (Con reuniones agendadas para el 21 y 22 de septiembre de 2022 con Diana Cortés, Willson Farfán, Jesus Álvarez y Naydú Peñaloza) El 30 de agosto de 2022 se realizó reunión de diagnostico inicial del Listado maestro de documentos del Proceso de gestión de talento humano priorizando la modificación de los mismos.
Los demás procedimientos y formatos asociados se encuentran en proceso de modificación o eliminación en caso de ser necesario, con el apoyo de la profesional encargada de la Oficina Asesora de Planeación. 
</t>
    </r>
    <r>
      <rPr>
        <b/>
        <sz val="10"/>
        <color rgb="FF000000"/>
        <rFont val="Arial"/>
        <family val="2"/>
      </rPr>
      <t>Cuarto Trimestre 2022:</t>
    </r>
    <r>
      <rPr>
        <sz val="10"/>
        <color rgb="FF000000"/>
        <rFont val="Arial"/>
        <family val="2"/>
      </rPr>
      <t xml:space="preserve"> Se realizó la revisión y modificación de la política y objetivos del Sistema de Gestión de la Seguridad y Salud en el Trabajo.
Mediante radicado IDEP No. 001906 del 9 de diciembre de 2022, la subdireccion Administrativa y Finaciera solicitó a la Oficina Asesora de Planeación modicificación del plazo de vencimiento de esta actividad para continuar su desarrollo el primer trimestre de 2023.</t>
    </r>
    <r>
      <rPr>
        <b/>
        <sz val="10"/>
        <color rgb="FF000000"/>
        <rFont val="Arial"/>
        <family val="2"/>
      </rPr>
      <t xml:space="preserve"> 
Seguimiento realizado por: </t>
    </r>
    <r>
      <rPr>
        <sz val="10"/>
        <color rgb="FF000000"/>
        <rFont val="Arial"/>
        <family val="2"/>
      </rPr>
      <t>Willson Farfán Suárez y Francy López 15/12/2022.</t>
    </r>
  </si>
  <si>
    <t xml:space="preserve"> 30/09/2022:  Actividad para verificar desde diciembre de 2022.
19/12/2022: Se verificó en el formato Código: FT-MIC-03-04 Solicitud de creación, modificación o eliminación de documentos las solicitudes de los suguientes documentos del proceso de Divulgación y Comunicación: Procedimiento de Gestión Editorial, protocolo de uso del cento de documentación, Guía para la elaboración de la convocatoria y la postulación de artículos para la revista educación y ciudad, caracterización del proceso de Divulgación y Comunicación, procedimiento gestión de comunicaciones, politica de comunicaciones, Manual técnico para la administración y el uso del servicio tecnológico para la remisión masiva de correos electrónicos, procedimiento Promoción Investigación Alianza CLACSO, formato Lista de verificación de lineamientos del Manual de imagen Alcaldía Mayor de Bogotá para la publicación de 
imágenes y/o textos, Planilla de entrega de publicaciones en el centro de documentación y la Matriz de seguimiento a la postulación de artículos a la revista Educación y ciudad, adicionalmente presentación sobre presentación procesos Divulgación y Comunicación; Investigación y Desarrollo Pedagógico y donde se muestra las fases de trabajo para la actualización y ajuste a los documentos e indicadores de los procesos. 
Esta actividad continua en seguimiento</t>
  </si>
  <si>
    <t>https://drive.google.com/drive/u/2/folders/1B4lJ6CS6kPtfgfXAqSeoxyb7e8ViTHKe</t>
  </si>
  <si>
    <t>Formato FT-MIC-03-04 Solicitud de creación, modificación o eliminación de documentos
https://drive.google.com/drive/folders/1KxrgUpSHc2h6lwXDbY4VwYz3iGoLNflq?usp=sharing
Memorando Solicitud ampliación plazo plan de mejoramiento a los procesos de la Subdirección Administrativa y Financiera
https://drive.google.com/drive/folders/1H-8TokYVVMMeKjzQOHgqTicKpufFaiQR</t>
  </si>
  <si>
    <t>https://drive.google.com/drive/u/2/folders/1kyhr22HMVScOjpoz-xD3DgSYU1temTEb
https://drive.google.com/drive/u/2/folders/1H-8TokYVVMMeKjzQOHgqTicKpufFaiQR</t>
  </si>
  <si>
    <t xml:space="preserve"> 30/09/2022: María Margarita Cruz Gómez. Contratista OCI
19/12/2022: María Margarita Cruz Gómez. Contratista OCI</t>
  </si>
  <si>
    <r>
      <t xml:space="preserve">30/09/2022: </t>
    </r>
    <r>
      <rPr>
        <sz val="10"/>
        <color theme="1"/>
        <rFont val="Arial"/>
        <family val="2"/>
      </rPr>
      <t xml:space="preserve">De acuerdo con el seguimiento efectuado por parte de esta Oficina no se reporta avance dentro del drive compartido con relación a las solicitudes de creación, modificación y/o eliminación del proceso de recursos fisicos y ambientales y tampoco se reporta avance para la actualización de la caracterización del proceso.   Se recomienda solicitar el acompañamiento de la OAP con el fin de realizar la actualización de acuerdo a la metodologia establecida por ellos.  
Se reitera por parte de esta Oficina incluir quien reporta el seguimiento de la acción.
Esta actividad continua en seguimiento
</t>
    </r>
    <r>
      <rPr>
        <b/>
        <sz val="10"/>
        <color theme="1"/>
        <rFont val="Arial"/>
        <family val="2"/>
      </rPr>
      <t xml:space="preserve">
19/12/2022</t>
    </r>
    <r>
      <rPr>
        <sz val="10"/>
        <color theme="1"/>
        <rFont val="Arial"/>
        <family val="2"/>
      </rPr>
      <t xml:space="preserve">: Se validó memorando con radicado IDEP #00106-817-001906 de 9/12/2022 con asunto: </t>
    </r>
    <r>
      <rPr>
        <i/>
        <sz val="10"/>
        <color theme="1"/>
        <rFont val="Arial"/>
        <family val="2"/>
      </rPr>
      <t>Solicitud ampliación plan de mejoramiento a los procesos de la SAF</t>
    </r>
    <r>
      <rPr>
        <sz val="10"/>
        <color theme="1"/>
        <rFont val="Arial"/>
        <family val="2"/>
      </rPr>
      <t xml:space="preserve"> hasta el 31 de marzo de 2023 por lo anterior esta actividad continua en seguimiento
</t>
    </r>
  </si>
  <si>
    <r>
      <t xml:space="preserve">30/09/2022: </t>
    </r>
    <r>
      <rPr>
        <sz val="10"/>
        <color rgb="FF000000"/>
        <rFont val="Arial"/>
        <family val="2"/>
      </rPr>
      <t xml:space="preserve">De acuerdo con el seguimiento efectuado por parte de esta Oficina se evidencia en el drive compartido la solicitud de creación de los siguientes documentos:
1. Banco terminológico de series y subseries - BANTER-
2. Proceso de eliminación documental
3. Guía para la reprografía
Con relación a la actualización de la caracterización del proceso de Gestión documental no se reporta avance. 
Se reitera por parte de esta Oficina incluir quien reporta el seguimiento de la acción.
Esta actividad continua en seguimiento
19/12/2022: Se validó memorando con radicado IDEP #00106-817-001906 de 9/12/2022 con asunto: </t>
    </r>
    <r>
      <rPr>
        <i/>
        <sz val="10"/>
        <color rgb="FF000000"/>
        <rFont val="Arial"/>
        <family val="2"/>
      </rPr>
      <t>Solicitud ampliación plan de mejoramiento a los procesos de la SAF</t>
    </r>
    <r>
      <rPr>
        <sz val="10"/>
        <color rgb="FF000000"/>
        <rFont val="Arial"/>
        <family val="2"/>
      </rPr>
      <t xml:space="preserve"> hasta el 31 de marzo de 2023 por lo anterior esta actividad continua en seguimiento.</t>
    </r>
  </si>
  <si>
    <r>
      <rPr>
        <sz val="11"/>
        <color rgb="FF000000"/>
        <rFont val="Calibri"/>
        <family val="2"/>
        <scheme val="minor"/>
      </rPr>
      <t xml:space="preserve">Calendario de correo thumano@idep.edu.co
</t>
    </r>
    <r>
      <rPr>
        <sz val="11"/>
        <color rgb="FF1155CC"/>
        <rFont val="Calibri"/>
        <family val="2"/>
        <scheme val="minor"/>
      </rPr>
      <t xml:space="preserve">https://drive.google.com/drive/folders/1zBwoWj7vlyElIdcTGdjSLbFWGZaUIKk1
</t>
    </r>
    <r>
      <rPr>
        <sz val="11"/>
        <color rgb="FF000000"/>
        <rFont val="Calibri"/>
        <family val="2"/>
        <scheme val="minor"/>
      </rPr>
      <t xml:space="preserve">Cuarto Trimestre: </t>
    </r>
    <r>
      <rPr>
        <sz val="11"/>
        <color rgb="FF1155CC"/>
        <rFont val="Calibri"/>
        <family val="2"/>
        <scheme val="minor"/>
      </rPr>
      <t>https://drive.google.com/drive/folders/1aXez7eA2Kzy8pLdjjc4IW-De3cjoQ483</t>
    </r>
  </si>
  <si>
    <t xml:space="preserve"> 30/09/2022: María Margarita Cruz Gómez. Contratista OCI
19/12/2022: María Margarita Cruz Gómez. Contratista OCI</t>
  </si>
  <si>
    <t xml:space="preserve">https://drive.google.com/drive/folders/1KxrgUpSHc2h6lwXDbY4VwYz3iGoLNflq?usp=sharing
https://drive.google.com/drive/u/2/folders/1gI_vI4ffwO8Wamq-N58r-j3dLEaYa-Uo </t>
  </si>
  <si>
    <r>
      <t xml:space="preserve">30/09/2022: </t>
    </r>
    <r>
      <rPr>
        <sz val="10"/>
        <color theme="1"/>
        <rFont val="Arial"/>
        <family val="2"/>
      </rPr>
      <t xml:space="preserve">De acuerdo con el seguimiento efectuado por parte de esta Oficina se evidencia dentro de la carpeta compartida la modificación del manual de politicas contables de la Entidad y el plan PL-GF-14-01 Plan de Sostenibilidad Contable.No se evidencia avance en la actualización de la caracterización del procedimiento de Gestión financiera.  Se recomienda realizar la articulación a todos los documentos del proceso donde se requiera.  Se recomienda solicitar el acompañamiento de la OAP con el fin de realizar la actualización de acuerdo a la metodologia establecida por ellos.  
Esta actividad continua en seguimiento. 
Se reitera por parte de esta Oficina incluir quien reporta el seguimiento de la acción.
</t>
    </r>
    <r>
      <rPr>
        <b/>
        <sz val="10"/>
        <color theme="1"/>
        <rFont val="Arial"/>
        <family val="2"/>
      </rPr>
      <t>19/12/2022:</t>
    </r>
    <r>
      <rPr>
        <sz val="10"/>
        <color theme="1"/>
        <rFont val="Arial"/>
        <family val="2"/>
      </rPr>
      <t xml:space="preserve"> Se validó memorando con radicado IDEP #00106-817-001906 de 9/12/2022 con asunto: </t>
    </r>
    <r>
      <rPr>
        <i/>
        <sz val="10"/>
        <color theme="1"/>
        <rFont val="Arial"/>
        <family val="2"/>
      </rPr>
      <t>Solicitud ampliación plan de mejoramiento a los procesos de la SAF</t>
    </r>
    <r>
      <rPr>
        <sz val="10"/>
        <color theme="1"/>
        <rFont val="Arial"/>
        <family val="2"/>
      </rPr>
      <t xml:space="preserve"> hasta el 31 de marzo de 2023 por lo anterior esta actividad continua en seguimiento</t>
    </r>
  </si>
  <si>
    <t xml:space="preserve">https://drive.google.com/drive/u/2/folders/1zBwoWj7vlyElIdcTGdjSLbFWGZaUIKk1
http://www.idep.edu.co/sites/default/files/PRO-GTH-13-01%20Liq-pago%20nomina.pdf 
https://drive.google.com/drive/u/2/folders/172aAUnYdF1hQbAFwnFzcsfvGRtPvp3DE </t>
  </si>
  <si>
    <r>
      <t xml:space="preserve">De acuerdo con el seguimiento efectuado por parte de esta Oficina se evidencia acta de reunión con la OAP con el fin de revisar los riesgos identificados al proceso, la contratista de nómina efectuará ajustes a las actividades de control registradas en el mapa de riesgos  en el mes de julio de 2021.
21/12/2021: Se evidencia que se realizó mesas de trabajo con la OAP y la OCI con el objetivo de realizar recomendaciones para la actualización del riesgo en referencia. Se continua en ejecución toda vez que solicitaron ampliacion de fecha para la terminación de la acción.
</t>
    </r>
    <r>
      <rPr>
        <b/>
        <sz val="11"/>
        <color theme="1"/>
        <rFont val="Arial"/>
        <family val="2"/>
      </rPr>
      <t>30/09/2022</t>
    </r>
    <r>
      <rPr>
        <sz val="11"/>
        <color theme="1"/>
        <rFont val="Arial"/>
        <family val="2"/>
      </rPr>
      <t xml:space="preserve">: No se evidencia la ampliación de la fecha de terminación de la actividad por lo anterior la actividad se encuentra vencida en el mes de diciembre de 2021 sin embargo se validaron las acciones ejecutadas en el mes de enero y febrero de 2022 y estas acciones cumplen con la actividad formulada por lo anterior se cierra la acción.
</t>
    </r>
    <r>
      <rPr>
        <b/>
        <sz val="11"/>
        <color theme="1"/>
        <rFont val="Arial"/>
        <family val="2"/>
      </rPr>
      <t>19/12/2022</t>
    </r>
    <r>
      <rPr>
        <sz val="11"/>
        <color theme="1"/>
        <rFont val="Arial"/>
        <family val="2"/>
      </rPr>
      <t xml:space="preserve">: Se validaron los correos institucionales para proyeccion y calculo de resoluciones de primas tecnicas, de liquidaciones definitivas de funcionarios, proyección de nomina con las novedades ( vacaciones, incapacidades, desvinculación, nombramientos y encargos,  bonificación de servicios, prima de antiguedad,libranza entre otros), aprobación de nominas, nomina de diciembre y prima de navidad, proyección liquidación aplicación Decreto 1498 de 2022, revisión y aprobación  Res. ajuste prima técnica sep 2022, y correo Ticket ajuste parametrización por decreto 1498 de 2022, lo anterior muestra que se viene ejecutando el control enunciado en el control descrito en el riesgos  " </t>
    </r>
    <r>
      <rPr>
        <i/>
        <sz val="11"/>
        <color theme="1"/>
        <rFont val="Arial"/>
        <family val="2"/>
      </rPr>
      <t>Posibilidad de daño economico por Impresición en el cálculo de la liquidación de factores salariales (nómina y prestaciones sociales), debido a errores en el cálculo por digitación, extemporaneidad y/o incosistencias de novedades y cambios en la normatividad"</t>
    </r>
    <r>
      <rPr>
        <sz val="11"/>
        <color theme="1"/>
        <rFont val="Arial"/>
        <family val="2"/>
      </rPr>
      <t>. adicionalmente la actividad fue cumplida en el mes de febrero de manera extemporanea a la fecha limite de la actividad por lo cual se cierra como cumplida - vencida.</t>
    </r>
  </si>
  <si>
    <t>05/08/2021 Seguimiento efectuado por 
Martha Cecilia Quintero  B.- Técnico OCI.
21/12/2021  Seguimiento efectuado por 
María Margarita Cruz Gómez. Profesiona contratista OCI.
30/09/2022: María Margarita Cruz G. Porfesional contratista OCI.
19/12/2022: María Margarita Cruz G. Porfesional contratista OCI.</t>
  </si>
  <si>
    <r>
      <rPr>
        <sz val="11"/>
        <color rgb="FF000000"/>
        <rFont val="Calibri"/>
        <family val="2"/>
        <scheme val="minor"/>
      </rPr>
      <t xml:space="preserve">https://drive.google.com/drive/u/2/folders/18ggoLnHNC8KQpPU1bm_cmt2XMbdvjpmO
</t>
    </r>
    <r>
      <rPr>
        <sz val="11"/>
        <color rgb="FF1155CC"/>
        <rFont val="Calibri"/>
        <family val="2"/>
        <scheme val="minor"/>
      </rPr>
      <t xml:space="preserve">https://drive.google.com/drive/folders/1ooB48TH9Jiq1MXQfxlw6z8fgjPhz_3YY?usp=share_link
https://drive.google.com/drive/u/2/folders/1ooB48TH9Jiq1MXQfxlw6z8fgjPhz_3YY </t>
    </r>
  </si>
  <si>
    <r>
      <t xml:space="preserve">30/09/2022: </t>
    </r>
    <r>
      <rPr>
        <sz val="10"/>
        <color theme="1"/>
        <rFont val="Arial"/>
        <family val="2"/>
      </rPr>
      <t xml:space="preserve">De acuerdo con el seguimiento efectuado por parte de esta Oficina se evidencia dentro de la carpeta compartida la reunión diagnostico del listado maestro de documentos del proceso de Talnto Humano con la priorización de la modificación de las mismas. Se recomienda solicitar el acompañamiento de la OAP con el fin de realizar la actualización de acuerdo a la metodologia establecida por ellos.   Esta actividad continua en seguimiento. 
Se reitera por parte de esta Oficina incluir quien reporta el seguimiento de la acción.
</t>
    </r>
    <r>
      <rPr>
        <b/>
        <sz val="10"/>
        <color theme="1"/>
        <rFont val="Arial"/>
        <family val="2"/>
      </rPr>
      <t>19/12/2022</t>
    </r>
    <r>
      <rPr>
        <sz val="10"/>
        <color theme="1"/>
        <rFont val="Arial"/>
        <family val="2"/>
      </rPr>
      <t xml:space="preserve">: Se validó memorando con radicado IDEP #00106-817-001906 de 9/12/2022 con asunto: </t>
    </r>
    <r>
      <rPr>
        <i/>
        <sz val="10"/>
        <color theme="1"/>
        <rFont val="Arial"/>
        <family val="2"/>
      </rPr>
      <t>Solicitud ampliación plan de mejoramiento a los procesos de la SAF</t>
    </r>
    <r>
      <rPr>
        <sz val="10"/>
        <color theme="1"/>
        <rFont val="Arial"/>
        <family val="2"/>
      </rPr>
      <t xml:space="preserve"> hasta el 31 de marzo de 2023, adicionalmente se verificó la solicitud de modificación con el código: FT-MIC-03-04 de la POLÍTICA Y OBJETIVOS DEL SISTEMA DE GESTIÓN DE LA SEGURIDAD Y SALUD EN EL TRABAJO.
Esta actividad continua en seguimiento.
</t>
    </r>
  </si>
  <si>
    <t xml:space="preserve"> 30/09/2022: María Margarita Cruz Gómez. Contratista OCI
19/12/2022: María Margarita Cruz G. Porfesional contratista OCI.</t>
  </si>
  <si>
    <t>https://drive.google.com/drive/u/2/folders/1zBwoWj7vlyElIdcTGdjSLbFWGZaUIKk1 
https://drive.google.com/drive/folders/1gI_vI4ffwO8Wamq-N58r-j3dLEaYa-Uo
https://drive.google.com/drive/u/2/folders/1aXez7eA2Kzy8pLdjjc4IW-De3cjoQ483</t>
  </si>
  <si>
    <t>Primer semestre: https://drive.google.com/drive/folders/1UsewxqbhZ2P-7M2rgy8wWng5AEtqdbhl
09/12/2022 https://drive.google.com/drive/folders/1fuqTpC-AK4sEwUO5_jRS-pxi3w7jBMsU
Plan de caracterización https://docs.google.com/spreadsheets/d/1j1jaAzQLUXtbeNqPAQF4OTlJ5XcYn9D8/edit?usp=share_link&amp;ouid=115541243112431525010&amp;rtpof=true&amp;sd=true</t>
  </si>
  <si>
    <t>https://drive.google.com/drive/u/2/folders/1UsewxqbhZ2P-7M2rgy8wWng5AEtqdbhl
https://docs.google.com/spreadsheets/d/1j1jaAzQLUXtbeNqPAQF4OTlJ5XcYn9D8/edit#gid=1918481274</t>
  </si>
  <si>
    <r>
      <t xml:space="preserve">30/09/2022: </t>
    </r>
    <r>
      <rPr>
        <sz val="10"/>
        <color rgb="FF000000"/>
        <rFont val="Arial"/>
        <family val="2"/>
      </rPr>
      <t xml:space="preserve">De acuerdo con el seguimiento efectuado por parte de esta Oficina se evidencia dentro de la carpeta compartida las solicitudes de modificación de documentos del proceso como el Manual para la Gestión de los Sistemas de Informacion, la Política de Seguridad y Privacidad de la Información y la actualización de la caracterización del proceso de Gestión tecnologica. 
Se reitera por parte de esta Oficina incluir quien reporta el seguimiento de la acción.
Esta actividad continua en seguimiento
</t>
    </r>
    <r>
      <rPr>
        <b/>
        <sz val="10"/>
        <color rgb="FF000000"/>
        <rFont val="Arial"/>
        <family val="2"/>
      </rPr>
      <t>19/12/2022:</t>
    </r>
    <r>
      <rPr>
        <sz val="10"/>
        <color rgb="FF000000"/>
        <rFont val="Arial"/>
        <family val="2"/>
      </rPr>
      <t xml:space="preserve"> Se validó plan de trabajo de caracterización de los documentos de Gestión tecnologica con fechas de acualizacion y responsables, de igual manera se verificó la solicitud de modificación del procedimiento Mesa de servicios, y la caracterización del proceso con fecha de aprobación 6/09/2022, por lo anterior se cierra la acción en razón a que se validó la fuente de verificación de la acción.</t>
    </r>
  </si>
  <si>
    <r>
      <rPr>
        <b/>
        <sz val="11"/>
        <color theme="1"/>
        <rFont val="Calibri"/>
        <family val="2"/>
      </rPr>
      <t>30/09/2022:</t>
    </r>
    <r>
      <rPr>
        <sz val="11"/>
        <color theme="1"/>
        <rFont val="Calibri"/>
        <family val="2"/>
      </rPr>
      <t xml:space="preserve"> No se reporta avance de esta actividad.  Se recomienda por parte de esta Oficina realizar la consulta externa del software a via ejemplo “Bizagi versión 3.1” en el plan básico, que es gratuito o de referencia de software similar que se ofrezca en el mercado para el mismo objetivo  mencionado con relación a la articulación de todos los documentos del Sistema Integrado de Gestión – MIPG o cualquier herramienta que la OAP considere pertinente para la actualización de la información documental de la Entidad.
Se reitera por parte de esta Oficina incluir quien reporta el seguimiento de la acción.
Esta actividad continua en seguimiento
</t>
    </r>
    <r>
      <rPr>
        <b/>
        <sz val="11"/>
        <color theme="1"/>
        <rFont val="Calibri"/>
        <family val="2"/>
      </rPr>
      <t>19/12/2022:</t>
    </r>
    <r>
      <rPr>
        <sz val="11"/>
        <color theme="1"/>
        <rFont val="Calibri"/>
        <family val="2"/>
      </rPr>
      <t xml:space="preserve"> Se reitera por parte de esta Oficina realizar la consulta externa del software a via ejemplo “Bizagi versión 3.1” en el plan básico, que es gratuito o de referencia de software similar que se ofrezca en el mercado para el mismo objetivo  mencionado con relación a la articulación de todos los documentos del Sistema Integrado de Gestión – MIPG o cualquier herramienta que la OAP considere pertinente para la actualización de la información documental de la Entidad. De igual manera se recomienda solicitar ampliación de esta acción para que no se vaya a vencer el tiempo de la misma.</t>
    </r>
  </si>
  <si>
    <t>19/12/2022: Se inicia el seguimiento en el próximo trimestre de 2023.</t>
  </si>
  <si>
    <t>19/12/2022: se inicia el seguimiento en el II trimestre de 2023.</t>
  </si>
  <si>
    <t>19/12/2022: Se inicia el seguimiento en el II trimestre de 2023.</t>
  </si>
  <si>
    <t>19/12/2022: María Margarita Cruz Gómez. Contratista OCI</t>
  </si>
  <si>
    <t>La Oficina Asesora Juridica se encuentra adelantando el analisis y ajuste de los procesos y procedimientos existentes en la entidad para su modificación en la pagina Web, de acuerdo a lo enunciado en el Decreto 1800 de 2019: "Por el cual se adiciona el Capítulo 4 al Título 1 de la Parte 2 del Libro 2 del Decreto 1083 de 2015, Reglamentario Único del Sector de Función Pública, en lo relacionado con la actualización de las plantas globales de empleo" en el artículo 2.2.1.4.1. Actualización de plantas de empleo. Así mismo se implementaron los formatos (anexos en la carpeta "Evidencia") los cuales fueron publicados en la Pagina Web de la Entidad. 
09/12/2022 Se validó memorando de solicitud a la Oficina Asesora de Planeación para la ampliación de la fecha a junio de 2023 para el cumplimiento de la actualización del proceso 
Seguimiento: Ana Mercedes Zambrano</t>
  </si>
  <si>
    <t xml:space="preserve"> 30/09/2022: María Margarita Cruz Gómez. Contratista OCI
19/12/2022;María Margarita Cruz Gómez. Contratista OC</t>
  </si>
  <si>
    <r>
      <t xml:space="preserve">30/09/2022: </t>
    </r>
    <r>
      <rPr>
        <sz val="10"/>
        <color theme="1"/>
        <rFont val="Arial"/>
        <family val="2"/>
      </rPr>
      <t xml:space="preserve">De acuerdo con el seguimiento efectuado por parte de esta Oficina se evidencia que las solicitudes de los documentos no corresponden al proceso de gestión jurídica sino al proceso de Gestión contractual, adicionalmente no se reporta avance con relación a la caracterización del proceso de Gestión Jurídica. 
Se reitera por parte de esta Oficina incluir quien reporta el seguimiento de la acción.  Se recomienda solicitar el acompañamiento de la OAP con el fin de realizar la actualización de acuerdo a la metodologia establecida por ellos.  
Esta actividad continua en seguimiento
</t>
    </r>
    <r>
      <rPr>
        <b/>
        <sz val="10"/>
        <color theme="1"/>
        <rFont val="Arial"/>
        <family val="2"/>
      </rPr>
      <t>19/12/2022</t>
    </r>
    <r>
      <rPr>
        <sz val="10"/>
        <color theme="1"/>
        <rFont val="Arial"/>
        <family val="2"/>
      </rPr>
      <t>:Se validó memorando con radicado IDEP #00106-817 -001879 de 05/12/2022 con asunto: Solicitud ampliación plan de mejoramiento a los procesos de Gestión Juridica y Contractual hasta el 1 de junio de 2023 por lo anterior esta actividad continua en seguimiento.</t>
    </r>
  </si>
  <si>
    <r>
      <t xml:space="preserve">30/09/2022: </t>
    </r>
    <r>
      <rPr>
        <sz val="10"/>
        <color rgb="FF000000"/>
        <rFont val="Arial"/>
        <family val="2"/>
      </rPr>
      <t>De acuerdo con el seguimiento efectuado por parte de esta Oficina se evidencia en el drive compartido las siguientes actualizaciones y/o modificaciones: FT-GC-08-06 Clausulas Comunes CPS, FT-GC-08-25 Hoja de Control Contratación Directa V15, FT-GC-08-67 Formato Solicitud Vinculación PJ y FT-GC-08-68 Formato Solicitud Vinculación PN_0</t>
    </r>
    <r>
      <rPr>
        <b/>
        <sz val="10"/>
        <color rgb="FF000000"/>
        <rFont val="Arial"/>
        <family val="2"/>
      </rPr>
      <t xml:space="preserve">
</t>
    </r>
    <r>
      <rPr>
        <sz val="10"/>
        <color rgb="FF000000"/>
        <rFont val="Arial"/>
        <family val="2"/>
      </rPr>
      <t xml:space="preserve">Con relación a la actualización de la caracterización del proceso de Gestión contractual no se reporta avance. 
Se reitera por parte de esta Oficina incluir quien reporta el seguimiento de la acción.
Esta actividad continua en seguimiento
</t>
    </r>
    <r>
      <rPr>
        <b/>
        <sz val="10"/>
        <color rgb="FF000000"/>
        <rFont val="Arial"/>
        <family val="2"/>
      </rPr>
      <t xml:space="preserve">19/12/2022: </t>
    </r>
    <r>
      <rPr>
        <sz val="10"/>
        <color rgb="FF000000"/>
        <rFont val="Arial"/>
        <family val="2"/>
      </rPr>
      <t>Se validó memorando con radicado IDEP #00106-817 -001879 de 05/12/2022 con asunto: Solicitud ampliación plan de mejoramiento a los procesos de Gestión Juridica y Contractual hasta el 1 de junio de 2023 por lo anterior esta actividad continua en seguimiento.</t>
    </r>
  </si>
  <si>
    <t xml:space="preserve">https://drive.google.com/drive/u/2/folders/1pWndv3FecIhIbnMBavm-3K3LHWTOxynR
https://drive.google.com/drive/u/2/folders/1sTDyQnlEAd0JqAL1OThp5R7aC-7YnEIh </t>
  </si>
  <si>
    <t>https://drive.google.com/drive/u/2/folders/1e6Xs1Fc0FZlsdD5Bozlyh2AwQPk_AAK9
https://drive.google.com/drive/u/2/folders/1sTDyQnlEAd0JqAL1OThp5R7aC-7YnEIh</t>
  </si>
  <si>
    <t>30/09/2022: De acuerdo con el seguimiento efectuado por parte de esta Oficina se evidencia en el drive compartido las evidencias que corresponden a la primera versión de ajuste a la resolución 107 y el envío de la solicitud de concepto a DASC sobre la modificación de funciones.
Esta actividad continúa en seguimiento. 
Se reitera por parte de esta Oficina incluir quien reporta el seguimiento de la acción.
19/12/2022: Se verificará la aprobación de la modificación de la resolución 107 de 2020 en el siguiente seguimiento.</t>
  </si>
  <si>
    <t>https://drive.google.com/drive/u/2/folders/1KxrgUpSHc2h6lwXDbY4VwYz3iGoLNflq
http://www.idep.edu.co/?q=es/node/32</t>
  </si>
  <si>
    <r>
      <t xml:space="preserve">11/10/2022: De acuerdo con el seguimiento efectuado por parte de esta Oficina se verificó el link donde esta el mapa de riesgos dentro de la estrategia anticorrupción y se evidencia en la fila 24 el siguiente riesgo: </t>
    </r>
    <r>
      <rPr>
        <i/>
        <sz val="12"/>
        <color theme="1"/>
        <rFont val="Calibri"/>
        <family val="2"/>
      </rPr>
      <t>"Posiblidad de daño reputacional por inadecuada emisión de certificaciones producto de saber pedagógico debido a la falta de verificación de los soportes que avalan las certificaciones expedidas por la Subdirección Académicano"</t>
    </r>
    <r>
      <rPr>
        <sz val="12"/>
        <color theme="1"/>
        <rFont val="Calibri"/>
        <family val="2"/>
      </rPr>
      <t>. sin embargo se validó en el siguiente link http://www.idep.edu.co/?q=es/content/mapa-de-riesgos-por-proceso el mapa de riesgos con corte a agosto y no aparece el riesgo enunciado anteriormente, por lo anterior se recomienda por parte de esta Oficina validar con la OAP lo relacionado con la eliminación del riesgo formulado anteriormente. Esta acción continua en seguimiento. Se reitera por parte de esta Oficina incluir quien reporta el seguimiento de la acción.
20/19/2022: Se validó la documentación del riesgo"</t>
    </r>
    <r>
      <rPr>
        <i/>
        <sz val="12"/>
        <color theme="1"/>
        <rFont val="Calibri"/>
        <family val="2"/>
      </rPr>
      <t xml:space="preserve">Posibilidad de daño reputacional por inadecuada emisión de certificaciones producto de saber pedagógico debido a la falta de verificación de los soportes que avalan las certificaciones expedidas por la Subdirección Académica” </t>
    </r>
    <r>
      <rPr>
        <sz val="12"/>
        <color theme="1"/>
        <rFont val="Calibri"/>
        <family val="2"/>
      </rPr>
      <t>dentro de la matriz de riesgos por lo anterior se cierra la acción.</t>
    </r>
  </si>
  <si>
    <t xml:space="preserve"> 11/10/2022: María Margarita Cruz Gómez. Contratista OCI
20/12/2022: María Margarita Cruz Gómez</t>
  </si>
  <si>
    <t xml:space="preserve"> 30/09/2022: María Margarita Cruz Gómez. Contratista OCI
20/12/2022: María Margarita Cruz Gómez</t>
  </si>
  <si>
    <t>https://drive.google.com/drive/u/2/folders/1r-_IcXcAMU0Y12xQrO06YOIsVXftOYx0
https://drive.google.com/drive/u/2/folders/1rgNyPpRmp-Kr0OVqozUJt9IuMlYod_PZ
https://drive.google.com/drive/u/2/folders/1tRuJngWCJVoo-zaiywSSgexw6cFckRpq 
https://drive.google.com/drive/u/2/folders/1OKc96MfvJpIArwVrJNWxod54cbZRP_ww</t>
  </si>
  <si>
    <r>
      <rPr>
        <b/>
        <sz val="12"/>
        <color rgb="FF000000"/>
        <rFont val="Calibri"/>
        <family val="2"/>
      </rPr>
      <t>11/10/2022:</t>
    </r>
    <r>
      <rPr>
        <sz val="12"/>
        <color rgb="FF000000"/>
        <rFont val="Calibri"/>
        <family val="2"/>
      </rPr>
      <t xml:space="preserve">  De acuerdo con el seguimiento efectuado por parte de esta oficina no se evidencia los soportes respectivos de la etapa precontractual para la contratación de servicios profesionales con el objetivo de apoyar en la actualización de la politica, documentos y caracterización del proceso. Se validó presentación sobre la revisión del proceso articuladoSNCTel y la gestión de calidan mediante presentación en power point. No se reporta avance para la creación del correo institucional relacionado específicamente con el InstituLAC o con el sistema de ciencia de tecnología. 
Se continua con el seguimiento de la actividad 
Se reitera por parte de esta Oficina incluir quien reporta el seguimiento de la acción.
</t>
    </r>
    <r>
      <rPr>
        <b/>
        <sz val="12"/>
        <color rgb="FF000000"/>
        <rFont val="Calibri"/>
        <family val="2"/>
      </rPr>
      <t>20/12/2022:</t>
    </r>
    <r>
      <rPr>
        <sz val="12"/>
        <color rgb="FF000000"/>
        <rFont val="Calibri"/>
        <family val="2"/>
      </rPr>
      <t xml:space="preserve"> Se verificó presentación avance del estado de avance de la actualización de los documentos del proceso misional. Se validá la solicitud de eliminacióny/o modificación de los siguientes documentos: formatos Caracterización del estudio o
proyecto a ser evaluado por la MEI, Análisis de coherencia, Análisis de congruencia, Elementos trazadores, Cuestionario a población participante, Percepción del impacto (A), Percepción del impacto (B), Clasificación de impactos atribuibles al proyecto, Aplicación de la Metodología de Evaluación de Impactos, Política de gestión de la información estadística V1, Metodología para la evaluación de impacto, Características de un proyecto para ser evaluado por la MEI, Síntesis de impactos del proyecto, Síntesis de criterios para la contrastación de impactos, Criterios relacinados con la proyección del proyecto, Consentimiento informado para participar en investigaciones, Instructivo para usos de los consentimientos y asentimientos de la política de tratamiento de datos, Aviso de Privacidad IDEP, Consentimiento Informado Investigaciones padres familia, modificación Consentimiento informado para
participación en actividades académicas o de divulgación, Asentimiento de parte de menores de edad para participar en investigaciones, modificación Autorización para el uso imágenes fotográficas o videos,  Asentimiento de parte de menores de edad para el uso imágenes fotográficas o videos, Estrategia para la Gestión del Conocimiento y la Innovación, modificación Resumen Analítico en Educación, modificación Lista de chequeo de productos entregados al centro de recursos para la investigación e innovación educativa - CRIIE, modificación Licencia y autorización para la publicación de obra en los canales y medios de comunicación del IDEP, modificación Instructivo para la Entrega de Informes Finales Académicos al Centro de Recursos para la Investigación e Innovación Educativa - CRIIE, modificación caracterización Investigación y Desarrollo Pedagógico, modificacion procedimiento Formulación de proyectos de investigación y desarrollo pedagógico, modificación Ejecución y seguimiento de proyectos de investigación y desarrollo pedagógico. 
De igual manera se solicita avance sobre la creación del correo institucional relacionado específicamente con el InstituLAC o con el sistema de ciencia de tecnología.  Se continua con el seguimiento de la actividad.</t>
    </r>
  </si>
  <si>
    <t>11/10/2022: De acuerdo con el seguimiento efectuado por parte de esta Oficina se evidencia en el drive compartido la ruta medologica para la evaluación de productos academicos a traves de presentación en power point y con el formato "Evaluación de Formulación de Proyecto de Investigación"; esta acción continua en seguimiento todavez que a la fecha no se cuenta con un documento aprobado donde se indiquen las actividades  para dicha evaluación.  Por lo anterior esta actividad continua en ejecución. 
La efectividad de la acción se validara con la ejecución de la implementación de la misma.
Se reitera por parte de esta Oficina incluir quien reporta el seguimiento de la acción.
20/12/2022: Se validó presentación avance de la actualización de los documentos del proceso misional, sin embargo no se evidencia descripción exacta sobre la ruta para evaluación de productos academicos. Esta actividad continúa en seguimiento.</t>
  </si>
  <si>
    <t>https://drive.google.com/drive/u/2/folders/1tRuJngWCJVoo-zaiywSSgexw6cFckRpq
https://docs.google.com/presentation/d/1oTGfqO2g6FP9diq4WqVycr0LHPEYjmpx/edit#slide=id.p1</t>
  </si>
  <si>
    <t>https://drive.google.com/drive/u/2/folders/1zb80DqwULoboFnuJ1H7MfOQSOY2qAAz-
https://docs.google.com/spreadsheets/d/1pmd2m5TtSpn-HmPY3ReMAqFzVg6hIO8r/edit#gid=2008605041</t>
  </si>
  <si>
    <t xml:space="preserve">30/09/2022: De acuerdo con el seguimiento efectuado por parte de esta oficina se evidencia en el drive normograma del proceso en actualización.
Se continua con el seguimiento de la actividad.
Se reitera por parte de esta Oficina incluir quien reporta el seguimiento de la acción.
20/12/2022: Se revisó normograma con última modificación del 16 de agosto. Se continua con el seguimiento de la actividad.
</t>
  </si>
  <si>
    <t>30/09/2022: De acuerdo con el seguimiento efectuado por parte de esta oficina no se evidencia los soportes respectivos de la etapa precontractual para la contratación de servicios profesionales con el objetivo de apoyar en la actualización de la politica, documentos y caracterización del proceso. Se continua con el seguimiento de la actividad.
Se reitera por parte de esta Oficina incluir quien reporta el seguimiento de la acción.
20/12/2022: Se validó presentación avance de la actualización de los documentos del proceso misional, sin embargo no se evidencia descripción exacta la inclusión de politicas MIPG. Esta actividad continúa en seguimiento.</t>
  </si>
  <si>
    <t>https://drive.google.com/drive/u/2/folders/1OKc96MfvJpIArwVrJNWxod54cbZRP_ww</t>
  </si>
  <si>
    <t>30/09/2022: De acuerdo con el seguimiento efectuado por parte de esta oficina no se evidencia los soportes respectivos de la etapa precontractual para la contratación de servicios profesionales con el objetivo de apoyar en la actualización de la politica, documentos y caracterización del proceso. Se continua con el seguimiento de la actividad.
Se reitera por parte de esta Oficina incluir quien reporta el seguimiento de la acción.
20/12/2022: Se verificó presentación avance del estado de avance de la actualización de los documentos del proceso misional. Se validá la solicitud de eliminacióny/o modificación de los siguientes documentos: formatos Caracterización del estudio o
proyecto a ser evaluado por la MEI, Análisis de coherencia, Análisis de congruencia, Elementos trazadores, Cuestionario a población participante, Percepción del impacto (A), Percepción del impacto (B), Clasificación de impactos atribuibles al proyecto, Aplicación de la Metodología de Evaluación de Impactos, Política de gestión de la información estadística V1, Metodología para la evaluación de impacto, Características de un proyecto para ser evaluado por la MEI, Síntesis de impactos del proyecto, Síntesis de criterios para la contrastación de impactos, Criterios relacinados con la proyección del proyecto, Consentimiento informado para participar en investigaciones, Instructivo para usos de los consentimientos y asentimientos de la política de tratamiento de datos, Aviso de Privacidad IDEP, Consentimiento Informado Investigaciones padres familia, modificación Consentimiento informado para
participación en actividades académicas o de divulgación, Asentimiento de parte de menores de edad para participar en investigaciones, modificación Autorización para el uso imágenes fotográficas o videos,  Asentimiento de parte de menores de edad para el uso imágenes fotográficas o videos, Estrategia para la Gestión del Conocimiento y la Innovación, modificación Resumen Analítico en Educación, modificación Lista de chequeo de productos entregados al centro de recursos para la investigación e innovación educativa - CRIIE, modificación Licencia y autorización para la publicación de obra en los canales y medios de comunicación del IDEP, modificación Instructivo para la Entrega de Informes Finales Académicos al Centro de Recursos para la Investigación e Innovación Educativa - CRIIE, modificación caracterización Investigación y Desarrollo Pedagógico, modificacion procedimiento Formulación de proyectos de investigación y desarrollo pedagógico, modificación Ejecución y seguimiento de proyectos de investigación y desarrollo pedagógico. 
Se continua con el seguimiento de la actividad.</t>
  </si>
  <si>
    <t xml:space="preserve"> 30/09/2022:  Actividad para verificar desde diciembre de 2022.
19/12/2022: Se verificó las solicitudes de modificación de los suguientes documentos del proceso de Divulgación y Comunicación: Procedimiento de Gestión Editorial, protocolo de uso del cento de documentación, Guía para la elaboración de la convocatoria y la postulación de artículos para la revista educación y ciudad, caracterización del proceso de Divulgación y Comunicación, procedimiento gestión de comunicaciones, politica de comunicaciones, Manual técnico para la administración y el uso del servicio tecnológico para la remisión masiva de correos electrónicos, procedimiento Promoción Investigación Alianza CLACSO, formato Lista de verificación de lineamientos del Manual de imagen Alcaldía Mayor de Bogotá para la publicación de 
imágenes y/o textos, Planilla de entrega de publicaciones en el centro de documentación y la Matriz de seguimiento a la postulación de artículos a la revista Educación y ciudad, adicionalmente presentación sobre presentación procesos Divulgación y Comunicación; Investigación y Desarrollo Pedagógico y donde se muestra las fases de trabajo para la actualización y ajuste a los documentos e indicadores de los procesos. 
Esta actividad continua en seguimiento</t>
  </si>
  <si>
    <t xml:space="preserve"> 30/09/2022: María Margarita Cruz Gómez. Contratista OCI
19/12/2022: María Margarita Cruz Gómez.</t>
  </si>
  <si>
    <r>
      <t xml:space="preserve">30/09/2022: </t>
    </r>
    <r>
      <rPr>
        <sz val="10"/>
        <color theme="1"/>
        <rFont val="Arial"/>
        <family val="2"/>
      </rPr>
      <t xml:space="preserve">De acuerdo con el seguimiento efectuado por parte de esta Oficina se evidencia en el drive compartido los siguientes ajustes y/o actualización de los siguientes documentos: Manual de Politicas Contables NICSP- IDEP con el formato  FT-MIC-03-04 Solicitud de creación, modificación o eliminación de documentos sin las firmas de todos los responsables, Oficios ante el departamento del servicio civil distrital para ajustar la estructura organizacional y el manual de funciones del IDEP y el borrador de la resolución,documento editadable sin fecha de aprobación y versión del Manual para la Administración de los Sistema de Información, la actualización de la caracteriación de Gestión Tecnologica, politica de seguridad y privacidad de la información para modificación, formato para la solicitud de vinculación persona natural, formato para la solicitud de vinculación de persona jurídica, clausulas comunes a los contratos de prestación CPS profesionales y de apoyo a la Gestión, formato hoja de control modalidad de selección: Contratación Directa, Documento de creación Banco terminologico de series y subseries documentales, Guía para la repografía documental del Instituto, procedimiento de eliminación documental en el IDEP, Adicionalmente se evidencia citación en calendario google del correo institucional creado por Diana Marcela Cortes para Wilson Fárfan para reunión diagnostico listado maestro de documentos Gestión Talento Humano y el cronograma del listado maestro de documentos del mismo. 
Se solicita realizar mesas de trabajo con todos los referentes de proceso, con el fin de dar lineamientos y acompañamiento metodologico para la actualización de las caracterizaciones de los procesos, y doccumentación asociada (formatos, planes, instructivos, manuales, procedimientos)  de forma articulada; toda vez que en el seguimiento se registra documentos que se han venido actualizando por parte de los diferentes procesos; sin embargo no se evidencia los lineamientos para la revisión integral de los mismos, iniciando por la caracterización del proceso como se indicó en el informe de auditoria de tal manera que no se realicen actualizaciones aisladas.  Lo anterior permite evitar reprocesos en la interacción de los proceso.   Solo se evidencia la actualización de la caracterización de Gestión tecnologica dentro de las evidencias compartidas en el drive.  No se establece a que corresponde el avance del 50% toda vez que no se allego un cronograma que incluya toda la documentación que contiene el SIG.
Se reitera por parte de esta Oficina incluir quien reporta el seguimiento de la acción.
Esta actividad continua en seguimiento
19/12/2022: Se validó el memorando # 00106-817-001846 de 24/11/2022 con asunto:Solicitud  de ampliar la fecha de acción del plan de mejoramiento del proceso de Dirección y Planeación 31-08-2023 por lo anterior se continua con el seguimiento de la actividad.
</t>
    </r>
  </si>
  <si>
    <r>
      <t xml:space="preserve">30/09/2022: </t>
    </r>
    <r>
      <rPr>
        <sz val="10"/>
        <color rgb="FF000000"/>
        <rFont val="Arial"/>
        <family val="2"/>
      </rPr>
      <t xml:space="preserve">De acuerdo con el seguimiento efectuado por parte de esta Oficina se evidencia en el drive compartido las siguientes evidencias que corresponden a las actividades realizadas por la OAP:
1.  Presentación en power point sobre: Taller MIPG - politica de transparencia, acceso a la información y lucha contra la corrupción; acta de reunión de 18 de agosto de 2022 con asunto del taller MIPG politica transparencia, sin embargo no cuenta con el nombre de los asistentes y sus firmas, solo quien lo elabora y aprueba. 
2.  Presentación politica MIPG Integridad,  acta de reunión de 18 de agosto de 2022 con asunto del taller MIPG politica Integridad, sin registro de asistentes y de actividades internas con la firma de los asistentes a la misma. 
3. Presentación taller MIPG - politica de Gestion Documental. acta de reunión de 18 de agosto de 2022 con asunto del taller MIPG politica Documental, no cuenta con el nombre de los asistentes y sus firmas, solo quien lo elaboro y aprueba y el formato registro de asistencias de actividades internas con la firma de Jully Katherine Carrillo de la Subdirección academica. 
En la acción se establece un autodiagnóstico que contenga las estrategias de mejora, del cual no se registra avance en el seguimiento reportado,  no se indica que acciones se generaron en el plan de mejoramiento para impulsar el avance en las políticas de operación. </t>
    </r>
    <r>
      <rPr>
        <sz val="10"/>
        <color rgb="FFFF0000"/>
        <rFont val="Arial"/>
        <family val="2"/>
      </rPr>
      <t xml:space="preserve">
</t>
    </r>
    <r>
      <rPr>
        <sz val="10"/>
        <color rgb="FF000000"/>
        <rFont val="Arial"/>
        <family val="2"/>
      </rPr>
      <t>Se recomienda por parte de esta Oficina realizar seguimiento a los planes de acción que se enuncian en las actas y socializar. Esta actividad continua en seguimiento.
Se reitera por parte de esta Oficina incluir quien reporta el seguimiento de la acción.
19/12/2022: Se validó el memorando # 00106-817-001846 de 24/11/2022 con asunto:Solicitud  de ampliar la fecha de acción del plan de mejoramiento del proceso de Dirección y Planeación 31-08-2023  y se verificó el contrato #118 con la Universidad Nacional. Esta actividad continua en seguimiento</t>
    </r>
  </si>
  <si>
    <t>30/09/2022: De acuerdo con el seguimiento efectuado por parte de esta Oficina se evidencia en el drive compartido las evidencias que corresponden a la primera versión de ajuste a la resolución 107 y el envío de la solicitud de concepto a DASC sobre la modificación de funciones sin embargo no se reporta avance con relación a la Declaración de autoría de la creación y la cesión de los derechos patrimoniales a la entidad por lo funcionarios que hagan parte de los grupos de investigación aprobada en CCyT.
Esta actividad continúa en seguimiento. 
Se reitera por parte de esta Oficina incluir quien reporta el seguimiento de la acción.
19/12/2022: No se reporta avance de la gestión. Se verificará la aprobación de la modificación de la resolución 107 de 2020 en el siguiente seguimiento.</t>
  </si>
  <si>
    <t xml:space="preserve"> 30/09/2022:  Actividad para verificar desde diciembre de 2022.
20/12/2022: Se validaron las siguientes solicitudes de eliminación y/o modificacipon de los documentos del proceso de Atención al Ciudadano: Manual para la gestión de peticiones del IDEP, Manual Interno de Políticas y Procedimientos de Protección de Datos Personales, Instructivo de Lenguaje Claro, Procedimiento Atención dePeticiones, Quejas, Reclamos y Solicitudes, Documento estrategia de
racionalización de trámites, Elaboración de Informe de Encuestas, Instructivo para el diligenciamiento de grupos de valor, interés y partes interesadas, Grupos de valor, interés y partes interesadas, Política de Antisoborno, Antifraude y Antipirateria, Servicios de Atención al Usuario a través del centro de
recursos para la investigación y la innovación educativa CRIIE, Participación Ciudadana. Esta actividad continua en seguimiento.</t>
  </si>
  <si>
    <t xml:space="preserve"> 30/09/2022: María Margarita Cruz Gómez. Contratista OCI
20/12/2022: María Margarita Cruz Gómez. Contratista OCI</t>
  </si>
  <si>
    <t xml:space="preserve"> 30/09/2022:  Actividad para verificar desde diciembre de 2022.
20/12/2022: Se validaron las siguientes solicitudes de eliminación y/o modificacipon de los documentos del proceso de Atención al Ciudadano: Manual para la gestión de peticiones del IDEP, Manual Interno de Políticas y Procedimientos de Protección de Datos Personales, Instructivo de Lenguaje Claro, Procedimiento Atención dePeticiones, Quejas, Reclamos y Solicitudes, Documento estrategia de
racionalización de trámites, Elaboración de Informe de Encuestas, Instructivo para el diligenciamiento de grupos de valor, interés y partes interesadas, Grupos de valor, interés y partes interesadas, Política de Antisoborno, Antifraude y Antipirateria, Servicios de Atención al Usuario a través del centro de
recursos para la investigación y la innovación educativa CRIIE, Participación Ciudadana. Esta actividad continua en seguimiento.
</t>
  </si>
  <si>
    <t>30/09/2022: El seguimiento reportado por parte del responsable de proceso no cuenta con el soporte que valide la información del seguimiento.  
Se reitera por parte de esta Oficina incluir quien reporta el seguimiento de la acción.
Esta actividad continúa en seguimiento. 
20/12/2022: Se valido solicitud en formato FT-MIC-03-04 donde se solicita modificar Procedimiento Atención de Peticiones, Quejas, Reclamos y Solicitudes con la justificación de actualizan las actividades del procedimiento y se solicita traslado del proceso de Gestión Documental al proceso de Atención al Ciudadano, sin embargo se solicita acta del Comité Insttitucional de Gestión y Desempeño para la siguiente vigencia donde se solicite y apruebe el traslado de dependencia para dicho procedimiento. Esta actividad continua en seguimiento.</t>
  </si>
  <si>
    <t>30/09/2022: De acuerdo con el seguimiento efectuado por parte de esta Oficina se evidencia en el drive compartido las siguientes evidencias: Capacitaciones de Reportes de Bogotá te escucha, del 17 de mayo y el 15 de junio. Se recemienda por parte de esta Oficina realizar retroalimentación del resultado de los informes de PQRS posterios a las capacitaciones con el responsable del proceso con el objetivo de fortalecer las debilidades del mismo
Esta actividad continua en seguimiento.
Se reitera por parte de esta Oficina incluir quien reporta el seguimiento de la acción.
20/12/2022: De acuerdo al seguimiento efectuado por parte de esta oficina no se evidencia avance para la actividad. Se recomienda incluir fecha final de la actividad. Esta actividad continua en seguimiento.</t>
  </si>
  <si>
    <t>30/09/2022: De acuerdo al seguimiento efectuado por parte de esta oficina no se evidencia avance para la actividad. 
Esta actividad continua en seguimiento.
Se reitera por parte de esta Oficina incluir quien reporta el seguimiento de la acción.
20/12/2022: De acuerdo al seguimiento efectuado por parte de esta oficina no se evidencia avance para la actividad. Se recomienda incluir fecha final de la actividad. Esta actividad continua en seguimiento.</t>
  </si>
  <si>
    <t>https://drive.google.com/drive/u/2/folders/1KxrgUpSHc2h6lwXDbY4VwYz3iGoLNflq
https://drive.google.com/drive/folders/1nixv1fiBj2D4hWxD-dOEVWt66kesZamU</t>
  </si>
  <si>
    <t>https://drive.google.com/drive/u/2/folders/1B6nE6o2OLqENkJRV9cKliWA2wm6VDvMU
https://drive.google.com/drive/folders/1nixv1fiBj2D4hWxD-dOEVWt66kesZamU</t>
  </si>
  <si>
    <t>https://drive.google.com/drive/u/2/folders/1KxrgUpSHc2h6lwXDbY4VwYz3iGoLNflq
https://drive.google.com/drive/folders/1nixv1fiBj2D4hWxD-dOEVWt66kesZamU</t>
  </si>
  <si>
    <t>30/09/2022: De acuerdo al seguimiento efectuado por parte de esta oficina se evidencia los correos electrónicos sobre las PQRS que están pendientes de respuesta y su fecha de vencimiento.
Esta actividad continua en seguimiento con relación al informe de avance.
Se reitera por parte de esta Oficina incluir quien reporta el seguimiento de la acción.
20/12/2022: De acuerdo al seguimiento efectuado por parte de esta oficina no se evidencia avance para la actividad dentro del drive asignado para los soportes del proceso. Se recomienda incluir fecha final de la actividad. Esta actividad continua en seguimiento.</t>
  </si>
  <si>
    <t>https://drive.google.com/drive/u/2/folders/1sTDyQnlEAd0JqAL1OThp5R7aC-7YnEIh</t>
  </si>
  <si>
    <t>https://drive.google.com/drive/u/2/folders/1HaXgbbw2Wk7DIDNtaak2XOJCblAuA5TS
https://docs.google.com/spreadsheets/d/1RLVuwQ42nocZG5xJRaYnZ_2rtBHQdRva/edit#gid=2013275466 
https://drive.google.com/drive/u/2/folders/1sTDyQnlEAd0JqAL1OThp5R7aC-7YnEIh</t>
  </si>
  <si>
    <t>https://drive.google.com/drive/u/2/folders/1KxrgUpSHc2h6lwXDbY4VwYz3iGoLNflq
https://drive.google.com/drive/u/2/folders/1sTDyQnlEAd0JqAL1OThp5R7aC-7YnEIh</t>
  </si>
  <si>
    <t xml:space="preserve"> 30/09/2022: María Margarita Cruz Gómez. Contratista OCI
22/12/2022: María Margarita Cruz Gómez. Contratista OCI</t>
  </si>
  <si>
    <r>
      <t>30/09/2022:</t>
    </r>
    <r>
      <rPr>
        <sz val="10"/>
        <color rgb="FF000000"/>
        <rFont val="Arial"/>
        <family val="2"/>
      </rPr>
      <t xml:space="preserve"> De acuerdo con el seguimiento efectuado por parte de esta Oficina se evidencia en el drive compartido listado maestro de documentos con  fecha de actualización del listado a 30 de agosto de 2022.
Se recomienda incluir quién reporta el seguimiento.
22/12/2022: Se revisó correo institucional a la jefe de la OAP con asunto</t>
    </r>
    <r>
      <rPr>
        <i/>
        <sz val="10"/>
        <color rgb="FF000000"/>
        <rFont val="Arial"/>
        <family val="2"/>
      </rPr>
      <t xml:space="preserve"> Solicitud prorroga actualización proceso Mejoramiento integral y continuo h</t>
    </r>
    <r>
      <rPr>
        <sz val="10"/>
        <color rgb="FF000000"/>
        <rFont val="Arial"/>
        <family val="2"/>
      </rPr>
      <t xml:space="preserve">asta el 30 de junio de 2023, por lo anterior la actividad continua en seguimiento.
</t>
    </r>
  </si>
  <si>
    <r>
      <t xml:space="preserve">30/09/2022: </t>
    </r>
    <r>
      <rPr>
        <sz val="10"/>
        <color rgb="FF000000"/>
        <rFont val="Arial"/>
        <family val="2"/>
      </rPr>
      <t xml:space="preserve">De acuerdo a lo reportado por el responsable del proceso se continua con el seguimeinto de la actividad para el siguiente trimestre.
Se recomienda incluir quién reporta el seguimiento
22/12/2022: Se validaron los siguientes solicitudes de modificación de documentos del proceso: Caracterización del proceso, Instructivo para la elaboración y control de documentos SGI con referente MIPG, adicionalmente se verificó correo institucional a la jefe de la OAP con fecha del 22 de diciembre con asunto: </t>
    </r>
    <r>
      <rPr>
        <i/>
        <sz val="10"/>
        <color rgb="FF000000"/>
        <rFont val="Arial"/>
        <family val="2"/>
      </rPr>
      <t>Solicitud prorroga actualización proceso Mejoramiento integral y continuo</t>
    </r>
    <r>
      <rPr>
        <sz val="10"/>
        <color rgb="FF000000"/>
        <rFont val="Arial"/>
        <family val="2"/>
      </rPr>
      <t xml:space="preserve"> hasta el 30 de junio de 2023, por lo anterior la actividad continua en seguimiento</t>
    </r>
  </si>
  <si>
    <r>
      <t>30/09/2022:</t>
    </r>
    <r>
      <rPr>
        <sz val="10"/>
        <color rgb="FF000000"/>
        <rFont val="Arial"/>
        <family val="2"/>
      </rPr>
      <t xml:space="preserve"> Con base en lo reportado por el proceso se verificará el avance de la acción en el siguiente seguimiento programado.
Se recomienda solicitar el acompañamiento de la OAP con el fin de realizar la actualización de acuerdo a la metodologia establecida por ellos.  
Se reitera por parte de esta Oficina incluir quien reporta el seguimiento de la acción.</t>
    </r>
    <r>
      <rPr>
        <b/>
        <sz val="10"/>
        <color rgb="FF000000"/>
        <rFont val="Arial"/>
        <family val="2"/>
      </rPr>
      <t xml:space="preserve">
19/12/2022:</t>
    </r>
    <r>
      <rPr>
        <sz val="10"/>
        <color rgb="FF000000"/>
        <rFont val="Arial"/>
        <family val="2"/>
      </rPr>
      <t xml:space="preserve"> No se reporto avance de gestión frente al trimestre anterior, por lo cual se recomienda solicitar la ampliación a la OAP para evitar que la acción quede como vencida en el siguiente semestre.
Se reitera por parte de esta Oficina incluir quien reporta el seguimiento de la acción.
Esta acción continua en seguimiento.</t>
    </r>
  </si>
  <si>
    <t>Incumplimiento del estándar 4.2.3 Elaboración de procedimientos, instructivos, fichas, protocolos, teniendo en cuenta que en el SG SST se han documentado procedimientos, planes, formatos, entre otros, pero no se cuenta con  el soporte de entrega de los mismos a los trabajadores, como lo establece el modo de verificación descrito en la Resolución 312 de 2019.</t>
  </si>
  <si>
    <r>
      <t xml:space="preserve">30/09/2022: </t>
    </r>
    <r>
      <rPr>
        <sz val="10"/>
        <color rgb="FF000000"/>
        <rFont val="Arial"/>
        <family val="2"/>
      </rPr>
      <t xml:space="preserve">De acuerdo con el seguimiento efectuado por parte de esta Oficina se evidencia dentro de la carpeta compartida los soportes de las socializaciones por correo institucional de los documentos del SG SST a funcionarios y contratistas en las siguientes fechas: 14 de febrero, 4 de abril, 30 de agosto de 2022; adicionalmente se verificó el resgistro de asistencia con asunto entrega de documentos SG SST de 8-07-2022 firmado por la funcionaria Ana María Zambrano de la OAJ y del  29-06-2022  de la funcionaria Erika Boyacá de la OAJ
Esta actividad continua en seguimiento. 
Se reitera por parte de esta Oficina incluir quien reporta el seguimiento de la acción
</t>
    </r>
    <r>
      <rPr>
        <b/>
        <sz val="10"/>
        <color rgb="FF000000"/>
        <rFont val="Arial"/>
        <family val="2"/>
      </rPr>
      <t xml:space="preserve">19/12/2022: </t>
    </r>
    <r>
      <rPr>
        <sz val="10"/>
        <color rgb="FF000000"/>
        <rFont val="Arial"/>
        <family val="2"/>
      </rPr>
      <t>Se validaron los correos institucionales " Documentos del SG SST para su consulta" en las fechas del 19 de octubre, 16 de noviembre, y 2 de diciembre para todos los servidores públicos del IDEP cumpliendo con la acción formulada por lo anterior se cierra la actividad como efectiva.</t>
    </r>
  </si>
  <si>
    <r>
      <t xml:space="preserve">30/09/2022: De acuerdo con el seguimiento efectuado por parte de esta Oficina se evidencia en el drive compartido documentos por crear, actualizar y/o modificar de los procesos de Talento Humano, Gestión contractual y gestión jurídica,  gestión financiera, gestión tecnologica, gestión documental, y no del proceso de mejoramiento  integral y continuo.
Con relación a la actualización de la caracterización del proceso de Mejoramiento integral y continuo no se reporta avance.  Se reitera por parte de esta Oficina incluir quien reporta el seguimiento de la acción.
Esta actividad continua en seguimiento
22/12/2022: Se validaron los siguientes solicitudes de modificación de documentos del proceso de mejoramiento integral y continuo: Caracterización del proceso, Instructivo para la elaboración y control de documentos SGI con referente MIPG, adicionalmente se verificó correo institucional a la jefe de la OAP con fecha del 22 de diciembre con asunto: </t>
    </r>
    <r>
      <rPr>
        <i/>
        <sz val="10"/>
        <color theme="1"/>
        <rFont val="Arial"/>
        <family val="2"/>
      </rPr>
      <t>Solicitud prorroga actualización proceso Mejoramiento integral y continuo</t>
    </r>
    <r>
      <rPr>
        <sz val="10"/>
        <color theme="1"/>
        <rFont val="Arial"/>
        <family val="2"/>
      </rPr>
      <t xml:space="preserve"> hasta el 30 de junio de 2023, por lo anterior la actividad continua en seguimiento.</t>
    </r>
  </si>
  <si>
    <t>CUMPLIDA</t>
  </si>
  <si>
    <t xml:space="preserve">"2020: Esta actividad inicia en la vigencia 2021, por lo anterior se reportará seguimiento en el siguiente trimestre.
Primer Trimestre 2021: Esta actividad se realizará el segundo trimestre de 2021
Segundo trimestre: Se adelantó reunión de trabajo con el acompañamiento de la Oficina Asesora de Planeación para la revisión del mapa de riesgos y las actividades de control asociadas a la liquidación de la nómina, en ella se resolvieron inquietudes relacionadas con los instrumentos de gestión de esta información. La contratista de nómina efectuará ajustes a las actividades de control registradas en el mapa de riesgos  en el mes de julio de 2021.
Se solicita ampliación de esta actividad hasta el 15 de diciembre teniendo en cuenta que la oficina asesora de planeación apoyará la actualización de los riesgos en el último trimestre de la vigencia
Tercer seguimiento: Se estableció contacto con Viviana Monroy para revisar el mapa de riesgos del proceso y se estableció reunión para el 20 de octubre con el fin de iniciar el proceso de actrualización del mapa de riesgos.
Cuarto Trimestre 2021: 06/12/2021 - Reporta Willson Farfán En reuniones efectuadas con Viviana Monroy el 25 de octubre de 2021 y el 19 de noviembre,con el equipo de la oficina de control interno sobre revisión del mapa de riesgos, se verificó la información de todo el mapa, de la cual y acatando las recomendaciones de la Oficina de Control Interno, se efectuará en el mes de enero de 2022 la modificación del riesgo asociado a la liquidación de nómina. Se solicitará a la OAP la ampliación de la acción al 31/01/2022, teniendo en cuenta que la revisión realizada, con el acompañamiento de la OAP, requiere un análisis riguroso del proceso de liquidación de nómima                
30/08/2022: La actividad se realizó en el mes de enero de 2022, el 24 de febrero de 2022 se realizó reunión con la Oficina de Control Interno y Planeación para actualizar los riesgos de los procesos.  El documento se reporto a la oficina asesora de planeación y se encuentra publicado en el portal del IDEP con fecha de actualización enero 31 de 2022.  Se Adjunta link http://www.idep.edu.co/sites/default/files/PRO-GTH-13-01%20Liq-pago%20nomina.pdf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</si>
</sst>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_);_(* \(#,##0\);_(* &quot;-&quot;_);_(@_)"/>
    <numFmt numFmtId="165" formatCode="_(* #,##0.00_);_(* \(#,##0.00\);_(* &quot;-&quot;??_);_(@_)"/>
    <numFmt numFmtId="166" formatCode="[$-240A]d&quot; de &quot;mmmm&quot; de &quot;yyyy"/>
    <numFmt numFmtId="167" formatCode="_(* #,##0_);_(* \(#,##0\);_(* &quot;-&quot;??_);_(@_)"/>
    <numFmt numFmtId="168" formatCode="0.0%"/>
    <numFmt numFmtId="169" formatCode="d/m/yyyy"/>
    <numFmt numFmtId="170" formatCode="mm/dd/yyyy"/>
    <numFmt numFmtId="171" formatCode="m/d/yyyy"/>
  </numFmts>
  <fonts count="148">
    <font>
      <sz val="11"/>
      <color rgb="FF000000"/>
      <name val="Calibri"/>
      <scheme val="minor"/>
    </font>
    <font>
      <b/>
      <sz val="36"/>
      <color rgb="FF0070C0"/>
      <name val="Calibri"/>
      <family val="2"/>
    </font>
    <font>
      <sz val="11"/>
      <name val="Calibri"/>
      <family val="2"/>
    </font>
    <font>
      <sz val="11"/>
      <color rgb="FFFF0000"/>
      <name val="Arial"/>
      <family val="2"/>
    </font>
    <font>
      <sz val="11"/>
      <color rgb="FF000000"/>
      <name val="Calibri"/>
      <family val="2"/>
    </font>
    <font>
      <b/>
      <sz val="15"/>
      <color rgb="FFFFFFFF"/>
      <name val="Arial Black"/>
      <family val="2"/>
    </font>
    <font>
      <b/>
      <sz val="16"/>
      <color rgb="FFFFFFFF"/>
      <name val="Arial Black"/>
      <family val="2"/>
    </font>
    <font>
      <sz val="10"/>
      <color theme="1"/>
      <name val="Arial"/>
      <family val="2"/>
    </font>
    <font>
      <b/>
      <sz val="14"/>
      <color rgb="FF003366"/>
      <name val="Arial"/>
      <family val="2"/>
    </font>
    <font>
      <b/>
      <sz val="16"/>
      <color theme="1"/>
      <name val="Arial"/>
      <family val="2"/>
    </font>
    <font>
      <u/>
      <sz val="18"/>
      <color theme="10"/>
      <name val="Calibri"/>
      <family val="2"/>
    </font>
    <font>
      <u/>
      <sz val="18"/>
      <color theme="10"/>
      <name val="Calibri"/>
      <family val="2"/>
    </font>
    <font>
      <b/>
      <sz val="15"/>
      <color rgb="FFFF0000"/>
      <name val="Arial"/>
      <family val="2"/>
    </font>
    <font>
      <b/>
      <sz val="12"/>
      <color rgb="FFFF0000"/>
      <name val="Arial"/>
      <family val="2"/>
    </font>
    <font>
      <sz val="11"/>
      <color theme="1"/>
      <name val="Arial"/>
      <family val="2"/>
    </font>
    <font>
      <b/>
      <sz val="11"/>
      <color theme="1"/>
      <name val="Arial"/>
      <family val="2"/>
    </font>
    <font>
      <b/>
      <sz val="25"/>
      <color theme="1"/>
      <name val="Arial"/>
      <family val="2"/>
    </font>
    <font>
      <sz val="11"/>
      <color theme="1"/>
      <name val="Calibri"/>
      <family val="2"/>
    </font>
    <font>
      <b/>
      <sz val="14"/>
      <color rgb="FF000000"/>
      <name val="Arial"/>
      <family val="2"/>
    </font>
    <font>
      <b/>
      <sz val="19"/>
      <color rgb="FF000000"/>
      <name val="Arial"/>
      <family val="2"/>
    </font>
    <font>
      <u/>
      <sz val="20"/>
      <color rgb="FF0563C1"/>
      <name val="Calibri"/>
      <family val="2"/>
    </font>
    <font>
      <b/>
      <sz val="18"/>
      <color theme="1"/>
      <name val="Arial"/>
      <family val="2"/>
    </font>
    <font>
      <b/>
      <sz val="11"/>
      <color rgb="FFFFFFFF"/>
      <name val="Arial"/>
      <family val="2"/>
    </font>
    <font>
      <b/>
      <u/>
      <sz val="11"/>
      <color rgb="FFFFFFFF"/>
      <name val="Arial"/>
      <family val="2"/>
    </font>
    <font>
      <b/>
      <sz val="11"/>
      <color theme="0"/>
      <name val="Calibri"/>
      <family val="2"/>
    </font>
    <font>
      <b/>
      <sz val="11"/>
      <color theme="0"/>
      <name val="Arial"/>
      <family val="2"/>
    </font>
    <font>
      <b/>
      <sz val="18"/>
      <color rgb="FF000000"/>
      <name val="Arial"/>
      <family val="2"/>
    </font>
    <font>
      <b/>
      <u/>
      <sz val="11"/>
      <color rgb="FF0000FF"/>
      <name val="Arial"/>
      <family val="2"/>
    </font>
    <font>
      <b/>
      <sz val="11"/>
      <color rgb="FF000000"/>
      <name val="Arial"/>
      <family val="2"/>
    </font>
    <font>
      <b/>
      <u/>
      <sz val="11"/>
      <color rgb="FF0000FF"/>
      <name val="Arial"/>
      <family val="2"/>
    </font>
    <font>
      <b/>
      <u/>
      <sz val="11"/>
      <color rgb="FF0000FF"/>
      <name val="Arial"/>
      <family val="2"/>
    </font>
    <font>
      <b/>
      <u/>
      <sz val="11"/>
      <color rgb="FF0000FF"/>
      <name val="Arial"/>
      <family val="2"/>
    </font>
    <font>
      <b/>
      <u/>
      <sz val="11"/>
      <color rgb="FF0000FF"/>
      <name val="Arial"/>
      <family val="2"/>
    </font>
    <font>
      <b/>
      <u/>
      <sz val="11"/>
      <color rgb="FF0000FF"/>
      <name val="Arial"/>
      <family val="2"/>
    </font>
    <font>
      <b/>
      <sz val="16"/>
      <color rgb="FFFFFFFF"/>
      <name val="Arial"/>
      <family val="2"/>
    </font>
    <font>
      <sz val="18"/>
      <color rgb="FF000000"/>
      <name val="Calibri"/>
      <family val="2"/>
    </font>
    <font>
      <b/>
      <sz val="10"/>
      <color rgb="FF000000"/>
      <name val="Calibri"/>
      <family val="2"/>
    </font>
    <font>
      <sz val="10"/>
      <color rgb="FF000000"/>
      <name val="Arial"/>
      <family val="2"/>
    </font>
    <font>
      <b/>
      <sz val="10"/>
      <color rgb="FF000000"/>
      <name val="Arial"/>
      <family val="2"/>
    </font>
    <font>
      <b/>
      <sz val="10"/>
      <color rgb="FFFF0000"/>
      <name val="Arial"/>
      <family val="2"/>
    </font>
    <font>
      <sz val="10"/>
      <color rgb="FFFF0000"/>
      <name val="Arial"/>
      <family val="2"/>
    </font>
    <font>
      <sz val="12"/>
      <color theme="1"/>
      <name val="Arial"/>
      <family val="2"/>
    </font>
    <font>
      <b/>
      <sz val="30"/>
      <color theme="1"/>
      <name val="Arial"/>
      <family val="2"/>
    </font>
    <font>
      <sz val="16"/>
      <color theme="1"/>
      <name val="Arial"/>
      <family val="2"/>
    </font>
    <font>
      <b/>
      <sz val="20"/>
      <color theme="1"/>
      <name val="Calibri"/>
      <family val="2"/>
    </font>
    <font>
      <b/>
      <sz val="18"/>
      <color rgb="FFFFFFFF"/>
      <name val="Arial"/>
      <family val="2"/>
    </font>
    <font>
      <b/>
      <sz val="12"/>
      <color theme="1"/>
      <name val="Arial"/>
      <family val="2"/>
    </font>
    <font>
      <sz val="11"/>
      <color rgb="FF000000"/>
      <name val="Arial"/>
      <family val="2"/>
    </font>
    <font>
      <b/>
      <sz val="10"/>
      <color theme="1"/>
      <name val="Arial"/>
      <family val="2"/>
    </font>
    <font>
      <sz val="10"/>
      <color rgb="FF000000"/>
      <name val="Calibri"/>
      <family val="2"/>
    </font>
    <font>
      <u/>
      <sz val="10"/>
      <color theme="1"/>
      <name val="Arial"/>
      <family val="2"/>
    </font>
    <font>
      <u/>
      <sz val="10"/>
      <color rgb="FF0000FF"/>
      <name val="Calibri"/>
      <family val="2"/>
    </font>
    <font>
      <u/>
      <sz val="10"/>
      <color rgb="FF0000FF"/>
      <name val="Calibri"/>
      <family val="2"/>
    </font>
    <font>
      <u/>
      <sz val="11"/>
      <color theme="10"/>
      <name val="Calibri"/>
      <family val="2"/>
    </font>
    <font>
      <u/>
      <sz val="11"/>
      <color rgb="FF0000FF"/>
      <name val="Calibri"/>
      <family val="2"/>
    </font>
    <font>
      <u/>
      <sz val="11"/>
      <color rgb="FF0000FF"/>
      <name val="Calibri"/>
      <family val="2"/>
    </font>
    <font>
      <u/>
      <sz val="11"/>
      <color theme="10"/>
      <name val="Calibri"/>
      <family val="2"/>
    </font>
    <font>
      <u/>
      <sz val="10"/>
      <color rgb="FF000000"/>
      <name val="Arial"/>
      <family val="2"/>
    </font>
    <font>
      <b/>
      <sz val="11"/>
      <color rgb="FF000000"/>
      <name val="Calibri"/>
      <family val="2"/>
    </font>
    <font>
      <u/>
      <sz val="10"/>
      <color theme="10"/>
      <name val="Arial"/>
      <family val="2"/>
    </font>
    <font>
      <u/>
      <sz val="10"/>
      <color theme="10"/>
      <name val="Arial"/>
      <family val="2"/>
    </font>
    <font>
      <u/>
      <sz val="10"/>
      <color theme="10"/>
      <name val="Arial"/>
      <family val="2"/>
    </font>
    <font>
      <u/>
      <sz val="10"/>
      <color theme="10"/>
      <name val="Arial"/>
      <family val="2"/>
    </font>
    <font>
      <u/>
      <sz val="11"/>
      <color theme="10"/>
      <name val="Calibri"/>
      <family val="2"/>
    </font>
    <font>
      <u/>
      <sz val="11"/>
      <color rgb="FF000000"/>
      <name val="Calibri"/>
      <family val="2"/>
    </font>
    <font>
      <u/>
      <sz val="11"/>
      <color theme="10"/>
      <name val="Calibri"/>
      <family val="2"/>
    </font>
    <font>
      <u/>
      <sz val="11"/>
      <color theme="10"/>
      <name val="Calibri"/>
      <family val="2"/>
    </font>
    <font>
      <b/>
      <sz val="11"/>
      <color theme="1"/>
      <name val="Calibri"/>
      <family val="2"/>
    </font>
    <font>
      <b/>
      <sz val="9"/>
      <color theme="1"/>
      <name val="Arial"/>
      <family val="2"/>
    </font>
    <font>
      <sz val="9"/>
      <color theme="1"/>
      <name val="Arial"/>
      <family val="2"/>
    </font>
    <font>
      <b/>
      <u/>
      <sz val="12"/>
      <color rgb="FF0000FF"/>
      <name val="Arial"/>
      <family val="2"/>
    </font>
    <font>
      <b/>
      <u/>
      <sz val="12"/>
      <color rgb="FF0000FF"/>
      <name val="Arial"/>
      <family val="2"/>
    </font>
    <font>
      <b/>
      <u/>
      <sz val="12"/>
      <color rgb="FF0000FF"/>
      <name val="Arial"/>
      <family val="2"/>
    </font>
    <font>
      <b/>
      <u/>
      <sz val="12"/>
      <color rgb="FF0000FF"/>
      <name val="Arial"/>
      <family val="2"/>
    </font>
    <font>
      <b/>
      <u/>
      <sz val="12"/>
      <color rgb="FF0000FF"/>
      <name val="Arial"/>
      <family val="2"/>
    </font>
    <font>
      <b/>
      <u/>
      <sz val="12"/>
      <color rgb="FF0000FF"/>
      <name val="Arial"/>
      <family val="2"/>
    </font>
    <font>
      <sz val="18"/>
      <color theme="1"/>
      <name val="Arial"/>
      <family val="2"/>
    </font>
    <font>
      <b/>
      <u/>
      <sz val="13"/>
      <color rgb="FF0000FF"/>
      <name val="Arial"/>
      <family val="2"/>
    </font>
    <font>
      <u/>
      <sz val="13"/>
      <color rgb="FF0000FF"/>
      <name val="Arial"/>
      <family val="2"/>
    </font>
    <font>
      <b/>
      <sz val="12"/>
      <color rgb="FF000000"/>
      <name val="Arial"/>
      <family val="2"/>
    </font>
    <font>
      <b/>
      <sz val="15"/>
      <color rgb="FF000000"/>
      <name val="Arial"/>
      <family val="2"/>
    </font>
    <font>
      <u/>
      <sz val="10"/>
      <color rgb="FF0000FF"/>
      <name val="Arial"/>
      <family val="2"/>
    </font>
    <font>
      <u/>
      <sz val="10"/>
      <color rgb="FF0000FF"/>
      <name val="Arial"/>
      <family val="2"/>
    </font>
    <font>
      <sz val="12"/>
      <color rgb="FF000000"/>
      <name val="Calibri"/>
      <family val="2"/>
    </font>
    <font>
      <u/>
      <sz val="12"/>
      <color rgb="FF0000FF"/>
      <name val="Calibri"/>
      <family val="2"/>
    </font>
    <font>
      <sz val="12"/>
      <color theme="1"/>
      <name val="Calibri"/>
      <family val="2"/>
    </font>
    <font>
      <u/>
      <sz val="11"/>
      <color theme="10"/>
      <name val="Calibri"/>
      <family val="2"/>
    </font>
    <font>
      <u/>
      <sz val="11"/>
      <color theme="10"/>
      <name val="Calibri"/>
      <family val="2"/>
    </font>
    <font>
      <u/>
      <sz val="11"/>
      <color rgb="FF0563C1"/>
      <name val="Calibri"/>
      <family val="2"/>
    </font>
    <font>
      <u/>
      <sz val="10"/>
      <color rgb="FF000000"/>
      <name val="Arial"/>
      <family val="2"/>
    </font>
    <font>
      <u/>
      <sz val="10"/>
      <color rgb="FF000000"/>
      <name val="Arial"/>
      <family val="2"/>
    </font>
    <font>
      <sz val="9"/>
      <color rgb="FF000000"/>
      <name val="Calibri"/>
      <family val="2"/>
    </font>
    <font>
      <sz val="9"/>
      <color rgb="FF000000"/>
      <name val="Arial"/>
      <family val="2"/>
    </font>
    <font>
      <sz val="9"/>
      <color theme="1"/>
      <name val="Calibri"/>
      <family val="2"/>
    </font>
    <font>
      <u/>
      <sz val="10"/>
      <color rgb="FF0563C1"/>
      <name val="Arial"/>
      <family val="2"/>
    </font>
    <font>
      <sz val="14"/>
      <color theme="1"/>
      <name val="Arial"/>
      <family val="2"/>
    </font>
    <font>
      <u/>
      <sz val="11"/>
      <color theme="10"/>
      <name val="Calibri"/>
      <family val="2"/>
    </font>
    <font>
      <sz val="11"/>
      <color theme="1"/>
      <name val="Arial"/>
      <family val="2"/>
    </font>
    <font>
      <sz val="11"/>
      <color theme="1"/>
      <name val="Calibri"/>
      <family val="2"/>
    </font>
    <font>
      <sz val="11"/>
      <color theme="1"/>
      <name val="Docs-Calibri"/>
    </font>
    <font>
      <b/>
      <sz val="11"/>
      <color theme="1"/>
      <name val="Arial"/>
      <family val="2"/>
    </font>
    <font>
      <u/>
      <sz val="11"/>
      <color rgb="FF000000"/>
      <name val="Arial"/>
      <family val="2"/>
    </font>
    <font>
      <u/>
      <sz val="10"/>
      <color rgb="FF000000"/>
      <name val="Arial"/>
      <family val="2"/>
    </font>
    <font>
      <b/>
      <sz val="8"/>
      <color rgb="FF000000"/>
      <name val="Arial"/>
      <family val="2"/>
    </font>
    <font>
      <b/>
      <i/>
      <sz val="10"/>
      <color rgb="FF000000"/>
      <name val="Arial"/>
      <family val="2"/>
    </font>
    <font>
      <i/>
      <sz val="10"/>
      <color rgb="FF000000"/>
      <name val="Arial"/>
      <family val="2"/>
    </font>
    <font>
      <i/>
      <sz val="10"/>
      <color theme="1"/>
      <name val="Arial"/>
      <family val="2"/>
    </font>
    <font>
      <b/>
      <u/>
      <sz val="10"/>
      <color rgb="FF000000"/>
      <name val="Arial"/>
      <family val="2"/>
    </font>
    <font>
      <i/>
      <sz val="10"/>
      <color rgb="FF000000"/>
      <name val="Calibri"/>
      <family val="2"/>
    </font>
    <font>
      <sz val="10"/>
      <color rgb="FF0070C0"/>
      <name val="Arial"/>
      <family val="2"/>
    </font>
    <font>
      <b/>
      <sz val="10"/>
      <color rgb="FF0070C0"/>
      <name val="Arial"/>
      <family val="2"/>
    </font>
    <font>
      <i/>
      <u/>
      <sz val="10"/>
      <color rgb="FF000000"/>
      <name val="Arial"/>
      <family val="2"/>
    </font>
    <font>
      <sz val="8"/>
      <color rgb="FF000000"/>
      <name val="Arial"/>
      <family val="2"/>
    </font>
    <font>
      <b/>
      <sz val="10"/>
      <color theme="10"/>
      <name val="Arial"/>
      <family val="2"/>
    </font>
    <font>
      <sz val="10"/>
      <color theme="10"/>
      <name val="Arial"/>
      <family val="2"/>
    </font>
    <font>
      <b/>
      <sz val="12"/>
      <color rgb="FF000000"/>
      <name val="Calibri"/>
      <family val="2"/>
    </font>
    <font>
      <i/>
      <sz val="12"/>
      <color theme="1"/>
      <name val="Calibri"/>
      <family val="2"/>
    </font>
    <font>
      <u/>
      <sz val="11"/>
      <color rgb="FF00B050"/>
      <name val="Arial"/>
      <family val="2"/>
    </font>
    <font>
      <u/>
      <sz val="11"/>
      <color rgb="FF1155CC"/>
      <name val="Arial"/>
      <family val="2"/>
    </font>
    <font>
      <u/>
      <sz val="11"/>
      <color theme="10"/>
      <name val="Calibri"/>
      <family val="2"/>
      <scheme val="minor"/>
    </font>
    <font>
      <sz val="10"/>
      <name val="Arial"/>
      <family val="2"/>
    </font>
    <font>
      <sz val="11"/>
      <color rgb="FF000000"/>
      <name val="Calibri"/>
      <family val="2"/>
      <scheme val="minor"/>
    </font>
    <font>
      <sz val="11"/>
      <color rgb="FF1155CC"/>
      <name val="Calibri"/>
      <family val="2"/>
      <scheme val="minor"/>
    </font>
    <font>
      <i/>
      <sz val="11"/>
      <color theme="1"/>
      <name val="Arial"/>
      <family val="2"/>
    </font>
    <font>
      <sz val="18"/>
      <color rgb="FF000000"/>
      <name val="Calibri"/>
    </font>
    <font>
      <b/>
      <sz val="10"/>
      <color rgb="FF000000"/>
      <name val="Calibri"/>
    </font>
    <font>
      <sz val="11"/>
      <color rgb="FF000000"/>
      <name val="Calibri"/>
    </font>
    <font>
      <sz val="10"/>
      <color rgb="FF000000"/>
      <name val="Arial"/>
    </font>
    <font>
      <b/>
      <sz val="10"/>
      <color rgb="FF000000"/>
      <name val="Arial"/>
    </font>
    <font>
      <sz val="10"/>
      <color theme="1"/>
      <name val="Arial"/>
    </font>
    <font>
      <b/>
      <sz val="10"/>
      <color rgb="FFFF0000"/>
      <name val="Arial"/>
    </font>
    <font>
      <sz val="10"/>
      <color rgb="FFFF0000"/>
      <name val="Arial"/>
    </font>
    <font>
      <sz val="12"/>
      <color theme="1"/>
      <name val="Arial"/>
    </font>
    <font>
      <sz val="11"/>
      <name val="Calibri"/>
    </font>
    <font>
      <b/>
      <sz val="30"/>
      <color theme="1"/>
      <name val="Arial"/>
    </font>
    <font>
      <sz val="16"/>
      <color theme="1"/>
      <name val="Arial"/>
    </font>
    <font>
      <b/>
      <sz val="20"/>
      <color theme="1"/>
      <name val="Calibri"/>
    </font>
    <font>
      <sz val="11"/>
      <color theme="1"/>
      <name val="Calibri"/>
    </font>
    <font>
      <b/>
      <sz val="18"/>
      <color rgb="FF000000"/>
      <name val="Arial"/>
    </font>
    <font>
      <b/>
      <sz val="18"/>
      <color theme="1"/>
      <name val="Arial"/>
    </font>
    <font>
      <b/>
      <sz val="18"/>
      <color rgb="FFFFFFFF"/>
      <name val="Arial"/>
    </font>
    <font>
      <b/>
      <sz val="12"/>
      <color theme="1"/>
      <name val="Arial"/>
    </font>
    <font>
      <sz val="11"/>
      <color rgb="FF000000"/>
      <name val="Arial"/>
    </font>
    <font>
      <b/>
      <sz val="10"/>
      <color theme="1"/>
      <name val="Arial"/>
    </font>
    <font>
      <sz val="10"/>
      <color rgb="FF000000"/>
      <name val="Calibri"/>
    </font>
    <font>
      <u/>
      <sz val="10"/>
      <color theme="1"/>
      <name val="Arial"/>
    </font>
    <font>
      <u/>
      <sz val="10"/>
      <color rgb="FF0000FF"/>
      <name val="Calibri"/>
    </font>
    <font>
      <u/>
      <sz val="11"/>
      <color theme="10"/>
      <name val="Calibri"/>
    </font>
  </fonts>
  <fills count="30">
    <fill>
      <patternFill patternType="none"/>
    </fill>
    <fill>
      <patternFill patternType="gray125"/>
    </fill>
    <fill>
      <patternFill patternType="solid">
        <fgColor rgb="FFFFFFFF"/>
        <bgColor rgb="FFFFFFFF"/>
      </patternFill>
    </fill>
    <fill>
      <patternFill patternType="solid">
        <fgColor rgb="FF003366"/>
        <bgColor rgb="FF003366"/>
      </patternFill>
    </fill>
    <fill>
      <patternFill patternType="solid">
        <fgColor theme="0"/>
        <bgColor theme="0"/>
      </patternFill>
    </fill>
    <fill>
      <patternFill patternType="solid">
        <fgColor rgb="FF969696"/>
        <bgColor rgb="FF969696"/>
      </patternFill>
    </fill>
    <fill>
      <patternFill patternType="solid">
        <fgColor rgb="FF2E75B5"/>
        <bgColor rgb="FF2E75B5"/>
      </patternFill>
    </fill>
    <fill>
      <patternFill patternType="solid">
        <fgColor rgb="FF1E4E79"/>
        <bgColor rgb="FF1E4E79"/>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C55A11"/>
        <bgColor rgb="FFC55A11"/>
      </patternFill>
    </fill>
    <fill>
      <patternFill patternType="solid">
        <fgColor rgb="FF00B0F0"/>
        <bgColor rgb="FF00B0F0"/>
      </patternFill>
    </fill>
    <fill>
      <patternFill patternType="solid">
        <fgColor rgb="FF92D050"/>
        <bgColor rgb="FF92D050"/>
      </patternFill>
    </fill>
    <fill>
      <patternFill patternType="solid">
        <fgColor rgb="FF9966FF"/>
        <bgColor rgb="FF9966FF"/>
      </patternFill>
    </fill>
    <fill>
      <patternFill patternType="solid">
        <fgColor rgb="FFFF9900"/>
        <bgColor rgb="FFFF9900"/>
      </patternFill>
    </fill>
    <fill>
      <patternFill patternType="solid">
        <fgColor rgb="FF99CCFF"/>
        <bgColor rgb="FF99CCFF"/>
      </patternFill>
    </fill>
    <fill>
      <patternFill patternType="solid">
        <fgColor rgb="FF33CCCC"/>
        <bgColor rgb="FF33CCCC"/>
      </patternFill>
    </fill>
    <fill>
      <patternFill patternType="solid">
        <fgColor rgb="FF333399"/>
        <bgColor rgb="FF333399"/>
      </patternFill>
    </fill>
    <fill>
      <patternFill patternType="solid">
        <fgColor rgb="FF99CC00"/>
        <bgColor rgb="FF99CC00"/>
      </patternFill>
    </fill>
    <fill>
      <patternFill patternType="solid">
        <fgColor rgb="FFDADADA"/>
        <bgColor rgb="FFDADADA"/>
      </patternFill>
    </fill>
    <fill>
      <patternFill patternType="solid">
        <fgColor rgb="FFBDD6EE"/>
        <bgColor rgb="FFBDD6EE"/>
      </patternFill>
    </fill>
    <fill>
      <patternFill patternType="solid">
        <fgColor rgb="FFC0C0C0"/>
        <bgColor rgb="FFC0C0C0"/>
      </patternFill>
    </fill>
    <fill>
      <patternFill patternType="solid">
        <fgColor rgb="FFBFBFBF"/>
        <bgColor rgb="FFBFBFBF"/>
      </patternFill>
    </fill>
    <fill>
      <patternFill patternType="solid">
        <fgColor rgb="FFE2EFD9"/>
        <bgColor rgb="FFE2EFD9"/>
      </patternFill>
    </fill>
    <fill>
      <patternFill patternType="solid">
        <fgColor rgb="FFC5E0B3"/>
        <bgColor rgb="FFC5E0B3"/>
      </patternFill>
    </fill>
    <fill>
      <patternFill patternType="solid">
        <fgColor rgb="FFFFFF00"/>
        <bgColor rgb="FFFFFF00"/>
      </patternFill>
    </fill>
    <fill>
      <patternFill patternType="solid">
        <fgColor rgb="FF9CC2E5"/>
        <bgColor rgb="FF9CC2E5"/>
      </patternFill>
    </fill>
    <fill>
      <patternFill patternType="solid">
        <fgColor rgb="FFFFFFFF"/>
        <bgColor indexed="64"/>
      </patternFill>
    </fill>
    <fill>
      <patternFill patternType="solid">
        <fgColor rgb="FFFFFF00"/>
        <bgColor indexed="64"/>
      </patternFill>
    </fill>
  </fills>
  <borders count="119">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top style="thin">
        <color rgb="FF000000"/>
      </top>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thin">
        <color rgb="FF000000"/>
      </top>
      <bottom/>
      <diagonal/>
    </border>
    <border>
      <left/>
      <right/>
      <top/>
      <bottom/>
      <diagonal/>
    </border>
    <border>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rgb="FF000000"/>
      </left>
      <right/>
      <top style="thick">
        <color rgb="FF000000"/>
      </top>
      <bottom style="medium">
        <color rgb="FF000000"/>
      </bottom>
      <diagonal/>
    </border>
    <border>
      <left/>
      <right/>
      <top style="thick">
        <color rgb="FF000000"/>
      </top>
      <bottom style="medium">
        <color rgb="FF000000"/>
      </bottom>
      <diagonal/>
    </border>
    <border>
      <left/>
      <right style="medium">
        <color rgb="FF000000"/>
      </right>
      <top style="thick">
        <color rgb="FF000000"/>
      </top>
      <bottom style="medium">
        <color rgb="FF000000"/>
      </bottom>
      <diagonal/>
    </border>
    <border>
      <left style="thin">
        <color rgb="FF000000"/>
      </left>
      <right/>
      <top style="medium">
        <color rgb="FF00000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2">
    <xf numFmtId="0" fontId="0" fillId="0" borderId="0"/>
    <xf numFmtId="0" fontId="119" fillId="0" borderId="0" applyNumberFormat="0" applyFill="0" applyBorder="0" applyAlignment="0" applyProtection="0"/>
  </cellStyleXfs>
  <cellXfs count="923">
    <xf numFmtId="0" fontId="0" fillId="0" borderId="0" xfId="0" applyFont="1" applyAlignment="1"/>
    <xf numFmtId="0" fontId="3" fillId="2" borderId="4" xfId="0" applyFont="1" applyFill="1" applyBorder="1"/>
    <xf numFmtId="165" fontId="4" fillId="2" borderId="5" xfId="0" applyNumberFormat="1" applyFont="1" applyFill="1" applyBorder="1"/>
    <xf numFmtId="165" fontId="5" fillId="2" borderId="5" xfId="0" applyNumberFormat="1" applyFont="1" applyFill="1" applyBorder="1" applyAlignment="1">
      <alignment vertical="top" wrapText="1"/>
    </xf>
    <xf numFmtId="165" fontId="7" fillId="2" borderId="5" xfId="0" applyNumberFormat="1" applyFont="1" applyFill="1" applyBorder="1"/>
    <xf numFmtId="0" fontId="3" fillId="2" borderId="9" xfId="0" applyFont="1" applyFill="1" applyBorder="1"/>
    <xf numFmtId="165" fontId="4" fillId="2" borderId="10" xfId="0" applyNumberFormat="1" applyFont="1" applyFill="1" applyBorder="1"/>
    <xf numFmtId="0" fontId="9" fillId="2" borderId="10" xfId="0" applyFont="1" applyFill="1" applyBorder="1" applyAlignment="1">
      <alignment vertical="center" wrapText="1"/>
    </xf>
    <xf numFmtId="165" fontId="7" fillId="2" borderId="10" xfId="0" applyNumberFormat="1" applyFont="1" applyFill="1" applyBorder="1"/>
    <xf numFmtId="0" fontId="12" fillId="2" borderId="10"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2" fillId="2" borderId="14" xfId="0" applyFont="1" applyFill="1" applyBorder="1" applyAlignment="1">
      <alignment horizontal="center" vertical="center" wrapText="1"/>
    </xf>
    <xf numFmtId="1" fontId="14" fillId="2" borderId="10" xfId="0" applyNumberFormat="1" applyFont="1" applyFill="1" applyBorder="1" applyAlignment="1">
      <alignment horizontal="center" vertical="center"/>
    </xf>
    <xf numFmtId="165" fontId="15" fillId="2" borderId="10" xfId="0" applyNumberFormat="1" applyFont="1" applyFill="1" applyBorder="1"/>
    <xf numFmtId="1" fontId="14" fillId="2" borderId="5" xfId="0" applyNumberFormat="1" applyFont="1" applyFill="1" applyBorder="1" applyAlignment="1">
      <alignment horizontal="center" vertical="center"/>
    </xf>
    <xf numFmtId="165" fontId="15" fillId="2" borderId="5" xfId="0" applyNumberFormat="1" applyFont="1" applyFill="1" applyBorder="1"/>
    <xf numFmtId="0" fontId="12" fillId="2" borderId="5"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2" fillId="2" borderId="15" xfId="0" applyFont="1" applyFill="1" applyBorder="1" applyAlignment="1">
      <alignment horizontal="center" vertical="center" wrapText="1"/>
    </xf>
    <xf numFmtId="1" fontId="6" fillId="0" borderId="0" xfId="0" applyNumberFormat="1" applyFont="1" applyAlignment="1">
      <alignment horizontal="center" vertical="center" wrapText="1"/>
    </xf>
    <xf numFmtId="0" fontId="17" fillId="0" borderId="0" xfId="0" applyFont="1"/>
    <xf numFmtId="0" fontId="18" fillId="0" borderId="0" xfId="0" applyFont="1" applyAlignment="1">
      <alignment vertical="center" wrapText="1"/>
    </xf>
    <xf numFmtId="0" fontId="19" fillId="0" borderId="0" xfId="0" applyFont="1" applyAlignment="1">
      <alignment horizontal="center" vertical="center" wrapText="1"/>
    </xf>
    <xf numFmtId="0" fontId="4" fillId="0" borderId="0" xfId="0" applyFont="1"/>
    <xf numFmtId="0" fontId="9" fillId="0" borderId="19" xfId="0" applyFont="1" applyBorder="1" applyAlignment="1">
      <alignment horizontal="center" vertical="center" wrapText="1"/>
    </xf>
    <xf numFmtId="0" fontId="9" fillId="0" borderId="0" xfId="0" applyFont="1" applyAlignment="1">
      <alignment horizontal="center" vertical="center" wrapText="1"/>
    </xf>
    <xf numFmtId="167" fontId="7" fillId="2" borderId="10" xfId="0" applyNumberFormat="1" applyFont="1" applyFill="1" applyBorder="1" applyAlignment="1">
      <alignment horizontal="center" vertical="center" wrapText="1"/>
    </xf>
    <xf numFmtId="165" fontId="4" fillId="0" borderId="0" xfId="0" applyNumberFormat="1" applyFont="1"/>
    <xf numFmtId="165" fontId="16" fillId="2" borderId="10" xfId="0" applyNumberFormat="1" applyFont="1" applyFill="1" applyBorder="1" applyAlignment="1">
      <alignment vertical="center"/>
    </xf>
    <xf numFmtId="168" fontId="9" fillId="0" borderId="0" xfId="0" applyNumberFormat="1" applyFont="1" applyAlignment="1">
      <alignment horizontal="center" vertical="center" wrapText="1"/>
    </xf>
    <xf numFmtId="37" fontId="12" fillId="2" borderId="10" xfId="0" applyNumberFormat="1" applyFont="1" applyFill="1" applyBorder="1" applyAlignment="1">
      <alignment horizontal="center" vertical="center" wrapText="1"/>
    </xf>
    <xf numFmtId="165" fontId="7" fillId="2" borderId="10" xfId="0" applyNumberFormat="1" applyFont="1" applyFill="1" applyBorder="1" applyAlignment="1">
      <alignment horizontal="left"/>
    </xf>
    <xf numFmtId="165" fontId="15" fillId="2" borderId="10" xfId="0" applyNumberFormat="1" applyFont="1" applyFill="1" applyBorder="1" applyAlignment="1">
      <alignment horizontal="left"/>
    </xf>
    <xf numFmtId="1" fontId="9" fillId="0" borderId="0" xfId="0" applyNumberFormat="1" applyFont="1" applyAlignment="1">
      <alignment horizontal="center" vertical="center" wrapText="1"/>
    </xf>
    <xf numFmtId="9" fontId="9" fillId="2" borderId="10" xfId="0" applyNumberFormat="1" applyFont="1" applyFill="1" applyBorder="1" applyAlignment="1">
      <alignment horizontal="center" vertical="center" wrapText="1"/>
    </xf>
    <xf numFmtId="0" fontId="3" fillId="2" borderId="20" xfId="0" applyFont="1" applyFill="1" applyBorder="1"/>
    <xf numFmtId="1" fontId="14" fillId="2" borderId="21" xfId="0" applyNumberFormat="1" applyFont="1" applyFill="1" applyBorder="1" applyAlignment="1">
      <alignment horizontal="left" vertical="center"/>
    </xf>
    <xf numFmtId="165" fontId="7" fillId="2" borderId="21" xfId="0" applyNumberFormat="1" applyFont="1" applyFill="1" applyBorder="1"/>
    <xf numFmtId="165" fontId="15" fillId="2" borderId="21" xfId="0" applyNumberFormat="1" applyFont="1" applyFill="1" applyBorder="1"/>
    <xf numFmtId="0" fontId="12" fillId="2" borderId="21" xfId="0" applyFont="1" applyFill="1" applyBorder="1" applyAlignment="1">
      <alignment horizontal="center" vertical="center" wrapText="1"/>
    </xf>
    <xf numFmtId="0" fontId="13" fillId="2" borderId="21" xfId="0" applyFont="1" applyFill="1" applyBorder="1" applyAlignment="1">
      <alignment horizontal="center" vertical="center" wrapText="1"/>
    </xf>
    <xf numFmtId="165" fontId="4" fillId="2" borderId="4" xfId="0" applyNumberFormat="1" applyFont="1" applyFill="1" applyBorder="1"/>
    <xf numFmtId="165" fontId="21" fillId="2" borderId="5" xfId="0" applyNumberFormat="1" applyFont="1" applyFill="1" applyBorder="1" applyAlignment="1">
      <alignment horizontal="center" vertical="center"/>
    </xf>
    <xf numFmtId="165" fontId="4" fillId="2" borderId="15" xfId="0" applyNumberFormat="1" applyFont="1" applyFill="1" applyBorder="1"/>
    <xf numFmtId="165" fontId="4" fillId="2" borderId="9" xfId="0" applyNumberFormat="1" applyFont="1" applyFill="1" applyBorder="1"/>
    <xf numFmtId="1" fontId="22" fillId="6" borderId="4" xfId="0" applyNumberFormat="1" applyFont="1" applyFill="1" applyBorder="1" applyAlignment="1">
      <alignment horizontal="center" vertical="center"/>
    </xf>
    <xf numFmtId="0" fontId="24" fillId="7" borderId="5" xfId="0" applyFont="1" applyFill="1" applyBorder="1" applyAlignment="1">
      <alignment horizontal="center" vertical="center" wrapText="1"/>
    </xf>
    <xf numFmtId="165" fontId="26" fillId="2" borderId="10" xfId="0" applyNumberFormat="1" applyFont="1" applyFill="1" applyBorder="1" applyAlignment="1">
      <alignment vertical="center"/>
    </xf>
    <xf numFmtId="165" fontId="26" fillId="2" borderId="14" xfId="0" applyNumberFormat="1" applyFont="1" applyFill="1" applyBorder="1" applyAlignment="1">
      <alignment vertical="center"/>
    </xf>
    <xf numFmtId="17" fontId="27" fillId="12" borderId="25" xfId="0" applyNumberFormat="1" applyFont="1" applyFill="1" applyBorder="1" applyAlignment="1">
      <alignment vertical="center"/>
    </xf>
    <xf numFmtId="0" fontId="15" fillId="0" borderId="27" xfId="0" applyFont="1" applyBorder="1" applyAlignment="1">
      <alignment horizontal="center" vertical="center"/>
    </xf>
    <xf numFmtId="167" fontId="4" fillId="2" borderId="10" xfId="0" applyNumberFormat="1" applyFont="1" applyFill="1" applyBorder="1"/>
    <xf numFmtId="165" fontId="4" fillId="2" borderId="14" xfId="0" applyNumberFormat="1" applyFont="1" applyFill="1" applyBorder="1"/>
    <xf numFmtId="0" fontId="29" fillId="12" borderId="29" xfId="0" applyFont="1" applyFill="1" applyBorder="1" applyAlignment="1">
      <alignment vertical="center"/>
    </xf>
    <xf numFmtId="0" fontId="15" fillId="0" borderId="17" xfId="0" applyFont="1" applyBorder="1" applyAlignment="1">
      <alignment horizontal="center" vertical="center"/>
    </xf>
    <xf numFmtId="0" fontId="30" fillId="13" borderId="29" xfId="0" applyFont="1" applyFill="1" applyBorder="1" applyAlignment="1">
      <alignment vertical="center"/>
    </xf>
    <xf numFmtId="0" fontId="31" fillId="14" borderId="29" xfId="0" applyFont="1" applyFill="1" applyBorder="1" applyAlignment="1">
      <alignment vertical="center"/>
    </xf>
    <xf numFmtId="0" fontId="32" fillId="15" borderId="29" xfId="0" applyFont="1" applyFill="1" applyBorder="1" applyAlignment="1">
      <alignment vertical="center"/>
    </xf>
    <xf numFmtId="0" fontId="33" fillId="15" borderId="34" xfId="0" applyFont="1" applyFill="1" applyBorder="1" applyAlignment="1">
      <alignment vertical="center"/>
    </xf>
    <xf numFmtId="0" fontId="15" fillId="0" borderId="38" xfId="0" applyFont="1" applyBorder="1" applyAlignment="1">
      <alignment horizontal="center" vertical="center"/>
    </xf>
    <xf numFmtId="0" fontId="15" fillId="2" borderId="43" xfId="0" applyFont="1" applyFill="1" applyBorder="1" applyAlignment="1">
      <alignment vertical="center"/>
    </xf>
    <xf numFmtId="0" fontId="14" fillId="0" borderId="2" xfId="0" applyFont="1" applyBorder="1"/>
    <xf numFmtId="0" fontId="15" fillId="0" borderId="44" xfId="0" applyFont="1" applyBorder="1" applyAlignment="1">
      <alignment horizontal="center" vertical="center"/>
    </xf>
    <xf numFmtId="165" fontId="4" fillId="2" borderId="20" xfId="0" applyNumberFormat="1" applyFont="1" applyFill="1" applyBorder="1"/>
    <xf numFmtId="0" fontId="17" fillId="0" borderId="46" xfId="0" applyFont="1" applyBorder="1"/>
    <xf numFmtId="165" fontId="17" fillId="2" borderId="21" xfId="0" applyNumberFormat="1" applyFont="1" applyFill="1" applyBorder="1"/>
    <xf numFmtId="165" fontId="4" fillId="2" borderId="21" xfId="0" applyNumberFormat="1" applyFont="1" applyFill="1" applyBorder="1"/>
    <xf numFmtId="0" fontId="35" fillId="0" borderId="0" xfId="0" applyFont="1"/>
    <xf numFmtId="0" fontId="36" fillId="0" borderId="0" xfId="0" applyFont="1" applyAlignment="1">
      <alignment horizontal="center" vertical="center" wrapText="1"/>
    </xf>
    <xf numFmtId="0" fontId="36" fillId="16" borderId="19" xfId="0" applyFont="1" applyFill="1" applyBorder="1" applyAlignment="1">
      <alignment horizontal="center" vertical="center"/>
    </xf>
    <xf numFmtId="0" fontId="36" fillId="0" borderId="0" xfId="0" applyFont="1" applyAlignment="1">
      <alignment horizontal="center" vertical="center"/>
    </xf>
    <xf numFmtId="0" fontId="36" fillId="16" borderId="48"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37" fillId="0" borderId="0" xfId="0" applyFont="1"/>
    <xf numFmtId="49" fontId="38" fillId="0" borderId="0" xfId="0" applyNumberFormat="1" applyFont="1" applyAlignment="1">
      <alignment horizontal="center" vertical="center" wrapText="1"/>
    </xf>
    <xf numFmtId="49" fontId="37" fillId="0" borderId="19" xfId="0" applyNumberFormat="1" applyFont="1" applyBorder="1" applyAlignment="1">
      <alignment horizontal="left" vertical="center" wrapText="1"/>
    </xf>
    <xf numFmtId="49" fontId="37" fillId="0" borderId="0" xfId="0" applyNumberFormat="1" applyFont="1" applyAlignment="1">
      <alignment horizontal="center" vertical="center" wrapText="1"/>
    </xf>
    <xf numFmtId="49" fontId="37" fillId="0" borderId="49" xfId="0" applyNumberFormat="1" applyFont="1" applyBorder="1" applyAlignment="1">
      <alignment horizontal="left" vertical="center" wrapText="1"/>
    </xf>
    <xf numFmtId="49" fontId="7" fillId="0" borderId="49" xfId="0" applyNumberFormat="1" applyFont="1" applyBorder="1" applyAlignment="1">
      <alignment horizontal="left" vertical="center" wrapText="1"/>
    </xf>
    <xf numFmtId="49" fontId="38" fillId="8" borderId="49" xfId="0" applyNumberFormat="1" applyFont="1" applyFill="1" applyBorder="1" applyAlignment="1">
      <alignment horizontal="center" vertical="center" wrapText="1"/>
    </xf>
    <xf numFmtId="49" fontId="38" fillId="0" borderId="49" xfId="0" applyNumberFormat="1" applyFont="1" applyBorder="1" applyAlignment="1">
      <alignment horizontal="center" vertical="center" wrapText="1"/>
    </xf>
    <xf numFmtId="0" fontId="37" fillId="0" borderId="0" xfId="0" applyFont="1" applyAlignment="1">
      <alignment horizontal="center" vertical="center" wrapText="1"/>
    </xf>
    <xf numFmtId="0" fontId="37" fillId="0" borderId="0" xfId="0" applyFont="1" applyAlignment="1">
      <alignment horizontal="center" vertical="center"/>
    </xf>
    <xf numFmtId="49" fontId="38" fillId="13" borderId="49" xfId="0" applyNumberFormat="1" applyFont="1" applyFill="1" applyBorder="1" applyAlignment="1">
      <alignment horizontal="center" vertical="center" wrapText="1"/>
    </xf>
    <xf numFmtId="49" fontId="39" fillId="0" borderId="49" xfId="0" applyNumberFormat="1" applyFont="1" applyBorder="1" applyAlignment="1">
      <alignment horizontal="left" vertical="center" wrapText="1"/>
    </xf>
    <xf numFmtId="49" fontId="38" fillId="11" borderId="49" xfId="0" applyNumberFormat="1" applyFont="1" applyFill="1" applyBorder="1" applyAlignment="1">
      <alignment horizontal="center" vertical="center" wrapText="1"/>
    </xf>
    <xf numFmtId="49" fontId="38" fillId="0" borderId="49" xfId="0" applyNumberFormat="1" applyFont="1" applyBorder="1" applyAlignment="1">
      <alignment horizontal="left" vertical="center" wrapText="1"/>
    </xf>
    <xf numFmtId="49" fontId="39" fillId="0" borderId="49" xfId="0" applyNumberFormat="1" applyFont="1" applyBorder="1" applyAlignment="1">
      <alignment horizontal="center" vertical="center" wrapText="1"/>
    </xf>
    <xf numFmtId="49" fontId="38" fillId="0" borderId="0" xfId="0" applyNumberFormat="1" applyFont="1" applyAlignment="1">
      <alignment horizontal="left" vertical="center" wrapText="1"/>
    </xf>
    <xf numFmtId="49" fontId="40" fillId="0" borderId="19" xfId="0" applyNumberFormat="1" applyFont="1" applyBorder="1" applyAlignment="1">
      <alignment horizontal="left" vertical="center" wrapText="1"/>
    </xf>
    <xf numFmtId="0" fontId="37" fillId="0" borderId="19" xfId="0" applyFont="1" applyBorder="1" applyAlignment="1">
      <alignment horizontal="left" vertical="center" wrapText="1"/>
    </xf>
    <xf numFmtId="0" fontId="4" fillId="0" borderId="0" xfId="0" applyFont="1" applyAlignment="1">
      <alignment horizontal="left" vertical="center"/>
    </xf>
    <xf numFmtId="0" fontId="4" fillId="0" borderId="0" xfId="0" applyFont="1" applyAlignment="1">
      <alignment horizontal="left" vertical="top"/>
    </xf>
    <xf numFmtId="0" fontId="4" fillId="0" borderId="0" xfId="0" applyFont="1" applyAlignment="1">
      <alignment horizontal="left"/>
    </xf>
    <xf numFmtId="0" fontId="43" fillId="2" borderId="53" xfId="0" applyFont="1" applyFill="1" applyBorder="1" applyAlignment="1">
      <alignment horizontal="left" vertical="center" wrapText="1"/>
    </xf>
    <xf numFmtId="0" fontId="43" fillId="0" borderId="56" xfId="0" applyFont="1" applyBorder="1" applyAlignment="1">
      <alignment horizontal="left" vertical="center" wrapText="1"/>
    </xf>
    <xf numFmtId="0" fontId="43" fillId="0" borderId="56" xfId="0" applyFont="1" applyBorder="1" applyAlignment="1">
      <alignment horizontal="left" vertical="center"/>
    </xf>
    <xf numFmtId="0" fontId="43" fillId="0" borderId="58" xfId="0" applyFont="1" applyBorder="1" applyAlignment="1">
      <alignment horizontal="left" vertical="center" wrapText="1"/>
    </xf>
    <xf numFmtId="0" fontId="44" fillId="0" borderId="0" xfId="0" applyFont="1" applyAlignment="1">
      <alignment vertical="center"/>
    </xf>
    <xf numFmtId="0" fontId="42" fillId="0" borderId="0" xfId="0" applyFont="1" applyAlignment="1">
      <alignment horizontal="center" vertical="center" wrapText="1"/>
    </xf>
    <xf numFmtId="0" fontId="43" fillId="0" borderId="55" xfId="0" applyFont="1" applyBorder="1" applyAlignment="1">
      <alignment horizontal="left" vertical="center" wrapText="1"/>
    </xf>
    <xf numFmtId="0" fontId="21" fillId="0" borderId="0" xfId="0" applyFont="1" applyAlignment="1">
      <alignment vertical="center" wrapText="1"/>
    </xf>
    <xf numFmtId="0" fontId="46" fillId="0" borderId="0" xfId="0" applyFont="1" applyAlignment="1">
      <alignment horizontal="center" vertical="center" wrapText="1"/>
    </xf>
    <xf numFmtId="0" fontId="47" fillId="0" borderId="0" xfId="0" applyFont="1"/>
    <xf numFmtId="1" fontId="38" fillId="20" borderId="59" xfId="0" applyNumberFormat="1" applyFont="1" applyFill="1" applyBorder="1" applyAlignment="1">
      <alignment horizontal="center" vertical="center" wrapText="1"/>
    </xf>
    <xf numFmtId="0" fontId="38" fillId="20" borderId="60" xfId="0" applyFont="1" applyFill="1" applyBorder="1" applyAlignment="1">
      <alignment horizontal="center" vertical="center" wrapText="1"/>
    </xf>
    <xf numFmtId="0" fontId="38" fillId="20" borderId="61" xfId="0" applyFont="1" applyFill="1" applyBorder="1" applyAlignment="1">
      <alignment horizontal="center" vertical="center" wrapText="1"/>
    </xf>
    <xf numFmtId="0" fontId="38" fillId="20" borderId="59" xfId="0" applyFont="1" applyFill="1" applyBorder="1" applyAlignment="1">
      <alignment horizontal="center" vertical="center" wrapText="1"/>
    </xf>
    <xf numFmtId="0" fontId="48" fillId="20" borderId="60" xfId="0" applyFont="1" applyFill="1" applyBorder="1" applyAlignment="1">
      <alignment horizontal="center" vertical="center" wrapText="1"/>
    </xf>
    <xf numFmtId="0" fontId="48" fillId="20" borderId="61" xfId="0" applyFont="1" applyFill="1" applyBorder="1" applyAlignment="1">
      <alignment horizontal="center" vertical="center" wrapText="1"/>
    </xf>
    <xf numFmtId="0" fontId="48" fillId="20" borderId="43" xfId="0" applyFont="1" applyFill="1" applyBorder="1" applyAlignment="1">
      <alignment horizontal="center" vertical="center" wrapText="1"/>
    </xf>
    <xf numFmtId="0" fontId="48" fillId="20" borderId="59" xfId="0" applyFont="1" applyFill="1" applyBorder="1" applyAlignment="1">
      <alignment horizontal="center" vertical="center" wrapText="1"/>
    </xf>
    <xf numFmtId="0" fontId="49" fillId="0" borderId="0" xfId="0" applyFont="1" applyAlignment="1">
      <alignment horizontal="center"/>
    </xf>
    <xf numFmtId="0" fontId="38" fillId="0" borderId="62" xfId="0" applyFont="1" applyBorder="1" applyAlignment="1">
      <alignment horizontal="center" vertical="center" wrapText="1"/>
    </xf>
    <xf numFmtId="0" fontId="37" fillId="0" borderId="62" xfId="0" applyFont="1" applyBorder="1" applyAlignment="1">
      <alignment horizontal="center" vertical="center" wrapText="1"/>
    </xf>
    <xf numFmtId="169" fontId="37" fillId="0" borderId="62" xfId="0" applyNumberFormat="1" applyFont="1" applyBorder="1" applyAlignment="1">
      <alignment horizontal="center" vertical="center" wrapText="1"/>
    </xf>
    <xf numFmtId="0" fontId="37" fillId="0" borderId="62" xfId="0" applyFont="1" applyBorder="1" applyAlignment="1">
      <alignment horizontal="left" vertical="center" wrapText="1"/>
    </xf>
    <xf numFmtId="0" fontId="37" fillId="0" borderId="62" xfId="0" applyFont="1" applyBorder="1" applyAlignment="1">
      <alignment vertical="top" wrapText="1"/>
    </xf>
    <xf numFmtId="0" fontId="7" fillId="0" borderId="62" xfId="0" applyFont="1" applyBorder="1" applyAlignment="1">
      <alignment horizontal="left" vertical="top" wrapText="1"/>
    </xf>
    <xf numFmtId="0" fontId="7" fillId="0" borderId="62" xfId="0" applyFont="1" applyBorder="1" applyAlignment="1">
      <alignment horizontal="left" vertical="center" wrapText="1"/>
    </xf>
    <xf numFmtId="0" fontId="37" fillId="0" borderId="62" xfId="0" applyFont="1" applyBorder="1" applyAlignment="1">
      <alignment horizontal="left" vertical="top"/>
    </xf>
    <xf numFmtId="0" fontId="37" fillId="0" borderId="62" xfId="0" applyFont="1" applyBorder="1" applyAlignment="1">
      <alignment horizontal="center" vertical="center"/>
    </xf>
    <xf numFmtId="0" fontId="37" fillId="0" borderId="0" xfId="0" applyFont="1" applyAlignment="1">
      <alignment horizontal="left"/>
    </xf>
    <xf numFmtId="0" fontId="38" fillId="0" borderId="63" xfId="0" applyFont="1" applyBorder="1" applyAlignment="1">
      <alignment horizontal="center" vertical="center" wrapText="1"/>
    </xf>
    <xf numFmtId="0" fontId="37" fillId="0" borderId="63" xfId="0" applyFont="1" applyBorder="1" applyAlignment="1">
      <alignment horizontal="center" vertical="center" wrapText="1"/>
    </xf>
    <xf numFmtId="0" fontId="37" fillId="0" borderId="63" xfId="0" applyFont="1" applyBorder="1" applyAlignment="1">
      <alignment horizontal="left" vertical="center" wrapText="1"/>
    </xf>
    <xf numFmtId="0" fontId="37" fillId="0" borderId="62" xfId="0" applyFont="1" applyBorder="1" applyAlignment="1">
      <alignment horizontal="left" vertical="top" wrapText="1"/>
    </xf>
    <xf numFmtId="0" fontId="38" fillId="0" borderId="62" xfId="0" applyFont="1" applyBorder="1" applyAlignment="1">
      <alignment horizontal="center" vertical="center"/>
    </xf>
    <xf numFmtId="0" fontId="37" fillId="4" borderId="64" xfId="0" applyFont="1" applyFill="1" applyBorder="1" applyAlignment="1">
      <alignment horizontal="left" vertical="center" wrapText="1"/>
    </xf>
    <xf numFmtId="0" fontId="37" fillId="0" borderId="19" xfId="0" applyFont="1" applyBorder="1" applyAlignment="1">
      <alignment horizontal="center" vertical="center" wrapText="1"/>
    </xf>
    <xf numFmtId="169" fontId="37" fillId="0" borderId="19" xfId="0" applyNumberFormat="1" applyFont="1" applyBorder="1" applyAlignment="1">
      <alignment horizontal="center" vertical="center" wrapText="1"/>
    </xf>
    <xf numFmtId="0" fontId="37" fillId="0" borderId="19" xfId="0" applyFont="1" applyBorder="1" applyAlignment="1">
      <alignment vertical="top" wrapText="1"/>
    </xf>
    <xf numFmtId="0" fontId="37" fillId="0" borderId="19" xfId="0" applyFont="1" applyBorder="1" applyAlignment="1">
      <alignment horizontal="left" vertical="top" wrapText="1"/>
    </xf>
    <xf numFmtId="0" fontId="38" fillId="0" borderId="19" xfId="0" applyFont="1" applyBorder="1" applyAlignment="1">
      <alignment horizontal="center" vertical="center"/>
    </xf>
    <xf numFmtId="0" fontId="37" fillId="4" borderId="19" xfId="0" applyFont="1" applyFill="1" applyBorder="1" applyAlignment="1">
      <alignment horizontal="left" vertical="center" wrapText="1"/>
    </xf>
    <xf numFmtId="0" fontId="37" fillId="0" borderId="65" xfId="0" applyFont="1" applyBorder="1" applyAlignment="1">
      <alignment horizontal="center" vertical="center" wrapText="1"/>
    </xf>
    <xf numFmtId="169" fontId="37" fillId="0" borderId="65" xfId="0" applyNumberFormat="1" applyFont="1" applyBorder="1" applyAlignment="1">
      <alignment horizontal="center" vertical="center" wrapText="1"/>
    </xf>
    <xf numFmtId="0" fontId="37" fillId="0" borderId="65" xfId="0" applyFont="1" applyBorder="1" applyAlignment="1">
      <alignment horizontal="left" vertical="center" wrapText="1"/>
    </xf>
    <xf numFmtId="0" fontId="37" fillId="0" borderId="19" xfId="0" applyFont="1" applyBorder="1" applyAlignment="1">
      <alignment horizontal="center" vertical="center"/>
    </xf>
    <xf numFmtId="0" fontId="38" fillId="0" borderId="19" xfId="0" applyFont="1" applyBorder="1" applyAlignment="1">
      <alignment horizontal="center" vertical="center" wrapText="1"/>
    </xf>
    <xf numFmtId="0" fontId="37" fillId="0" borderId="19" xfId="0" applyFont="1" applyBorder="1" applyAlignment="1">
      <alignment vertical="center" wrapText="1"/>
    </xf>
    <xf numFmtId="0" fontId="38" fillId="0" borderId="19" xfId="0" applyFont="1" applyBorder="1" applyAlignment="1">
      <alignment horizontal="left" vertical="top" wrapText="1"/>
    </xf>
    <xf numFmtId="0" fontId="7" fillId="0" borderId="19" xfId="0" applyFont="1" applyBorder="1" applyAlignment="1">
      <alignment horizontal="left" vertical="top" wrapText="1"/>
    </xf>
    <xf numFmtId="0" fontId="48" fillId="0" borderId="19" xfId="0" applyFont="1" applyBorder="1" applyAlignment="1">
      <alignment horizontal="left" vertical="center" wrapText="1"/>
    </xf>
    <xf numFmtId="0" fontId="38" fillId="0" borderId="19" xfId="0" applyFont="1" applyBorder="1" applyAlignment="1">
      <alignment horizontal="left" vertical="center" wrapText="1"/>
    </xf>
    <xf numFmtId="0" fontId="37" fillId="4" borderId="64" xfId="0" applyFont="1" applyFill="1" applyBorder="1" applyAlignment="1">
      <alignment vertical="top" wrapText="1"/>
    </xf>
    <xf numFmtId="0" fontId="50" fillId="0" borderId="62" xfId="0" applyFont="1" applyBorder="1" applyAlignment="1">
      <alignment horizontal="left" vertical="center" wrapText="1"/>
    </xf>
    <xf numFmtId="0" fontId="37" fillId="4" borderId="66" xfId="0" applyFont="1" applyFill="1" applyBorder="1" applyAlignment="1">
      <alignment vertical="top" wrapText="1"/>
    </xf>
    <xf numFmtId="0" fontId="48" fillId="0" borderId="19" xfId="0" applyFont="1" applyBorder="1" applyAlignment="1">
      <alignment horizontal="left" vertical="top" wrapText="1"/>
    </xf>
    <xf numFmtId="0" fontId="7" fillId="0" borderId="19" xfId="0" applyFont="1" applyBorder="1" applyAlignment="1">
      <alignment horizontal="left" vertical="center" wrapText="1"/>
    </xf>
    <xf numFmtId="0" fontId="7" fillId="0" borderId="19" xfId="0" applyFont="1" applyBorder="1" applyAlignment="1">
      <alignment horizontal="center" vertical="center" wrapText="1"/>
    </xf>
    <xf numFmtId="0" fontId="37" fillId="21" borderId="19" xfId="0" applyFont="1" applyFill="1" applyBorder="1" applyAlignment="1">
      <alignment horizontal="left" vertical="center" wrapText="1"/>
    </xf>
    <xf numFmtId="0" fontId="37" fillId="21" borderId="19" xfId="0" applyFont="1" applyFill="1" applyBorder="1" applyAlignment="1">
      <alignment horizontal="center" vertical="center" wrapText="1"/>
    </xf>
    <xf numFmtId="0" fontId="37" fillId="21" borderId="49" xfId="0" applyFont="1" applyFill="1" applyBorder="1" applyAlignment="1">
      <alignment horizontal="center" vertical="center" wrapText="1"/>
    </xf>
    <xf numFmtId="169" fontId="37" fillId="21" borderId="19" xfId="0" applyNumberFormat="1" applyFont="1" applyFill="1" applyBorder="1" applyAlignment="1">
      <alignment horizontal="center" vertical="center"/>
    </xf>
    <xf numFmtId="0" fontId="37" fillId="21" borderId="19" xfId="0" applyFont="1" applyFill="1" applyBorder="1" applyAlignment="1">
      <alignment vertical="center"/>
    </xf>
    <xf numFmtId="0" fontId="37" fillId="21" borderId="19" xfId="0" applyFont="1" applyFill="1" applyBorder="1" applyAlignment="1">
      <alignment horizontal="center" vertical="center"/>
    </xf>
    <xf numFmtId="0" fontId="7" fillId="21" borderId="19" xfId="0" applyFont="1" applyFill="1" applyBorder="1" applyAlignment="1">
      <alignment horizontal="left" vertical="center" wrapText="1"/>
    </xf>
    <xf numFmtId="0" fontId="38" fillId="21" borderId="19" xfId="0" applyFont="1" applyFill="1" applyBorder="1" applyAlignment="1">
      <alignment horizontal="center" vertical="center"/>
    </xf>
    <xf numFmtId="0" fontId="37" fillId="0" borderId="49" xfId="0" applyFont="1" applyBorder="1" applyAlignment="1">
      <alignment horizontal="center" vertical="center" wrapText="1"/>
    </xf>
    <xf numFmtId="169" fontId="37" fillId="0" borderId="19" xfId="0" applyNumberFormat="1" applyFont="1" applyBorder="1" applyAlignment="1">
      <alignment horizontal="center" vertical="center"/>
    </xf>
    <xf numFmtId="0" fontId="37" fillId="4" borderId="66" xfId="0" applyFont="1" applyFill="1" applyBorder="1" applyAlignment="1">
      <alignment vertical="center" wrapText="1"/>
    </xf>
    <xf numFmtId="0" fontId="7" fillId="4" borderId="19" xfId="0" applyFont="1" applyFill="1" applyBorder="1" applyAlignment="1">
      <alignment horizontal="left" vertical="center" wrapText="1"/>
    </xf>
    <xf numFmtId="0" fontId="51" fillId="4" borderId="19" xfId="0" applyFont="1" applyFill="1" applyBorder="1" applyAlignment="1">
      <alignment horizontal="left" vertical="center" wrapText="1"/>
    </xf>
    <xf numFmtId="0" fontId="37" fillId="0" borderId="16" xfId="0" applyFont="1" applyBorder="1" applyAlignment="1">
      <alignment vertical="center"/>
    </xf>
    <xf numFmtId="0" fontId="37" fillId="0" borderId="16" xfId="0" applyFont="1" applyBorder="1" applyAlignment="1">
      <alignment vertical="center" wrapText="1"/>
    </xf>
    <xf numFmtId="0" fontId="37" fillId="0" borderId="19" xfId="0" applyFont="1" applyBorder="1" applyAlignment="1">
      <alignment horizontal="left" vertical="top"/>
    </xf>
    <xf numFmtId="169" fontId="7" fillId="0" borderId="19" xfId="0" applyNumberFormat="1" applyFont="1" applyBorder="1" applyAlignment="1">
      <alignment horizontal="center" vertical="center" wrapText="1"/>
    </xf>
    <xf numFmtId="169" fontId="7" fillId="0" borderId="19" xfId="0" applyNumberFormat="1" applyFont="1" applyBorder="1" applyAlignment="1">
      <alignment horizontal="center" vertical="center"/>
    </xf>
    <xf numFmtId="0" fontId="7" fillId="0" borderId="16" xfId="0" applyFont="1" applyBorder="1" applyAlignment="1">
      <alignment vertical="center"/>
    </xf>
    <xf numFmtId="0" fontId="7" fillId="0" borderId="19" xfId="0" applyFont="1" applyBorder="1" applyAlignment="1">
      <alignment horizontal="center" vertical="center"/>
    </xf>
    <xf numFmtId="0" fontId="7" fillId="0" borderId="19" xfId="0" applyFont="1" applyBorder="1" applyAlignment="1">
      <alignment horizontal="left" vertical="top"/>
    </xf>
    <xf numFmtId="0" fontId="7" fillId="0" borderId="16" xfId="0" applyFont="1" applyBorder="1" applyAlignment="1">
      <alignment vertical="center" wrapText="1"/>
    </xf>
    <xf numFmtId="0" fontId="7" fillId="0" borderId="65" xfId="0" applyFont="1" applyBorder="1" applyAlignment="1">
      <alignment horizontal="left" vertical="center" wrapText="1"/>
    </xf>
    <xf numFmtId="0" fontId="7" fillId="0" borderId="65" xfId="0" applyFont="1" applyBorder="1" applyAlignment="1">
      <alignment horizontal="center" vertical="center" wrapText="1"/>
    </xf>
    <xf numFmtId="0" fontId="7" fillId="0" borderId="19" xfId="0" applyFont="1" applyBorder="1"/>
    <xf numFmtId="0" fontId="37" fillId="0" borderId="19" xfId="0" applyFont="1" applyBorder="1" applyAlignment="1">
      <alignment vertical="center"/>
    </xf>
    <xf numFmtId="0" fontId="52" fillId="0" borderId="19" xfId="0" applyFont="1" applyBorder="1" applyAlignment="1">
      <alignment horizontal="left" vertical="top" wrapText="1"/>
    </xf>
    <xf numFmtId="169" fontId="37" fillId="0" borderId="65" xfId="0" applyNumberFormat="1" applyFont="1" applyBorder="1" applyAlignment="1">
      <alignment horizontal="center" vertical="center"/>
    </xf>
    <xf numFmtId="0" fontId="37" fillId="0" borderId="65" xfId="0" applyFont="1" applyBorder="1" applyAlignment="1">
      <alignment vertical="center"/>
    </xf>
    <xf numFmtId="0" fontId="37" fillId="0" borderId="65" xfId="0" applyFont="1" applyBorder="1" applyAlignment="1">
      <alignment vertical="center" wrapText="1"/>
    </xf>
    <xf numFmtId="0" fontId="48" fillId="0" borderId="65" xfId="0" applyFont="1" applyBorder="1" applyAlignment="1">
      <alignment horizontal="left" vertical="top" wrapText="1"/>
    </xf>
    <xf numFmtId="0" fontId="7" fillId="0" borderId="65" xfId="0" applyFont="1" applyBorder="1" applyAlignment="1">
      <alignment horizontal="left" vertical="top" wrapText="1"/>
    </xf>
    <xf numFmtId="0" fontId="36" fillId="0" borderId="19" xfId="0" applyFont="1" applyBorder="1" applyAlignment="1">
      <alignment horizontal="center" vertical="center"/>
    </xf>
    <xf numFmtId="169" fontId="49" fillId="0" borderId="19" xfId="0" applyNumberFormat="1" applyFont="1" applyBorder="1" applyAlignment="1">
      <alignment horizontal="center" vertical="center"/>
    </xf>
    <xf numFmtId="0" fontId="49" fillId="0" borderId="19" xfId="0" applyFont="1" applyBorder="1" applyAlignment="1">
      <alignment vertical="center" wrapText="1"/>
    </xf>
    <xf numFmtId="169" fontId="49" fillId="0" borderId="19" xfId="0" applyNumberFormat="1" applyFont="1" applyBorder="1" applyAlignment="1">
      <alignment vertical="center" wrapText="1"/>
    </xf>
    <xf numFmtId="0" fontId="36" fillId="0" borderId="19" xfId="0" applyFont="1" applyBorder="1" applyAlignment="1">
      <alignment vertical="center" wrapText="1"/>
    </xf>
    <xf numFmtId="0" fontId="36" fillId="0" borderId="19" xfId="0" applyFont="1" applyBorder="1" applyAlignment="1">
      <alignment horizontal="left" vertical="top" wrapText="1"/>
    </xf>
    <xf numFmtId="0" fontId="49" fillId="0" borderId="19" xfId="0" applyFont="1" applyBorder="1" applyAlignment="1">
      <alignment horizontal="left" vertical="top" wrapText="1"/>
    </xf>
    <xf numFmtId="0" fontId="4" fillId="0" borderId="19" xfId="0" applyFont="1" applyBorder="1" applyAlignment="1">
      <alignment horizontal="center" vertical="center" wrapText="1"/>
    </xf>
    <xf numFmtId="0" fontId="47" fillId="0" borderId="19" xfId="0" applyFont="1" applyBorder="1" applyAlignment="1">
      <alignment horizontal="left" vertical="center" wrapText="1"/>
    </xf>
    <xf numFmtId="0" fontId="47" fillId="0" borderId="19" xfId="0" applyFont="1" applyBorder="1" applyAlignment="1">
      <alignment horizontal="left" vertical="top" wrapText="1"/>
    </xf>
    <xf numFmtId="0" fontId="53" fillId="0" borderId="19" xfId="0" applyFont="1" applyBorder="1" applyAlignment="1">
      <alignment horizontal="left" vertical="top" wrapText="1"/>
    </xf>
    <xf numFmtId="0" fontId="21" fillId="0" borderId="19" xfId="0" applyFont="1" applyBorder="1" applyAlignment="1">
      <alignment horizontal="center" vertical="center" wrapText="1"/>
    </xf>
    <xf numFmtId="0" fontId="7" fillId="0" borderId="19" xfId="0" applyFont="1" applyBorder="1" applyAlignment="1">
      <alignment horizontal="center" vertical="top" wrapText="1"/>
    </xf>
    <xf numFmtId="0" fontId="7" fillId="0" borderId="16" xfId="0" applyFont="1" applyBorder="1" applyAlignment="1">
      <alignment horizontal="center" vertical="center" wrapText="1"/>
    </xf>
    <xf numFmtId="0" fontId="7" fillId="4" borderId="68" xfId="0" applyFont="1" applyFill="1" applyBorder="1" applyAlignment="1">
      <alignment horizontal="left" vertical="top" wrapText="1"/>
    </xf>
    <xf numFmtId="0" fontId="48" fillId="0" borderId="19" xfId="0" applyFont="1" applyBorder="1" applyAlignment="1">
      <alignment horizontal="center" vertical="center"/>
    </xf>
    <xf numFmtId="0" fontId="7" fillId="0" borderId="62" xfId="0" applyFont="1" applyBorder="1" applyAlignment="1">
      <alignment horizontal="center" vertical="center"/>
    </xf>
    <xf numFmtId="0" fontId="17" fillId="0" borderId="0" xfId="0" applyFont="1" applyAlignment="1">
      <alignment horizontal="left"/>
    </xf>
    <xf numFmtId="0" fontId="7" fillId="0" borderId="19" xfId="0" applyFont="1" applyBorder="1" applyAlignment="1">
      <alignment vertical="top" wrapText="1"/>
    </xf>
    <xf numFmtId="0" fontId="54" fillId="0" borderId="19" xfId="0" applyFont="1" applyBorder="1" applyAlignment="1">
      <alignment horizontal="left" vertical="center" wrapText="1"/>
    </xf>
    <xf numFmtId="0" fontId="55" fillId="0" borderId="19" xfId="0" applyFont="1" applyBorder="1" applyAlignment="1">
      <alignment horizontal="center" vertical="center" wrapText="1"/>
    </xf>
    <xf numFmtId="0" fontId="56" fillId="0" borderId="19" xfId="0" applyFont="1" applyBorder="1" applyAlignment="1">
      <alignment horizontal="center" vertical="center" wrapText="1"/>
    </xf>
    <xf numFmtId="0" fontId="7" fillId="4" borderId="19" xfId="0" applyFont="1" applyFill="1" applyBorder="1" applyAlignment="1">
      <alignment horizontal="center" vertical="center" wrapText="1"/>
    </xf>
    <xf numFmtId="169" fontId="7" fillId="4" borderId="19" xfId="0" applyNumberFormat="1" applyFont="1" applyFill="1" applyBorder="1" applyAlignment="1">
      <alignment horizontal="center" vertical="center" wrapText="1"/>
    </xf>
    <xf numFmtId="0" fontId="7" fillId="4" borderId="19" xfId="0" applyFont="1" applyFill="1" applyBorder="1" applyAlignment="1">
      <alignment vertical="center" wrapText="1"/>
    </xf>
    <xf numFmtId="0" fontId="57" fillId="0" borderId="19" xfId="0" applyFont="1" applyBorder="1" applyAlignment="1">
      <alignment horizontal="left" vertical="center" wrapText="1"/>
    </xf>
    <xf numFmtId="169" fontId="7" fillId="0" borderId="19" xfId="0" applyNumberFormat="1" applyFont="1" applyBorder="1" applyAlignment="1">
      <alignment horizontal="left" vertical="center" wrapText="1"/>
    </xf>
    <xf numFmtId="0" fontId="37" fillId="0" borderId="62" xfId="0" applyFont="1" applyBorder="1" applyAlignment="1">
      <alignment vertical="center" wrapText="1"/>
    </xf>
    <xf numFmtId="169" fontId="37" fillId="0" borderId="62" xfId="0" applyNumberFormat="1" applyFont="1" applyBorder="1" applyAlignment="1">
      <alignment vertical="center" wrapText="1"/>
    </xf>
    <xf numFmtId="0" fontId="58" fillId="0" borderId="16" xfId="0" applyFont="1" applyBorder="1" applyAlignment="1">
      <alignment vertical="top" wrapText="1"/>
    </xf>
    <xf numFmtId="0" fontId="4" fillId="0" borderId="19" xfId="0" applyFont="1" applyBorder="1" applyAlignment="1">
      <alignment vertical="center" wrapText="1"/>
    </xf>
    <xf numFmtId="0" fontId="4" fillId="0" borderId="62"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wrapText="1"/>
    </xf>
    <xf numFmtId="0" fontId="58" fillId="0" borderId="0" xfId="0" applyFont="1"/>
    <xf numFmtId="0" fontId="4" fillId="0" borderId="0" xfId="0" applyFont="1" applyAlignment="1">
      <alignment horizontal="center"/>
    </xf>
    <xf numFmtId="169" fontId="37" fillId="0" borderId="19" xfId="0" applyNumberFormat="1" applyFont="1" applyBorder="1" applyAlignment="1">
      <alignment vertical="center" wrapText="1"/>
    </xf>
    <xf numFmtId="0" fontId="37" fillId="4" borderId="19" xfId="0" applyFont="1" applyFill="1" applyBorder="1" applyAlignment="1">
      <alignment horizontal="center" vertical="center" wrapText="1"/>
    </xf>
    <xf numFmtId="169" fontId="37" fillId="0" borderId="19" xfId="0" applyNumberFormat="1" applyFont="1" applyBorder="1" applyAlignment="1">
      <alignment horizontal="left" vertical="center" wrapText="1"/>
    </xf>
    <xf numFmtId="0" fontId="4" fillId="0" borderId="0" xfId="0" applyFont="1" applyAlignment="1">
      <alignment horizontal="left" wrapText="1"/>
    </xf>
    <xf numFmtId="0" fontId="4" fillId="0" borderId="0" xfId="0" applyFont="1" applyAlignment="1">
      <alignment wrapText="1"/>
    </xf>
    <xf numFmtId="0" fontId="37" fillId="4" borderId="19" xfId="0" applyFont="1" applyFill="1" applyBorder="1" applyAlignment="1">
      <alignment vertical="center" wrapText="1"/>
    </xf>
    <xf numFmtId="0" fontId="47" fillId="0" borderId="19" xfId="0" applyFont="1" applyBorder="1" applyAlignment="1">
      <alignment horizontal="center" vertical="center"/>
    </xf>
    <xf numFmtId="0" fontId="47" fillId="0" borderId="19" xfId="0" applyFont="1" applyBorder="1" applyAlignment="1">
      <alignment horizontal="center" vertical="center" wrapText="1"/>
    </xf>
    <xf numFmtId="169" fontId="37" fillId="4" borderId="19" xfId="0" applyNumberFormat="1" applyFont="1" applyFill="1" applyBorder="1" applyAlignment="1">
      <alignment horizontal="center" vertical="center" wrapText="1"/>
    </xf>
    <xf numFmtId="169" fontId="37" fillId="4" borderId="19" xfId="0" applyNumberFormat="1" applyFont="1" applyFill="1" applyBorder="1" applyAlignment="1">
      <alignment horizontal="center" vertical="center"/>
    </xf>
    <xf numFmtId="0" fontId="37" fillId="4" borderId="19" xfId="0" applyFont="1" applyFill="1" applyBorder="1" applyAlignment="1">
      <alignment horizontal="center" vertical="center"/>
    </xf>
    <xf numFmtId="0" fontId="4" fillId="4" borderId="10" xfId="0" applyFont="1" applyFill="1" applyBorder="1" applyAlignment="1">
      <alignment horizontal="left"/>
    </xf>
    <xf numFmtId="0" fontId="4" fillId="4" borderId="10" xfId="0" applyFont="1" applyFill="1" applyBorder="1"/>
    <xf numFmtId="0" fontId="59" fillId="4" borderId="19" xfId="0" applyFont="1" applyFill="1" applyBorder="1" applyAlignment="1">
      <alignment horizontal="center" vertical="center" wrapText="1"/>
    </xf>
    <xf numFmtId="0" fontId="60" fillId="0" borderId="19" xfId="0" applyFont="1" applyBorder="1" applyAlignment="1">
      <alignment horizontal="center" vertical="center" wrapText="1"/>
    </xf>
    <xf numFmtId="169" fontId="37" fillId="0" borderId="0" xfId="0" applyNumberFormat="1" applyFont="1" applyAlignment="1">
      <alignment horizontal="center" vertical="center" wrapText="1"/>
    </xf>
    <xf numFmtId="0" fontId="37" fillId="0" borderId="0" xfId="0" applyFont="1" applyAlignment="1">
      <alignment horizontal="left" vertical="center" wrapText="1"/>
    </xf>
    <xf numFmtId="0" fontId="38" fillId="4" borderId="64" xfId="0" applyFont="1" applyFill="1" applyBorder="1" applyAlignment="1">
      <alignment horizontal="center" vertical="center" wrapText="1"/>
    </xf>
    <xf numFmtId="0" fontId="37" fillId="4" borderId="64" xfId="0" applyFont="1" applyFill="1" applyBorder="1" applyAlignment="1">
      <alignment vertical="center" wrapText="1"/>
    </xf>
    <xf numFmtId="169" fontId="37" fillId="4" borderId="64" xfId="0" applyNumberFormat="1" applyFont="1" applyFill="1" applyBorder="1" applyAlignment="1">
      <alignment vertical="center" wrapText="1"/>
    </xf>
    <xf numFmtId="0" fontId="37" fillId="4" borderId="64" xfId="0" applyFont="1" applyFill="1" applyBorder="1" applyAlignment="1">
      <alignment horizontal="center" vertical="center" wrapText="1"/>
    </xf>
    <xf numFmtId="169" fontId="37" fillId="4" borderId="64" xfId="0" applyNumberFormat="1" applyFont="1" applyFill="1" applyBorder="1" applyAlignment="1">
      <alignment horizontal="center" vertical="center" wrapText="1"/>
    </xf>
    <xf numFmtId="0" fontId="61" fillId="4" borderId="64" xfId="0" applyFont="1" applyFill="1" applyBorder="1" applyAlignment="1">
      <alignment vertical="center" wrapText="1"/>
    </xf>
    <xf numFmtId="0" fontId="38" fillId="4" borderId="64" xfId="0" applyFont="1" applyFill="1" applyBorder="1" applyAlignment="1">
      <alignment horizontal="left" vertical="center" wrapText="1"/>
    </xf>
    <xf numFmtId="0" fontId="62" fillId="4" borderId="64" xfId="0" applyFont="1" applyFill="1" applyBorder="1" applyAlignment="1">
      <alignment horizontal="left" vertical="center" wrapText="1"/>
    </xf>
    <xf numFmtId="0" fontId="4" fillId="4" borderId="10" xfId="0" applyFont="1" applyFill="1" applyBorder="1" applyAlignment="1">
      <alignment horizontal="left" vertical="center" wrapText="1"/>
    </xf>
    <xf numFmtId="0" fontId="4" fillId="4" borderId="10" xfId="0" applyFont="1" applyFill="1" applyBorder="1" applyAlignment="1">
      <alignment vertical="center" wrapText="1"/>
    </xf>
    <xf numFmtId="169" fontId="49" fillId="0" borderId="63" xfId="0" applyNumberFormat="1" applyFont="1" applyBorder="1" applyAlignment="1">
      <alignment horizontal="center" vertical="center"/>
    </xf>
    <xf numFmtId="0" fontId="36" fillId="0" borderId="62" xfId="0" applyFont="1" applyBorder="1" applyAlignment="1">
      <alignment horizontal="center" vertical="center"/>
    </xf>
    <xf numFmtId="0" fontId="4" fillId="0" borderId="62" xfId="0" applyFont="1" applyBorder="1" applyAlignment="1">
      <alignment horizontal="center" vertical="center" wrapText="1"/>
    </xf>
    <xf numFmtId="169" fontId="4" fillId="0" borderId="62" xfId="0" applyNumberFormat="1" applyFont="1" applyBorder="1" applyAlignment="1">
      <alignment horizontal="center" vertical="center" wrapText="1"/>
    </xf>
    <xf numFmtId="169" fontId="4" fillId="0" borderId="19" xfId="0" applyNumberFormat="1" applyFont="1" applyBorder="1" applyAlignment="1">
      <alignment horizontal="center" vertical="center"/>
    </xf>
    <xf numFmtId="0" fontId="58" fillId="0" borderId="19" xfId="0" applyFont="1" applyBorder="1" applyAlignment="1">
      <alignment vertical="center" wrapText="1"/>
    </xf>
    <xf numFmtId="0" fontId="63" fillId="0" borderId="19" xfId="0" applyFont="1" applyBorder="1" applyAlignment="1">
      <alignment vertical="center" wrapText="1"/>
    </xf>
    <xf numFmtId="0" fontId="4" fillId="0" borderId="63" xfId="0" applyFont="1" applyBorder="1" applyAlignment="1">
      <alignment horizontal="center" vertical="center" wrapText="1"/>
    </xf>
    <xf numFmtId="0" fontId="4" fillId="0" borderId="19" xfId="0" applyFont="1" applyBorder="1" applyAlignment="1">
      <alignment horizontal="left" vertical="center" wrapText="1"/>
    </xf>
    <xf numFmtId="0" fontId="64" fillId="0" borderId="19" xfId="0" applyFont="1" applyBorder="1" applyAlignment="1">
      <alignment horizontal="left" vertical="center" wrapText="1"/>
    </xf>
    <xf numFmtId="0" fontId="65" fillId="0" borderId="16" xfId="0" applyFont="1" applyBorder="1" applyAlignment="1">
      <alignment horizontal="center" vertical="center" wrapText="1"/>
    </xf>
    <xf numFmtId="0" fontId="36" fillId="0" borderId="65" xfId="0" applyFont="1" applyBorder="1" applyAlignment="1">
      <alignment horizontal="center" vertical="center"/>
    </xf>
    <xf numFmtId="0" fontId="4" fillId="0" borderId="65" xfId="0" applyFont="1" applyBorder="1" applyAlignment="1">
      <alignment horizontal="center" vertical="center" wrapText="1"/>
    </xf>
    <xf numFmtId="0" fontId="17" fillId="0" borderId="19" xfId="0" applyFont="1" applyBorder="1" applyAlignment="1">
      <alignment horizontal="left" vertical="center" wrapText="1"/>
    </xf>
    <xf numFmtId="0" fontId="4" fillId="0" borderId="16" xfId="0" applyFont="1" applyBorder="1" applyAlignment="1">
      <alignment horizontal="center" vertical="center"/>
    </xf>
    <xf numFmtId="0" fontId="4" fillId="0" borderId="19" xfId="0" applyFont="1" applyBorder="1" applyAlignment="1">
      <alignment horizontal="left" vertical="center"/>
    </xf>
    <xf numFmtId="169" fontId="4" fillId="0" borderId="19" xfId="0" applyNumberFormat="1" applyFont="1" applyBorder="1" applyAlignment="1">
      <alignment horizontal="center" vertical="center" wrapText="1"/>
    </xf>
    <xf numFmtId="0" fontId="4" fillId="0" borderId="16" xfId="0" applyFont="1" applyBorder="1" applyAlignment="1">
      <alignment horizontal="center" vertical="center" wrapText="1"/>
    </xf>
    <xf numFmtId="0" fontId="4" fillId="4" borderId="19" xfId="0" applyFont="1" applyFill="1" applyBorder="1" applyAlignment="1">
      <alignment vertical="center" wrapText="1"/>
    </xf>
    <xf numFmtId="0" fontId="17" fillId="0" borderId="19" xfId="0" applyFont="1" applyBorder="1" applyAlignment="1">
      <alignment vertical="center" wrapText="1"/>
    </xf>
    <xf numFmtId="169" fontId="17" fillId="0" borderId="19" xfId="0" applyNumberFormat="1" applyFont="1" applyBorder="1" applyAlignment="1">
      <alignment horizontal="center" vertical="center"/>
    </xf>
    <xf numFmtId="0" fontId="4" fillId="4" borderId="19" xfId="0" applyFont="1" applyFill="1" applyBorder="1" applyAlignment="1">
      <alignment horizontal="left" vertical="center" wrapText="1"/>
    </xf>
    <xf numFmtId="0" fontId="58" fillId="4" borderId="19" xfId="0" applyFont="1" applyFill="1" applyBorder="1" applyAlignment="1">
      <alignment vertical="center" wrapText="1"/>
    </xf>
    <xf numFmtId="0" fontId="36" fillId="0" borderId="65" xfId="0" applyFont="1" applyBorder="1" applyAlignment="1">
      <alignment vertical="center"/>
    </xf>
    <xf numFmtId="0" fontId="36" fillId="0" borderId="63" xfId="0" applyFont="1" applyBorder="1" applyAlignment="1">
      <alignment vertical="center"/>
    </xf>
    <xf numFmtId="0" fontId="4" fillId="0" borderId="19" xfId="0" applyFont="1" applyBorder="1" applyAlignment="1">
      <alignment vertical="center"/>
    </xf>
    <xf numFmtId="0" fontId="36" fillId="0" borderId="62" xfId="0" applyFont="1" applyBorder="1" applyAlignment="1">
      <alignment vertical="center"/>
    </xf>
    <xf numFmtId="0" fontId="17" fillId="0" borderId="19" xfId="0" applyFont="1" applyBorder="1" applyAlignment="1">
      <alignment horizontal="center" vertical="center" wrapText="1"/>
    </xf>
    <xf numFmtId="0" fontId="4" fillId="4" borderId="64" xfId="0" applyFont="1" applyFill="1" applyBorder="1" applyAlignment="1">
      <alignment horizontal="left" vertical="center" wrapText="1"/>
    </xf>
    <xf numFmtId="0" fontId="37" fillId="0" borderId="16" xfId="0" applyFont="1" applyBorder="1" applyAlignment="1">
      <alignment horizontal="left" vertical="center" wrapText="1"/>
    </xf>
    <xf numFmtId="0" fontId="66" fillId="0" borderId="62" xfId="0" applyFont="1" applyBorder="1" applyAlignment="1">
      <alignment horizontal="left" vertical="center" wrapText="1"/>
    </xf>
    <xf numFmtId="0" fontId="41" fillId="2" borderId="10" xfId="0" applyFont="1" applyFill="1" applyBorder="1" applyAlignment="1">
      <alignment horizontal="center" vertical="center"/>
    </xf>
    <xf numFmtId="0" fontId="43" fillId="0" borderId="47" xfId="0" applyFont="1" applyBorder="1" applyAlignment="1">
      <alignment horizontal="left" vertical="center" wrapText="1"/>
    </xf>
    <xf numFmtId="0" fontId="67" fillId="0" borderId="81" xfId="0" applyFont="1" applyBorder="1" applyAlignment="1">
      <alignment wrapText="1"/>
    </xf>
    <xf numFmtId="0" fontId="67" fillId="0" borderId="82" xfId="0" applyFont="1" applyBorder="1" applyAlignment="1">
      <alignment wrapText="1"/>
    </xf>
    <xf numFmtId="0" fontId="4" fillId="0" borderId="68" xfId="0" applyFont="1" applyBorder="1" applyAlignment="1">
      <alignment horizontal="center" vertical="center"/>
    </xf>
    <xf numFmtId="9" fontId="4" fillId="0" borderId="83" xfId="0" applyNumberFormat="1" applyFont="1" applyBorder="1" applyAlignment="1">
      <alignment horizontal="center" vertical="center"/>
    </xf>
    <xf numFmtId="0" fontId="67" fillId="0" borderId="84" xfId="0" applyFont="1" applyBorder="1" applyAlignment="1">
      <alignment wrapText="1"/>
    </xf>
    <xf numFmtId="0" fontId="67" fillId="0" borderId="18" xfId="0" applyFont="1" applyBorder="1" applyAlignment="1">
      <alignment wrapText="1"/>
    </xf>
    <xf numFmtId="0" fontId="4" fillId="0" borderId="19" xfId="0" applyFont="1" applyBorder="1" applyAlignment="1">
      <alignment horizontal="center" vertical="center"/>
    </xf>
    <xf numFmtId="168" fontId="4" fillId="0" borderId="85" xfId="0" applyNumberFormat="1" applyFont="1" applyBorder="1" applyAlignment="1">
      <alignment horizontal="center" vertical="center"/>
    </xf>
    <xf numFmtId="0" fontId="67" fillId="0" borderId="86" xfId="0" applyFont="1" applyBorder="1" applyAlignment="1">
      <alignment wrapText="1"/>
    </xf>
    <xf numFmtId="0" fontId="67" fillId="0" borderId="87" xfId="0" applyFont="1" applyBorder="1" applyAlignment="1">
      <alignment wrapText="1"/>
    </xf>
    <xf numFmtId="0" fontId="4" fillId="0" borderId="88" xfId="0" applyFont="1" applyBorder="1" applyAlignment="1">
      <alignment horizontal="center" vertical="center"/>
    </xf>
    <xf numFmtId="168" fontId="4" fillId="0" borderId="89" xfId="0" applyNumberFormat="1" applyFont="1" applyBorder="1" applyAlignment="1">
      <alignment horizontal="center" vertical="center"/>
    </xf>
    <xf numFmtId="0" fontId="68" fillId="0" borderId="0" xfId="0" applyFont="1" applyAlignment="1">
      <alignment horizontal="center" vertical="center"/>
    </xf>
    <xf numFmtId="0" fontId="68" fillId="0" borderId="81" xfId="0" applyFont="1" applyBorder="1" applyAlignment="1">
      <alignment horizontal="center" vertical="center"/>
    </xf>
    <xf numFmtId="0" fontId="68" fillId="0" borderId="68" xfId="0" applyFont="1" applyBorder="1" applyAlignment="1">
      <alignment horizontal="center" vertical="center" wrapText="1"/>
    </xf>
    <xf numFmtId="0" fontId="68" fillId="0" borderId="83" xfId="0" applyFont="1" applyBorder="1" applyAlignment="1">
      <alignment horizontal="center" vertical="center" wrapText="1"/>
    </xf>
    <xf numFmtId="0" fontId="68" fillId="0" borderId="0" xfId="0" applyFont="1" applyAlignment="1">
      <alignment horizontal="center" vertical="center" wrapText="1"/>
    </xf>
    <xf numFmtId="0" fontId="68" fillId="0" borderId="19" xfId="0" applyFont="1" applyBorder="1" applyAlignment="1">
      <alignment horizontal="center" vertical="center" wrapText="1"/>
    </xf>
    <xf numFmtId="0" fontId="68" fillId="21" borderId="19" xfId="0" applyFont="1" applyFill="1" applyBorder="1" applyAlignment="1">
      <alignment horizontal="center" vertical="center" wrapText="1"/>
    </xf>
    <xf numFmtId="0" fontId="4" fillId="0" borderId="84" xfId="0" applyFont="1" applyBorder="1"/>
    <xf numFmtId="0" fontId="68" fillId="0" borderId="90" xfId="0" applyFont="1" applyBorder="1" applyAlignment="1">
      <alignment horizontal="center" vertical="center" wrapText="1"/>
    </xf>
    <xf numFmtId="0" fontId="67" fillId="0" borderId="19" xfId="0" applyFont="1" applyBorder="1" applyAlignment="1">
      <alignment horizontal="left" vertical="center" wrapText="1"/>
    </xf>
    <xf numFmtId="0" fontId="67" fillId="0" borderId="19" xfId="0" applyFont="1" applyBorder="1" applyAlignment="1">
      <alignment horizontal="center" vertical="center"/>
    </xf>
    <xf numFmtId="0" fontId="67" fillId="0" borderId="0" xfId="0" applyFont="1" applyAlignment="1">
      <alignment horizontal="center" vertical="center"/>
    </xf>
    <xf numFmtId="0" fontId="4" fillId="0" borderId="19" xfId="0" applyFont="1" applyBorder="1"/>
    <xf numFmtId="0" fontId="69" fillId="0" borderId="19" xfId="0" applyFont="1" applyBorder="1" applyAlignment="1">
      <alignment vertical="center" wrapText="1"/>
    </xf>
    <xf numFmtId="0" fontId="4" fillId="0" borderId="85" xfId="0" applyFont="1" applyBorder="1" applyAlignment="1">
      <alignment horizontal="center" vertical="center"/>
    </xf>
    <xf numFmtId="0" fontId="67" fillId="0" borderId="19" xfId="0" applyFont="1" applyBorder="1"/>
    <xf numFmtId="0" fontId="4" fillId="0" borderId="84" xfId="0" applyFont="1" applyBorder="1" applyAlignment="1">
      <alignment wrapText="1"/>
    </xf>
    <xf numFmtId="0" fontId="67" fillId="0" borderId="0" xfId="0" applyFont="1"/>
    <xf numFmtId="0" fontId="67" fillId="0" borderId="86" xfId="0" applyFont="1" applyBorder="1"/>
    <xf numFmtId="0" fontId="67" fillId="0" borderId="87" xfId="0" applyFont="1" applyBorder="1" applyAlignment="1">
      <alignment horizontal="center"/>
    </xf>
    <xf numFmtId="0" fontId="67" fillId="0" borderId="88" xfId="0" applyFont="1" applyBorder="1" applyAlignment="1">
      <alignment horizontal="center" vertical="center"/>
    </xf>
    <xf numFmtId="0" fontId="24" fillId="6" borderId="5" xfId="0" applyFont="1" applyFill="1" applyBorder="1" applyAlignment="1">
      <alignment horizontal="center" vertical="center" wrapText="1"/>
    </xf>
    <xf numFmtId="17" fontId="70" fillId="12" borderId="53" xfId="0" applyNumberFormat="1" applyFont="1" applyFill="1" applyBorder="1" applyAlignment="1">
      <alignment vertical="center"/>
    </xf>
    <xf numFmtId="164" fontId="46" fillId="0" borderId="26" xfId="0" applyNumberFormat="1" applyFont="1" applyBorder="1" applyAlignment="1">
      <alignment horizontal="center" vertical="center"/>
    </xf>
    <xf numFmtId="164" fontId="46" fillId="0" borderId="53" xfId="0" applyNumberFormat="1" applyFont="1" applyBorder="1" applyAlignment="1">
      <alignment horizontal="center" vertical="center"/>
    </xf>
    <xf numFmtId="0" fontId="71" fillId="12" borderId="56" xfId="0" applyFont="1" applyFill="1" applyBorder="1" applyAlignment="1">
      <alignment vertical="center"/>
    </xf>
    <xf numFmtId="164" fontId="46" fillId="0" borderId="30" xfId="0" applyNumberFormat="1" applyFont="1" applyBorder="1" applyAlignment="1">
      <alignment horizontal="center" vertical="center"/>
    </xf>
    <xf numFmtId="164" fontId="46" fillId="0" borderId="56" xfId="0" applyNumberFormat="1" applyFont="1" applyBorder="1" applyAlignment="1">
      <alignment horizontal="center" vertical="center"/>
    </xf>
    <xf numFmtId="164" fontId="46" fillId="2" borderId="29" xfId="0" applyNumberFormat="1" applyFont="1" applyFill="1" applyBorder="1" applyAlignment="1">
      <alignment horizontal="center" vertical="center"/>
    </xf>
    <xf numFmtId="164" fontId="46" fillId="2" borderId="56" xfId="0" applyNumberFormat="1" applyFont="1" applyFill="1" applyBorder="1" applyAlignment="1">
      <alignment horizontal="center" vertical="center"/>
    </xf>
    <xf numFmtId="0" fontId="72" fillId="13" borderId="56" xfId="0" applyFont="1" applyFill="1" applyBorder="1" applyAlignment="1">
      <alignment vertical="center"/>
    </xf>
    <xf numFmtId="0" fontId="73" fillId="14" borderId="56" xfId="0" applyFont="1" applyFill="1" applyBorder="1" applyAlignment="1">
      <alignment vertical="center"/>
    </xf>
    <xf numFmtId="0" fontId="74" fillId="15" borderId="56" xfId="0" applyFont="1" applyFill="1" applyBorder="1" applyAlignment="1">
      <alignment vertical="center"/>
    </xf>
    <xf numFmtId="0" fontId="75" fillId="15" borderId="91" xfId="0" applyFont="1" applyFill="1" applyBorder="1" applyAlignment="1">
      <alignment vertical="center"/>
    </xf>
    <xf numFmtId="164" fontId="46" fillId="2" borderId="34" xfId="0" applyNumberFormat="1" applyFont="1" applyFill="1" applyBorder="1" applyAlignment="1">
      <alignment horizontal="center" vertical="center"/>
    </xf>
    <xf numFmtId="164" fontId="46" fillId="2" borderId="91" xfId="0" applyNumberFormat="1" applyFont="1" applyFill="1" applyBorder="1" applyAlignment="1">
      <alignment horizontal="center" vertical="center"/>
    </xf>
    <xf numFmtId="0" fontId="67" fillId="2" borderId="19" xfId="0" applyFont="1" applyFill="1" applyBorder="1" applyAlignment="1">
      <alignment vertical="center"/>
    </xf>
    <xf numFmtId="164" fontId="67" fillId="0" borderId="19" xfId="0" applyNumberFormat="1" applyFont="1" applyBorder="1" applyAlignment="1">
      <alignment horizontal="center" vertical="center"/>
    </xf>
    <xf numFmtId="0" fontId="41" fillId="2" borderId="53" xfId="0" applyFont="1" applyFill="1" applyBorder="1" applyAlignment="1">
      <alignment horizontal="left" vertical="center" wrapText="1"/>
    </xf>
    <xf numFmtId="0" fontId="41" fillId="4" borderId="56" xfId="0" applyFont="1" applyFill="1" applyBorder="1" applyAlignment="1">
      <alignment horizontal="left" vertical="center" wrapText="1"/>
    </xf>
    <xf numFmtId="0" fontId="41" fillId="0" borderId="56" xfId="0" applyFont="1" applyBorder="1" applyAlignment="1">
      <alignment horizontal="left" vertical="center" wrapText="1"/>
    </xf>
    <xf numFmtId="0" fontId="41" fillId="0" borderId="58" xfId="0" applyFont="1" applyBorder="1" applyAlignment="1">
      <alignment horizontal="left" vertical="center" wrapText="1"/>
    </xf>
    <xf numFmtId="0" fontId="76" fillId="22" borderId="10" xfId="0" applyFont="1" applyFill="1" applyBorder="1" applyAlignment="1">
      <alignment horizontal="center" vertical="center"/>
    </xf>
    <xf numFmtId="0" fontId="41" fillId="22" borderId="10" xfId="0" applyFont="1" applyFill="1" applyBorder="1" applyAlignment="1">
      <alignment horizontal="center" vertical="center"/>
    </xf>
    <xf numFmtId="0" fontId="41" fillId="22" borderId="10" xfId="0" applyFont="1" applyFill="1" applyBorder="1" applyAlignment="1">
      <alignment horizontal="left" vertical="center"/>
    </xf>
    <xf numFmtId="0" fontId="46" fillId="22" borderId="10" xfId="0" applyFont="1" applyFill="1" applyBorder="1" applyAlignment="1">
      <alignment horizontal="center" vertical="center" wrapText="1"/>
    </xf>
    <xf numFmtId="0" fontId="46" fillId="22" borderId="10" xfId="0" applyFont="1" applyFill="1" applyBorder="1" applyAlignment="1">
      <alignment horizontal="left" vertical="center" wrapText="1"/>
    </xf>
    <xf numFmtId="0" fontId="4" fillId="23" borderId="10" xfId="0" applyFont="1" applyFill="1" applyBorder="1"/>
    <xf numFmtId="0" fontId="46" fillId="22" borderId="10" xfId="0" applyFont="1" applyFill="1" applyBorder="1" applyAlignment="1">
      <alignment horizontal="left" vertical="top" wrapText="1"/>
    </xf>
    <xf numFmtId="0" fontId="4" fillId="22" borderId="10" xfId="0" applyFont="1" applyFill="1" applyBorder="1"/>
    <xf numFmtId="1" fontId="34" fillId="23" borderId="10" xfId="0" applyNumberFormat="1" applyFont="1" applyFill="1" applyBorder="1" applyAlignment="1">
      <alignment vertical="center"/>
    </xf>
    <xf numFmtId="0" fontId="17" fillId="23" borderId="10" xfId="0" applyFont="1" applyFill="1" applyBorder="1"/>
    <xf numFmtId="0" fontId="4" fillId="23" borderId="10" xfId="0" applyFont="1" applyFill="1" applyBorder="1" applyAlignment="1">
      <alignment horizontal="left"/>
    </xf>
    <xf numFmtId="0" fontId="18" fillId="0" borderId="81" xfId="0" applyFont="1" applyBorder="1" applyAlignment="1">
      <alignment vertical="center" wrapText="1"/>
    </xf>
    <xf numFmtId="0" fontId="19" fillId="0" borderId="83" xfId="0" applyFont="1" applyBorder="1" applyAlignment="1">
      <alignment horizontal="center" vertical="center" wrapText="1"/>
    </xf>
    <xf numFmtId="0" fontId="19" fillId="0" borderId="89" xfId="0" applyFont="1" applyBorder="1" applyAlignment="1">
      <alignment horizontal="center" vertical="center" wrapText="1"/>
    </xf>
    <xf numFmtId="0" fontId="35" fillId="22" borderId="10" xfId="0" applyFont="1" applyFill="1" applyBorder="1"/>
    <xf numFmtId="0" fontId="77" fillId="22" borderId="10" xfId="0" applyFont="1" applyFill="1" applyBorder="1" applyAlignment="1">
      <alignment wrapText="1"/>
    </xf>
    <xf numFmtId="0" fontId="18" fillId="0" borderId="84" xfId="0" applyFont="1" applyBorder="1" applyAlignment="1">
      <alignment vertical="center" wrapText="1"/>
    </xf>
    <xf numFmtId="0" fontId="19" fillId="0" borderId="85" xfId="0" applyFont="1" applyBorder="1" applyAlignment="1">
      <alignment horizontal="center" vertical="center" wrapText="1"/>
    </xf>
    <xf numFmtId="0" fontId="4" fillId="22" borderId="10" xfId="0" applyFont="1" applyFill="1" applyBorder="1" applyAlignment="1">
      <alignment horizontal="left" vertical="center"/>
    </xf>
    <xf numFmtId="0" fontId="78" fillId="22" borderId="10" xfId="0" applyFont="1" applyFill="1" applyBorder="1"/>
    <xf numFmtId="1" fontId="26" fillId="23" borderId="10" xfId="0" applyNumberFormat="1" applyFont="1" applyFill="1" applyBorder="1" applyAlignment="1">
      <alignment horizontal="center" vertical="center"/>
    </xf>
    <xf numFmtId="1" fontId="18" fillId="22" borderId="10" xfId="0" applyNumberFormat="1" applyFont="1" applyFill="1" applyBorder="1" applyAlignment="1">
      <alignment horizontal="left" vertical="center" wrapText="1"/>
    </xf>
    <xf numFmtId="1" fontId="18" fillId="23" borderId="10" xfId="0" applyNumberFormat="1" applyFont="1" applyFill="1" applyBorder="1" applyAlignment="1">
      <alignment horizontal="center" vertical="center"/>
    </xf>
    <xf numFmtId="0" fontId="18" fillId="0" borderId="86" xfId="0" applyFont="1" applyBorder="1" applyAlignment="1">
      <alignment vertical="center" wrapText="1"/>
    </xf>
    <xf numFmtId="0" fontId="18" fillId="22" borderId="10" xfId="0" applyFont="1" applyFill="1" applyBorder="1" applyAlignment="1">
      <alignment horizontal="left" vertical="center" wrapText="1"/>
    </xf>
    <xf numFmtId="1" fontId="34" fillId="23" borderId="10" xfId="0" applyNumberFormat="1" applyFont="1" applyFill="1" applyBorder="1" applyAlignment="1">
      <alignment horizontal="center" vertical="center" wrapText="1"/>
    </xf>
    <xf numFmtId="0" fontId="79" fillId="23" borderId="10" xfId="0" applyFont="1" applyFill="1" applyBorder="1" applyAlignment="1">
      <alignment vertical="center" wrapText="1"/>
    </xf>
    <xf numFmtId="0" fontId="19" fillId="23" borderId="10" xfId="0" applyFont="1" applyFill="1" applyBorder="1" applyAlignment="1">
      <alignment horizontal="center" vertical="center" wrapText="1"/>
    </xf>
    <xf numFmtId="0" fontId="18" fillId="23" borderId="10" xfId="0" applyFont="1" applyFill="1" applyBorder="1" applyAlignment="1">
      <alignment horizontal="center" vertical="center"/>
    </xf>
    <xf numFmtId="0" fontId="28" fillId="23" borderId="10" xfId="0" applyFont="1" applyFill="1" applyBorder="1" applyAlignment="1">
      <alignment horizontal="center" vertical="center"/>
    </xf>
    <xf numFmtId="0" fontId="80" fillId="23" borderId="10" xfId="0" applyFont="1" applyFill="1" applyBorder="1" applyAlignment="1">
      <alignment horizontal="center" vertical="center" wrapText="1"/>
    </xf>
    <xf numFmtId="0" fontId="4" fillId="22" borderId="10" xfId="0" applyFont="1" applyFill="1" applyBorder="1" applyAlignment="1">
      <alignment horizontal="center" vertical="center"/>
    </xf>
    <xf numFmtId="0" fontId="37" fillId="0" borderId="84" xfId="0" applyFont="1" applyBorder="1" applyAlignment="1">
      <alignment horizontal="center" vertical="center" wrapText="1"/>
    </xf>
    <xf numFmtId="0" fontId="37" fillId="0" borderId="18" xfId="0" applyFont="1" applyBorder="1" applyAlignment="1">
      <alignment vertical="center" wrapText="1"/>
    </xf>
    <xf numFmtId="169" fontId="37" fillId="0" borderId="16" xfId="0" applyNumberFormat="1" applyFont="1" applyBorder="1" applyAlignment="1">
      <alignment horizontal="center" vertical="center" wrapText="1"/>
    </xf>
    <xf numFmtId="0" fontId="81" fillId="0" borderId="18" xfId="0" applyFont="1" applyBorder="1" applyAlignment="1">
      <alignment horizontal="center" vertical="center"/>
    </xf>
    <xf numFmtId="0" fontId="4" fillId="0" borderId="85" xfId="0" applyFont="1" applyBorder="1" applyAlignment="1">
      <alignment horizontal="center" vertical="center" wrapText="1"/>
    </xf>
    <xf numFmtId="0" fontId="37" fillId="0" borderId="86" xfId="0" applyFont="1" applyBorder="1" applyAlignment="1">
      <alignment horizontal="center" vertical="center" wrapText="1"/>
    </xf>
    <xf numFmtId="0" fontId="37" fillId="0" borderId="87" xfId="0" applyFont="1" applyBorder="1" applyAlignment="1">
      <alignment vertical="center" wrapText="1"/>
    </xf>
    <xf numFmtId="0" fontId="37" fillId="0" borderId="88" xfId="0" applyFont="1" applyBorder="1" applyAlignment="1">
      <alignment vertical="center" wrapText="1"/>
    </xf>
    <xf numFmtId="169" fontId="37" fillId="0" borderId="88" xfId="0" applyNumberFormat="1" applyFont="1" applyBorder="1" applyAlignment="1">
      <alignment horizontal="center" vertical="center" wrapText="1"/>
    </xf>
    <xf numFmtId="0" fontId="37" fillId="0" borderId="88" xfId="0" applyFont="1" applyBorder="1" applyAlignment="1">
      <alignment horizontal="left" vertical="center" wrapText="1"/>
    </xf>
    <xf numFmtId="0" fontId="37" fillId="0" borderId="88" xfId="0" applyFont="1" applyBorder="1" applyAlignment="1">
      <alignment horizontal="center" vertical="center" wrapText="1"/>
    </xf>
    <xf numFmtId="0" fontId="37" fillId="0" borderId="94" xfId="0" applyFont="1" applyBorder="1" applyAlignment="1">
      <alignment horizontal="center" vertical="center" wrapText="1"/>
    </xf>
    <xf numFmtId="169" fontId="37" fillId="0" borderId="95" xfId="0" applyNumberFormat="1" applyFont="1" applyBorder="1" applyAlignment="1">
      <alignment horizontal="center" vertical="center" wrapText="1"/>
    </xf>
    <xf numFmtId="0" fontId="48" fillId="20" borderId="96" xfId="0" applyFont="1" applyFill="1" applyBorder="1" applyAlignment="1">
      <alignment horizontal="center" vertical="center" wrapText="1"/>
    </xf>
    <xf numFmtId="0" fontId="48" fillId="20" borderId="97" xfId="0" applyFont="1" applyFill="1" applyBorder="1" applyAlignment="1">
      <alignment horizontal="center" vertical="center" wrapText="1"/>
    </xf>
    <xf numFmtId="0" fontId="37" fillId="0" borderId="81" xfId="0" applyFont="1" applyBorder="1" applyAlignment="1">
      <alignment horizontal="center" vertical="center" wrapText="1"/>
    </xf>
    <xf numFmtId="0" fontId="37" fillId="0" borderId="68" xfId="0" applyFont="1" applyBorder="1" applyAlignment="1">
      <alignment vertical="center" wrapText="1"/>
    </xf>
    <xf numFmtId="169" fontId="37" fillId="0" borderId="68" xfId="0" applyNumberFormat="1" applyFont="1" applyBorder="1" applyAlignment="1">
      <alignment horizontal="center" vertical="center" wrapText="1"/>
    </xf>
    <xf numFmtId="0" fontId="37" fillId="0" borderId="68" xfId="0" applyFont="1" applyBorder="1" applyAlignment="1">
      <alignment horizontal="left" vertical="center" wrapText="1"/>
    </xf>
    <xf numFmtId="0" fontId="37" fillId="0" borderId="68" xfId="0" applyFont="1" applyBorder="1" applyAlignment="1">
      <alignment horizontal="center" vertical="center" wrapText="1"/>
    </xf>
    <xf numFmtId="0" fontId="82" fillId="4" borderId="19" xfId="0" applyFont="1" applyFill="1" applyBorder="1" applyAlignment="1">
      <alignment horizontal="center" vertical="center" wrapText="1"/>
    </xf>
    <xf numFmtId="0" fontId="4" fillId="0" borderId="19" xfId="0" applyFont="1" applyBorder="1" applyAlignment="1">
      <alignment horizontal="left" vertical="top"/>
    </xf>
    <xf numFmtId="169" fontId="38" fillId="4" borderId="102" xfId="0" applyNumberFormat="1" applyFont="1" applyFill="1" applyBorder="1" applyAlignment="1">
      <alignment horizontal="left" vertical="center" wrapText="1"/>
    </xf>
    <xf numFmtId="0" fontId="4" fillId="0" borderId="88" xfId="0" applyFont="1" applyBorder="1" applyAlignment="1">
      <alignment horizontal="left" vertical="top"/>
    </xf>
    <xf numFmtId="0" fontId="37" fillId="0" borderId="88" xfId="0" applyFont="1" applyBorder="1" applyAlignment="1">
      <alignment horizontal="left" vertical="top" wrapText="1"/>
    </xf>
    <xf numFmtId="0" fontId="37" fillId="0" borderId="87" xfId="0" applyFont="1" applyBorder="1" applyAlignment="1">
      <alignment horizontal="left" vertical="top" wrapText="1"/>
    </xf>
    <xf numFmtId="169" fontId="4" fillId="0" borderId="19" xfId="0" applyNumberFormat="1" applyFont="1" applyBorder="1" applyAlignment="1">
      <alignment horizontal="center" vertical="center"/>
    </xf>
    <xf numFmtId="0" fontId="37" fillId="0" borderId="103" xfId="0" applyFont="1" applyBorder="1" applyAlignment="1">
      <alignment horizontal="center" vertical="center" wrapText="1"/>
    </xf>
    <xf numFmtId="169" fontId="38" fillId="4" borderId="19" xfId="0" applyNumberFormat="1" applyFont="1" applyFill="1" applyBorder="1" applyAlignment="1">
      <alignment horizontal="left" vertical="center" wrapText="1"/>
    </xf>
    <xf numFmtId="1" fontId="38" fillId="20" borderId="104" xfId="0" applyNumberFormat="1" applyFont="1" applyFill="1" applyBorder="1" applyAlignment="1">
      <alignment horizontal="center" vertical="center" wrapText="1"/>
    </xf>
    <xf numFmtId="0" fontId="38" fillId="20" borderId="105" xfId="0" applyFont="1" applyFill="1" applyBorder="1" applyAlignment="1">
      <alignment horizontal="center" vertical="center" wrapText="1"/>
    </xf>
    <xf numFmtId="0" fontId="38" fillId="20" borderId="106" xfId="0" applyFont="1" applyFill="1" applyBorder="1" applyAlignment="1">
      <alignment horizontal="center" vertical="center" wrapText="1"/>
    </xf>
    <xf numFmtId="0" fontId="38" fillId="20" borderId="104" xfId="0" applyFont="1" applyFill="1" applyBorder="1" applyAlignment="1">
      <alignment horizontal="center" vertical="center" wrapText="1"/>
    </xf>
    <xf numFmtId="0" fontId="48" fillId="20" borderId="105" xfId="0" applyFont="1" applyFill="1" applyBorder="1" applyAlignment="1">
      <alignment horizontal="center" vertical="center" wrapText="1"/>
    </xf>
    <xf numFmtId="0" fontId="48" fillId="20" borderId="106" xfId="0" applyFont="1" applyFill="1" applyBorder="1" applyAlignment="1">
      <alignment horizontal="center" vertical="center" wrapText="1"/>
    </xf>
    <xf numFmtId="0" fontId="48" fillId="20" borderId="104" xfId="0" applyFont="1" applyFill="1" applyBorder="1" applyAlignment="1">
      <alignment horizontal="center" vertical="center" wrapText="1"/>
    </xf>
    <xf numFmtId="0" fontId="37" fillId="0" borderId="68" xfId="0" applyFont="1" applyBorder="1" applyAlignment="1">
      <alignment vertical="top" wrapText="1"/>
    </xf>
    <xf numFmtId="0" fontId="37" fillId="24" borderId="105" xfId="0" applyFont="1" applyFill="1" applyBorder="1" applyAlignment="1">
      <alignment vertical="center" wrapText="1"/>
    </xf>
    <xf numFmtId="169" fontId="37" fillId="4" borderId="102" xfId="0" applyNumberFormat="1" applyFont="1" applyFill="1" applyBorder="1" applyAlignment="1">
      <alignment horizontal="left" vertical="center" wrapText="1"/>
    </xf>
    <xf numFmtId="0" fontId="83" fillId="0" borderId="0" xfId="0" applyFont="1" applyAlignment="1">
      <alignment vertical="top" wrapText="1"/>
    </xf>
    <xf numFmtId="0" fontId="83" fillId="0" borderId="19" xfId="0" applyFont="1" applyBorder="1" applyAlignment="1">
      <alignment vertical="top" wrapText="1"/>
    </xf>
    <xf numFmtId="169" fontId="37" fillId="0" borderId="19" xfId="0" applyNumberFormat="1" applyFont="1" applyBorder="1" applyAlignment="1">
      <alignment horizontal="center" vertical="center" wrapText="1"/>
    </xf>
    <xf numFmtId="0" fontId="84" fillId="0" borderId="19" xfId="0" applyFont="1" applyBorder="1" applyAlignment="1">
      <alignment horizontal="left" vertical="top" wrapText="1"/>
    </xf>
    <xf numFmtId="0" fontId="83" fillId="0" borderId="19" xfId="0" applyFont="1" applyBorder="1" applyAlignment="1">
      <alignment horizontal="center" vertical="center" wrapText="1"/>
    </xf>
    <xf numFmtId="0" fontId="85" fillId="0" borderId="19" xfId="0" applyFont="1" applyBorder="1" applyAlignment="1">
      <alignment vertical="top" wrapText="1"/>
    </xf>
    <xf numFmtId="169" fontId="37" fillId="0" borderId="65" xfId="0" applyNumberFormat="1" applyFont="1" applyBorder="1" applyAlignment="1">
      <alignment horizontal="center" vertical="center" wrapText="1"/>
    </xf>
    <xf numFmtId="0" fontId="83" fillId="0" borderId="65" xfId="0" applyFont="1" applyBorder="1" applyAlignment="1">
      <alignment horizontal="left" vertical="top" wrapText="1"/>
    </xf>
    <xf numFmtId="0" fontId="86" fillId="0" borderId="0" xfId="0" applyFont="1" applyAlignment="1">
      <alignment horizontal="center" vertical="center" wrapText="1"/>
    </xf>
    <xf numFmtId="0" fontId="83" fillId="0" borderId="19" xfId="0" applyFont="1" applyBorder="1" applyAlignment="1">
      <alignment horizontal="left" vertical="top" wrapText="1"/>
    </xf>
    <xf numFmtId="0" fontId="37" fillId="0" borderId="108" xfId="0" applyFont="1" applyBorder="1" applyAlignment="1">
      <alignment horizontal="center" vertical="center" wrapText="1"/>
    </xf>
    <xf numFmtId="0" fontId="37" fillId="0" borderId="65" xfId="0" applyFont="1" applyBorder="1" applyAlignment="1">
      <alignment horizontal="left" vertical="top" wrapText="1"/>
    </xf>
    <xf numFmtId="0" fontId="87" fillId="0" borderId="65" xfId="0" applyFont="1" applyBorder="1" applyAlignment="1">
      <alignment horizontal="center" vertical="center" wrapText="1"/>
    </xf>
    <xf numFmtId="0" fontId="83" fillId="25" borderId="10" xfId="0" applyFont="1" applyFill="1" applyBorder="1" applyAlignment="1">
      <alignment vertical="top" wrapText="1"/>
    </xf>
    <xf numFmtId="0" fontId="89" fillId="0" borderId="19" xfId="0" applyFont="1" applyBorder="1" applyAlignment="1">
      <alignment vertical="center" wrapText="1"/>
    </xf>
    <xf numFmtId="0" fontId="4" fillId="25" borderId="10" xfId="0" applyFont="1" applyFill="1" applyBorder="1"/>
    <xf numFmtId="0" fontId="90" fillId="0" borderId="88" xfId="0" applyFont="1" applyBorder="1" applyAlignment="1">
      <alignment vertical="center" wrapText="1"/>
    </xf>
    <xf numFmtId="0" fontId="37" fillId="0" borderId="88" xfId="0" applyFont="1" applyBorder="1" applyAlignment="1">
      <alignment horizontal="left" vertical="top"/>
    </xf>
    <xf numFmtId="0" fontId="91" fillId="0" borderId="0" xfId="0" applyFont="1"/>
    <xf numFmtId="0" fontId="92" fillId="0" borderId="0" xfId="0" applyFont="1"/>
    <xf numFmtId="0" fontId="91" fillId="0" borderId="0" xfId="0" applyFont="1" applyAlignment="1">
      <alignment horizontal="left" vertical="top"/>
    </xf>
    <xf numFmtId="0" fontId="41" fillId="0" borderId="56" xfId="0" applyFont="1" applyBorder="1" applyAlignment="1">
      <alignment horizontal="left" vertical="center"/>
    </xf>
    <xf numFmtId="0" fontId="68" fillId="22" borderId="10" xfId="0" applyFont="1" applyFill="1" applyBorder="1" applyAlignment="1">
      <alignment horizontal="left" vertical="top" wrapText="1"/>
    </xf>
    <xf numFmtId="0" fontId="93" fillId="23" borderId="10" xfId="0" applyFont="1" applyFill="1" applyBorder="1"/>
    <xf numFmtId="0" fontId="17" fillId="23" borderId="10" xfId="0" applyFont="1" applyFill="1" applyBorder="1" applyAlignment="1">
      <alignment horizontal="center" vertical="center"/>
    </xf>
    <xf numFmtId="0" fontId="4" fillId="23" borderId="10" xfId="0" applyFont="1" applyFill="1" applyBorder="1" applyAlignment="1">
      <alignment horizontal="center" vertical="center"/>
    </xf>
    <xf numFmtId="0" fontId="91" fillId="23" borderId="10" xfId="0" applyFont="1" applyFill="1" applyBorder="1"/>
    <xf numFmtId="0" fontId="68" fillId="22" borderId="10" xfId="0" applyFont="1" applyFill="1" applyBorder="1" applyAlignment="1">
      <alignment horizontal="center" vertical="center" wrapText="1"/>
    </xf>
    <xf numFmtId="0" fontId="68" fillId="20" borderId="104" xfId="0" applyFont="1" applyFill="1" applyBorder="1" applyAlignment="1">
      <alignment horizontal="center" vertical="center" wrapText="1"/>
    </xf>
    <xf numFmtId="0" fontId="7" fillId="0" borderId="18" xfId="0" applyFont="1" applyBorder="1" applyAlignment="1">
      <alignment horizontal="left" vertical="center" wrapText="1"/>
    </xf>
    <xf numFmtId="0" fontId="94" fillId="4" borderId="19" xfId="0" applyFont="1" applyFill="1" applyBorder="1" applyAlignment="1">
      <alignment vertical="center" wrapText="1"/>
    </xf>
    <xf numFmtId="0" fontId="38" fillId="4" borderId="109" xfId="0" applyFont="1" applyFill="1" applyBorder="1" applyAlignment="1">
      <alignment horizontal="left" vertical="center" wrapText="1"/>
    </xf>
    <xf numFmtId="0" fontId="38" fillId="4" borderId="19" xfId="0" applyFont="1" applyFill="1" applyBorder="1" applyAlignment="1">
      <alignment horizontal="left" vertical="center" wrapText="1"/>
    </xf>
    <xf numFmtId="169" fontId="37" fillId="4" borderId="19" xfId="0" applyNumberFormat="1" applyFont="1" applyFill="1" applyBorder="1" applyAlignment="1">
      <alignment horizontal="left" vertical="center" wrapText="1"/>
    </xf>
    <xf numFmtId="0" fontId="95" fillId="2" borderId="53" xfId="0" applyFont="1" applyFill="1" applyBorder="1" applyAlignment="1">
      <alignment horizontal="left" vertical="center" wrapText="1"/>
    </xf>
    <xf numFmtId="0" fontId="95" fillId="0" borderId="56" xfId="0" applyFont="1" applyBorder="1" applyAlignment="1">
      <alignment horizontal="left" vertical="center" wrapText="1"/>
    </xf>
    <xf numFmtId="0" fontId="95" fillId="0" borderId="56" xfId="0" applyFont="1" applyBorder="1" applyAlignment="1">
      <alignment horizontal="left" vertical="center"/>
    </xf>
    <xf numFmtId="0" fontId="95" fillId="0" borderId="58" xfId="0" applyFont="1" applyBorder="1" applyAlignment="1">
      <alignment horizontal="left" vertical="center" wrapText="1"/>
    </xf>
    <xf numFmtId="0" fontId="48" fillId="0" borderId="65" xfId="0" applyFont="1" applyBorder="1" applyAlignment="1">
      <alignment horizontal="left" vertical="center" wrapText="1"/>
    </xf>
    <xf numFmtId="0" fontId="96" fillId="0" borderId="65" xfId="0" applyFont="1" applyBorder="1" applyAlignment="1">
      <alignment horizontal="left" vertical="center" wrapText="1"/>
    </xf>
    <xf numFmtId="0" fontId="37" fillId="4" borderId="102" xfId="0" applyFont="1" applyFill="1" applyBorder="1" applyAlignment="1">
      <alignment horizontal="center" vertical="center" wrapText="1"/>
    </xf>
    <xf numFmtId="0" fontId="37" fillId="0" borderId="18" xfId="0" applyFont="1" applyBorder="1" applyAlignment="1">
      <alignment horizontal="center" vertical="center" wrapText="1"/>
    </xf>
    <xf numFmtId="0" fontId="37" fillId="26" borderId="19" xfId="0" applyFont="1" applyFill="1" applyBorder="1" applyAlignment="1">
      <alignment horizontal="center" vertical="center" wrapText="1"/>
    </xf>
    <xf numFmtId="0" fontId="38" fillId="0" borderId="65" xfId="0" applyFont="1" applyBorder="1" applyAlignment="1">
      <alignment horizontal="left" vertical="center" wrapText="1"/>
    </xf>
    <xf numFmtId="0" fontId="37" fillId="0" borderId="69" xfId="0" applyFont="1" applyBorder="1" applyAlignment="1">
      <alignment horizontal="left" vertical="center" wrapText="1"/>
    </xf>
    <xf numFmtId="0" fontId="37" fillId="0" borderId="0" xfId="0" applyFont="1" applyAlignment="1">
      <alignment horizontal="left" vertical="top"/>
    </xf>
    <xf numFmtId="0" fontId="58" fillId="0" borderId="0" xfId="0" applyFont="1" applyAlignment="1">
      <alignment horizontal="center" vertical="center"/>
    </xf>
    <xf numFmtId="0" fontId="38" fillId="0" borderId="0" xfId="0" applyFont="1" applyAlignment="1">
      <alignment horizontal="center" vertical="center"/>
    </xf>
    <xf numFmtId="0" fontId="67" fillId="23" borderId="10" xfId="0" applyFont="1" applyFill="1" applyBorder="1" applyAlignment="1">
      <alignment horizontal="center" vertical="center"/>
    </xf>
    <xf numFmtId="0" fontId="58" fillId="23" borderId="10" xfId="0" applyFont="1" applyFill="1" applyBorder="1" applyAlignment="1">
      <alignment horizontal="center" vertical="center"/>
    </xf>
    <xf numFmtId="169" fontId="37" fillId="0" borderId="16" xfId="0" applyNumberFormat="1" applyFont="1" applyBorder="1" applyAlignment="1">
      <alignment horizontal="center" vertical="center" wrapText="1"/>
    </xf>
    <xf numFmtId="0" fontId="37" fillId="0" borderId="0" xfId="0" applyFont="1" applyAlignment="1">
      <alignment horizontal="center"/>
    </xf>
    <xf numFmtId="0" fontId="49" fillId="0" borderId="0" xfId="0" applyFont="1"/>
    <xf numFmtId="49" fontId="38" fillId="27" borderId="49" xfId="0" applyNumberFormat="1" applyFont="1" applyFill="1" applyBorder="1" applyAlignment="1">
      <alignment horizontal="center" vertical="center" wrapText="1"/>
    </xf>
    <xf numFmtId="0" fontId="7" fillId="22" borderId="10" xfId="0" applyFont="1" applyFill="1" applyBorder="1" applyAlignment="1">
      <alignment horizontal="center" vertical="center"/>
    </xf>
    <xf numFmtId="0" fontId="18" fillId="0" borderId="19" xfId="0" applyFont="1" applyBorder="1" applyAlignment="1">
      <alignment vertical="center" wrapText="1"/>
    </xf>
    <xf numFmtId="0" fontId="19" fillId="0" borderId="19" xfId="0" applyFont="1" applyBorder="1" applyAlignment="1">
      <alignment horizontal="center" vertical="center" wrapText="1"/>
    </xf>
    <xf numFmtId="0" fontId="49" fillId="22" borderId="10" xfId="0" applyFont="1" applyFill="1" applyBorder="1"/>
    <xf numFmtId="0" fontId="49" fillId="0" borderId="19" xfId="0" applyFont="1" applyBorder="1" applyAlignment="1">
      <alignment horizontal="center"/>
    </xf>
    <xf numFmtId="0" fontId="97" fillId="0" borderId="19" xfId="0" applyFont="1" applyBorder="1" applyAlignment="1">
      <alignment horizontal="center" wrapText="1"/>
    </xf>
    <xf numFmtId="0" fontId="97" fillId="0" borderId="18" xfId="0" applyFont="1" applyBorder="1" applyAlignment="1">
      <alignment wrapText="1"/>
    </xf>
    <xf numFmtId="14" fontId="97" fillId="0" borderId="18" xfId="0" applyNumberFormat="1" applyFont="1" applyBorder="1" applyAlignment="1">
      <alignment horizontal="right" wrapText="1"/>
    </xf>
    <xf numFmtId="0" fontId="17" fillId="0" borderId="18" xfId="0" applyFont="1" applyBorder="1" applyAlignment="1"/>
    <xf numFmtId="0" fontId="17" fillId="0" borderId="18" xfId="0" applyFont="1" applyBorder="1" applyAlignment="1">
      <alignment vertical="top" wrapText="1"/>
    </xf>
    <xf numFmtId="0" fontId="17" fillId="0" borderId="18" xfId="0" applyFont="1" applyBorder="1" applyAlignment="1">
      <alignment wrapText="1"/>
    </xf>
    <xf numFmtId="0" fontId="97" fillId="0" borderId="18" xfId="0" applyFont="1" applyBorder="1" applyAlignment="1">
      <alignment horizontal="center" wrapText="1"/>
    </xf>
    <xf numFmtId="14" fontId="17" fillId="0" borderId="18" xfId="0" applyNumberFormat="1" applyFont="1" applyBorder="1" applyAlignment="1">
      <alignment horizontal="center"/>
    </xf>
    <xf numFmtId="0" fontId="17" fillId="0" borderId="18" xfId="0" applyFont="1" applyBorder="1" applyAlignment="1">
      <alignment horizontal="center"/>
    </xf>
    <xf numFmtId="0" fontId="17" fillId="0" borderId="18" xfId="0" applyFont="1" applyBorder="1" applyAlignment="1">
      <alignment horizontal="center"/>
    </xf>
    <xf numFmtId="0" fontId="98" fillId="0" borderId="62" xfId="0" applyFont="1" applyBorder="1" applyAlignment="1">
      <alignment horizontal="center"/>
    </xf>
    <xf numFmtId="0" fontId="97" fillId="0" borderId="75" xfId="0" applyFont="1" applyBorder="1" applyAlignment="1">
      <alignment wrapText="1"/>
    </xf>
    <xf numFmtId="14" fontId="97" fillId="0" borderId="75" xfId="0" applyNumberFormat="1" applyFont="1" applyBorder="1" applyAlignment="1">
      <alignment horizontal="right" wrapText="1"/>
    </xf>
    <xf numFmtId="0" fontId="17" fillId="0" borderId="75" xfId="0" applyFont="1" applyBorder="1" applyAlignment="1"/>
    <xf numFmtId="0" fontId="17" fillId="0" borderId="75" xfId="0" applyFont="1" applyBorder="1" applyAlignment="1">
      <alignment vertical="top" wrapText="1"/>
    </xf>
    <xf numFmtId="0" fontId="17" fillId="0" borderId="75" xfId="0" applyFont="1" applyBorder="1" applyAlignment="1">
      <alignment wrapText="1"/>
    </xf>
    <xf numFmtId="0" fontId="97" fillId="0" borderId="75" xfId="0" applyFont="1" applyBorder="1" applyAlignment="1">
      <alignment horizontal="center" wrapText="1"/>
    </xf>
    <xf numFmtId="14" fontId="17" fillId="0" borderId="75" xfId="0" applyNumberFormat="1" applyFont="1" applyBorder="1" applyAlignment="1">
      <alignment horizontal="center"/>
    </xf>
    <xf numFmtId="0" fontId="17" fillId="0" borderId="75" xfId="0" applyFont="1" applyBorder="1" applyAlignment="1">
      <alignment horizontal="center"/>
    </xf>
    <xf numFmtId="0" fontId="97" fillId="0" borderId="62" xfId="0" applyFont="1" applyBorder="1" applyAlignment="1">
      <alignment horizontal="center" wrapText="1"/>
    </xf>
    <xf numFmtId="170" fontId="17" fillId="0" borderId="75" xfId="0" applyNumberFormat="1" applyFont="1" applyBorder="1" applyAlignment="1">
      <alignment horizontal="right"/>
    </xf>
    <xf numFmtId="0" fontId="17" fillId="0" borderId="75" xfId="0" applyFont="1" applyBorder="1" applyAlignment="1">
      <alignment horizontal="center"/>
    </xf>
    <xf numFmtId="0" fontId="17" fillId="0" borderId="75" xfId="0" applyFont="1" applyBorder="1" applyAlignment="1">
      <alignment wrapText="1"/>
    </xf>
    <xf numFmtId="170" fontId="17" fillId="0" borderId="75" xfId="0" applyNumberFormat="1" applyFont="1" applyBorder="1" applyAlignment="1">
      <alignment horizontal="center"/>
    </xf>
    <xf numFmtId="0" fontId="17" fillId="0" borderId="75" xfId="0" applyFont="1" applyBorder="1" applyAlignment="1">
      <alignment horizontal="center" wrapText="1"/>
    </xf>
    <xf numFmtId="170" fontId="17" fillId="0" borderId="75" xfId="0" applyNumberFormat="1" applyFont="1" applyBorder="1" applyAlignment="1">
      <alignment horizontal="center" wrapText="1"/>
    </xf>
    <xf numFmtId="0" fontId="17" fillId="0" borderId="75" xfId="0" applyFont="1" applyBorder="1"/>
    <xf numFmtId="171" fontId="17" fillId="0" borderId="75" xfId="0" applyNumberFormat="1" applyFont="1" applyBorder="1" applyAlignment="1">
      <alignment horizontal="center"/>
    </xf>
    <xf numFmtId="14" fontId="17" fillId="0" borderId="75" xfId="0" applyNumberFormat="1" applyFont="1" applyBorder="1" applyAlignment="1">
      <alignment horizontal="center" wrapText="1"/>
    </xf>
    <xf numFmtId="0" fontId="99" fillId="0" borderId="75" xfId="0" applyFont="1" applyBorder="1" applyAlignment="1"/>
    <xf numFmtId="0" fontId="17" fillId="0" borderId="74" xfId="0" applyFont="1" applyBorder="1" applyAlignment="1"/>
    <xf numFmtId="169" fontId="17" fillId="0" borderId="75" xfId="0" applyNumberFormat="1" applyFont="1" applyBorder="1" applyAlignment="1">
      <alignment horizontal="center" wrapText="1"/>
    </xf>
    <xf numFmtId="0" fontId="100" fillId="0" borderId="75" xfId="0" applyFont="1" applyBorder="1" applyAlignment="1">
      <alignment wrapText="1"/>
    </xf>
    <xf numFmtId="170" fontId="17" fillId="0" borderId="75" xfId="0" applyNumberFormat="1" applyFont="1" applyBorder="1" applyAlignment="1">
      <alignment horizontal="center"/>
    </xf>
    <xf numFmtId="171" fontId="17" fillId="0" borderId="75" xfId="0" applyNumberFormat="1" applyFont="1" applyBorder="1" applyAlignment="1">
      <alignment horizontal="center"/>
    </xf>
    <xf numFmtId="0" fontId="14" fillId="0" borderId="19" xfId="0" applyFont="1" applyBorder="1" applyAlignment="1">
      <alignment vertical="top" wrapText="1"/>
    </xf>
    <xf numFmtId="0" fontId="14" fillId="2" borderId="19" xfId="0" applyFont="1" applyFill="1" applyBorder="1" applyAlignment="1">
      <alignment horizontal="left" vertical="center" wrapText="1"/>
    </xf>
    <xf numFmtId="0" fontId="7" fillId="2" borderId="19" xfId="0" applyFont="1" applyFill="1" applyBorder="1" applyAlignment="1">
      <alignment horizontal="center" vertical="center" wrapText="1"/>
    </xf>
    <xf numFmtId="0" fontId="7" fillId="8" borderId="102" xfId="0" applyFont="1" applyFill="1" applyBorder="1" applyAlignment="1">
      <alignment vertical="center" wrapText="1"/>
    </xf>
    <xf numFmtId="0" fontId="47" fillId="0" borderId="19" xfId="0" applyFont="1" applyBorder="1" applyAlignment="1">
      <alignment vertical="center" wrapText="1"/>
    </xf>
    <xf numFmtId="0" fontId="4" fillId="0" borderId="0" xfId="0" applyFont="1" applyAlignment="1">
      <alignment vertical="center"/>
    </xf>
    <xf numFmtId="0" fontId="37" fillId="0" borderId="0" xfId="0" applyFont="1" applyAlignment="1">
      <alignment vertical="center"/>
    </xf>
    <xf numFmtId="0" fontId="46" fillId="22" borderId="10" xfId="0" applyFont="1" applyFill="1" applyBorder="1" applyAlignment="1">
      <alignment vertical="center" wrapText="1"/>
    </xf>
    <xf numFmtId="0" fontId="41" fillId="22" borderId="10" xfId="0" applyFont="1" applyFill="1" applyBorder="1" applyAlignment="1">
      <alignment horizontal="center" vertical="center" wrapText="1"/>
    </xf>
    <xf numFmtId="0" fontId="4" fillId="22" borderId="10" xfId="0" applyFont="1" applyFill="1" applyBorder="1" applyAlignment="1">
      <alignment vertical="center"/>
    </xf>
    <xf numFmtId="0" fontId="37" fillId="0" borderId="18" xfId="0" applyFont="1" applyBorder="1" applyAlignment="1">
      <alignment horizontal="left" vertical="center" wrapText="1"/>
    </xf>
    <xf numFmtId="0" fontId="102" fillId="4" borderId="19" xfId="0" applyFont="1" applyFill="1" applyBorder="1" applyAlignment="1">
      <alignment vertical="center" wrapText="1"/>
    </xf>
    <xf numFmtId="0" fontId="37" fillId="0" borderId="19" xfId="0" applyFont="1" applyBorder="1"/>
    <xf numFmtId="0" fontId="4" fillId="0" borderId="19" xfId="0" applyFont="1" applyBorder="1" applyAlignment="1">
      <alignment horizontal="left"/>
    </xf>
    <xf numFmtId="0" fontId="36" fillId="16" borderId="49" xfId="0" applyFont="1" applyFill="1" applyBorder="1" applyAlignment="1">
      <alignment horizontal="center" vertical="center" wrapText="1"/>
    </xf>
    <xf numFmtId="0" fontId="36" fillId="16" borderId="48" xfId="0" applyFont="1" applyFill="1" applyBorder="1" applyAlignment="1">
      <alignment horizontal="center" vertical="center"/>
    </xf>
    <xf numFmtId="49" fontId="103" fillId="0" borderId="49" xfId="0" applyNumberFormat="1" applyFont="1" applyBorder="1" applyAlignment="1">
      <alignment horizontal="center" vertical="center" wrapText="1"/>
    </xf>
    <xf numFmtId="49" fontId="103" fillId="0" borderId="49" xfId="0" applyNumberFormat="1" applyFont="1" applyBorder="1" applyAlignment="1">
      <alignment horizontal="left" vertical="center" wrapText="1"/>
    </xf>
    <xf numFmtId="49" fontId="103" fillId="0" borderId="0" xfId="0" applyNumberFormat="1" applyFont="1" applyAlignment="1">
      <alignment horizontal="left" vertical="center" wrapText="1"/>
    </xf>
    <xf numFmtId="49" fontId="103" fillId="0" borderId="0" xfId="0" applyNumberFormat="1" applyFont="1" applyAlignment="1">
      <alignment horizontal="center" vertical="center" wrapText="1"/>
    </xf>
    <xf numFmtId="0" fontId="119" fillId="4" borderId="19" xfId="1" applyFill="1" applyBorder="1" applyAlignment="1">
      <alignment vertical="center" wrapText="1"/>
    </xf>
    <xf numFmtId="0" fontId="88" fillId="0" borderId="19" xfId="0" applyFont="1" applyBorder="1" applyAlignment="1">
      <alignment horizontal="center" vertical="center" wrapText="1"/>
    </xf>
    <xf numFmtId="0" fontId="119" fillId="0" borderId="88" xfId="1" applyBorder="1" applyAlignment="1">
      <alignment horizontal="center" vertical="center" wrapText="1"/>
    </xf>
    <xf numFmtId="0" fontId="119" fillId="4" borderId="19" xfId="1" applyFill="1" applyBorder="1" applyAlignment="1">
      <alignment horizontal="center" vertical="center" wrapText="1"/>
    </xf>
    <xf numFmtId="0" fontId="4" fillId="0" borderId="66" xfId="0" applyFont="1" applyBorder="1" applyAlignment="1">
      <alignment horizontal="center" vertical="center"/>
    </xf>
    <xf numFmtId="0" fontId="119" fillId="28" borderId="47" xfId="1" applyFill="1" applyBorder="1" applyAlignment="1">
      <alignment horizontal="center" vertical="center" wrapText="1"/>
    </xf>
    <xf numFmtId="0" fontId="119" fillId="0" borderId="92" xfId="1" applyBorder="1" applyAlignment="1">
      <alignment horizontal="center" vertical="center" wrapText="1"/>
    </xf>
    <xf numFmtId="0" fontId="38" fillId="4" borderId="109" xfId="0" applyFont="1" applyFill="1" applyBorder="1" applyAlignment="1">
      <alignment horizontal="left" vertical="top" wrapText="1"/>
    </xf>
    <xf numFmtId="0" fontId="0" fillId="0" borderId="112" xfId="0" applyBorder="1" applyAlignment="1">
      <alignment horizontal="center" wrapText="1"/>
    </xf>
    <xf numFmtId="0" fontId="53" fillId="0" borderId="19" xfId="0" applyFont="1" applyBorder="1" applyAlignment="1">
      <alignment horizontal="left" vertical="center" wrapText="1"/>
    </xf>
    <xf numFmtId="0" fontId="121" fillId="0" borderId="92" xfId="0" applyFont="1" applyBorder="1" applyAlignment="1">
      <alignment horizontal="center" vertical="center" wrapText="1"/>
    </xf>
    <xf numFmtId="169" fontId="37" fillId="0" borderId="66" xfId="0" applyNumberFormat="1" applyFont="1" applyBorder="1" applyAlignment="1">
      <alignment horizontal="center" vertical="center" wrapText="1"/>
    </xf>
    <xf numFmtId="0" fontId="48" fillId="0" borderId="66" xfId="0" applyFont="1" applyBorder="1" applyAlignment="1">
      <alignment horizontal="left" vertical="top" wrapText="1"/>
    </xf>
    <xf numFmtId="0" fontId="121" fillId="0" borderId="112" xfId="0" applyFont="1" applyBorder="1" applyAlignment="1">
      <alignment horizontal="center" vertical="center" wrapText="1"/>
    </xf>
    <xf numFmtId="0" fontId="48" fillId="0" borderId="109" xfId="0" applyFont="1" applyBorder="1" applyAlignment="1">
      <alignment horizontal="left" vertical="center" wrapText="1"/>
    </xf>
    <xf numFmtId="0" fontId="0" fillId="0" borderId="112" xfId="0" applyBorder="1" applyAlignment="1">
      <alignment horizontal="center" vertical="center" wrapText="1"/>
    </xf>
    <xf numFmtId="0" fontId="38" fillId="0" borderId="18" xfId="0" applyFont="1" applyBorder="1" applyAlignment="1">
      <alignment horizontal="left" vertical="center" wrapText="1"/>
    </xf>
    <xf numFmtId="0" fontId="119" fillId="0" borderId="112" xfId="1" applyBorder="1" applyAlignment="1">
      <alignment horizontal="center" vertical="center" wrapText="1"/>
    </xf>
    <xf numFmtId="0" fontId="48" fillId="0" borderId="18" xfId="0" applyFont="1" applyBorder="1" applyAlignment="1">
      <alignment horizontal="left" vertical="center" wrapText="1"/>
    </xf>
    <xf numFmtId="0" fontId="37" fillId="4" borderId="102" xfId="0" applyFont="1" applyFill="1" applyBorder="1" applyAlignment="1">
      <alignment vertical="center" wrapText="1"/>
    </xf>
    <xf numFmtId="169" fontId="37" fillId="29" borderId="19" xfId="0" applyNumberFormat="1" applyFont="1" applyFill="1" applyBorder="1" applyAlignment="1">
      <alignment horizontal="center" vertical="center" wrapText="1"/>
    </xf>
    <xf numFmtId="0" fontId="0" fillId="0" borderId="92" xfId="0" applyBorder="1" applyAlignment="1">
      <alignment horizontal="center" vertical="center" wrapText="1"/>
    </xf>
    <xf numFmtId="0" fontId="17" fillId="0" borderId="19" xfId="0" applyFont="1" applyBorder="1" applyAlignment="1">
      <alignment vertical="top" wrapText="1"/>
    </xf>
    <xf numFmtId="0" fontId="17" fillId="0" borderId="75" xfId="0" applyFont="1" applyBorder="1" applyAlignment="1">
      <alignment horizontal="center" vertical="center" wrapText="1"/>
    </xf>
    <xf numFmtId="0" fontId="119" fillId="28" borderId="115" xfId="1" applyFill="1" applyBorder="1" applyAlignment="1">
      <alignment vertical="center" wrapText="1"/>
    </xf>
    <xf numFmtId="0" fontId="0" fillId="0" borderId="92" xfId="0" applyBorder="1" applyAlignment="1">
      <alignment vertical="center" wrapText="1"/>
    </xf>
    <xf numFmtId="0" fontId="0" fillId="0" borderId="92" xfId="0" applyBorder="1" applyAlignment="1">
      <alignment horizontal="center" wrapText="1"/>
    </xf>
    <xf numFmtId="0" fontId="119" fillId="0" borderId="19" xfId="1" applyBorder="1" applyAlignment="1">
      <alignment vertical="top" wrapText="1"/>
    </xf>
    <xf numFmtId="0" fontId="119" fillId="0" borderId="19" xfId="1" applyBorder="1" applyAlignment="1">
      <alignment vertical="center" wrapText="1"/>
    </xf>
    <xf numFmtId="0" fontId="37" fillId="0" borderId="66" xfId="0" applyFont="1" applyBorder="1" applyAlignment="1">
      <alignment vertical="center" wrapText="1"/>
    </xf>
    <xf numFmtId="169" fontId="37" fillId="4" borderId="112" xfId="0" applyNumberFormat="1" applyFont="1" applyFill="1" applyBorder="1" applyAlignment="1">
      <alignment horizontal="left" vertical="center" wrapText="1"/>
    </xf>
    <xf numFmtId="169" fontId="37" fillId="0" borderId="102" xfId="0" applyNumberFormat="1" applyFont="1" applyFill="1" applyBorder="1" applyAlignment="1">
      <alignment horizontal="center" vertical="center" wrapText="1"/>
    </xf>
    <xf numFmtId="0" fontId="83" fillId="0" borderId="18" xfId="0" applyFont="1" applyBorder="1" applyAlignment="1">
      <alignment horizontal="center" vertical="center" wrapText="1"/>
    </xf>
    <xf numFmtId="0" fontId="83" fillId="0" borderId="101" xfId="0" applyFont="1" applyBorder="1" applyAlignment="1">
      <alignment horizontal="left" vertical="top" wrapText="1"/>
    </xf>
    <xf numFmtId="0" fontId="4" fillId="0" borderId="112" xfId="0" applyFont="1" applyBorder="1" applyAlignment="1">
      <alignment vertical="top" wrapText="1"/>
    </xf>
    <xf numFmtId="0" fontId="119" fillId="0" borderId="19" xfId="1" applyBorder="1" applyAlignment="1">
      <alignment horizontal="center" vertical="center" wrapText="1"/>
    </xf>
    <xf numFmtId="0" fontId="119" fillId="0" borderId="92" xfId="1" applyBorder="1" applyAlignment="1">
      <alignment vertical="center" wrapText="1"/>
    </xf>
    <xf numFmtId="0" fontId="37" fillId="0" borderId="42" xfId="0" applyFont="1" applyBorder="1" applyAlignment="1">
      <alignment horizontal="left" vertical="top" wrapText="1"/>
    </xf>
    <xf numFmtId="0" fontId="4" fillId="0" borderId="87" xfId="0" applyFont="1" applyBorder="1" applyAlignment="1">
      <alignment horizontal="left" vertical="top"/>
    </xf>
    <xf numFmtId="0" fontId="37" fillId="0" borderId="102" xfId="0" applyFont="1" applyBorder="1" applyAlignment="1">
      <alignment horizontal="center" vertical="center" wrapText="1"/>
    </xf>
    <xf numFmtId="0" fontId="0" fillId="0" borderId="0" xfId="0" applyFont="1" applyAlignment="1"/>
    <xf numFmtId="0" fontId="37" fillId="0" borderId="65" xfId="0" applyFont="1" applyBorder="1" applyAlignment="1">
      <alignment horizontal="center" vertical="center" wrapText="1"/>
    </xf>
    <xf numFmtId="0" fontId="37" fillId="0" borderId="67" xfId="0" applyFont="1" applyBorder="1" applyAlignment="1">
      <alignment horizontal="center" vertical="center" wrapText="1"/>
    </xf>
    <xf numFmtId="0" fontId="4" fillId="0" borderId="0" xfId="0" applyFont="1" applyAlignment="1">
      <alignment horizontal="center" vertical="center" wrapText="1"/>
    </xf>
    <xf numFmtId="169" fontId="37" fillId="4" borderId="101" xfId="0" applyNumberFormat="1" applyFont="1" applyFill="1" applyBorder="1" applyAlignment="1">
      <alignment horizontal="left" vertical="center" wrapText="1"/>
    </xf>
    <xf numFmtId="0" fontId="1" fillId="0" borderId="1" xfId="0" applyFont="1" applyBorder="1" applyAlignment="1">
      <alignment horizontal="center" vertical="center"/>
    </xf>
    <xf numFmtId="0" fontId="2" fillId="0" borderId="2" xfId="0" applyFont="1" applyBorder="1"/>
    <xf numFmtId="0" fontId="2" fillId="0" borderId="3" xfId="0" applyFont="1" applyBorder="1"/>
    <xf numFmtId="0" fontId="6" fillId="3" borderId="6" xfId="0" applyFont="1" applyFill="1" applyBorder="1" applyAlignment="1">
      <alignment horizontal="center" vertical="center" wrapText="1"/>
    </xf>
    <xf numFmtId="0" fontId="2" fillId="0" borderId="7" xfId="0" applyFont="1" applyBorder="1"/>
    <xf numFmtId="0" fontId="2" fillId="0" borderId="8" xfId="0" applyFont="1" applyBorder="1"/>
    <xf numFmtId="39" fontId="8" fillId="4" borderId="1" xfId="0" applyNumberFormat="1" applyFont="1" applyFill="1" applyBorder="1" applyAlignment="1">
      <alignment horizontal="center" vertical="center" wrapText="1"/>
    </xf>
    <xf numFmtId="166" fontId="8" fillId="4" borderId="1" xfId="0" applyNumberFormat="1" applyFont="1" applyFill="1" applyBorder="1" applyAlignment="1">
      <alignment horizontal="center" vertical="center" wrapText="1"/>
    </xf>
    <xf numFmtId="0" fontId="10" fillId="2" borderId="6"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2" fillId="0" borderId="12" xfId="0" applyFont="1" applyBorder="1"/>
    <xf numFmtId="0" fontId="2" fillId="0" borderId="13" xfId="0" applyFont="1" applyBorder="1"/>
    <xf numFmtId="0" fontId="16" fillId="5" borderId="6" xfId="0" applyFont="1" applyFill="1" applyBorder="1" applyAlignment="1">
      <alignment horizontal="center" vertical="center" wrapText="1"/>
    </xf>
    <xf numFmtId="1" fontId="6" fillId="3" borderId="16" xfId="0" applyNumberFormat="1" applyFont="1" applyFill="1" applyBorder="1" applyAlignment="1">
      <alignment horizontal="center" vertical="center" wrapText="1"/>
    </xf>
    <xf numFmtId="0" fontId="2" fillId="0" borderId="17" xfId="0" applyFont="1" applyBorder="1"/>
    <xf numFmtId="0" fontId="2" fillId="0" borderId="18" xfId="0" applyFont="1" applyBorder="1"/>
    <xf numFmtId="1" fontId="9" fillId="2" borderId="16" xfId="0" applyNumberFormat="1" applyFont="1" applyFill="1" applyBorder="1" applyAlignment="1">
      <alignment horizontal="left" vertical="center" wrapText="1"/>
    </xf>
    <xf numFmtId="1" fontId="9" fillId="0" borderId="16" xfId="0" applyNumberFormat="1" applyFont="1" applyBorder="1" applyAlignment="1">
      <alignment horizontal="left" vertical="center" wrapText="1"/>
    </xf>
    <xf numFmtId="1" fontId="22" fillId="9" borderId="6" xfId="0" applyNumberFormat="1" applyFont="1" applyFill="1" applyBorder="1" applyAlignment="1">
      <alignment horizontal="center" vertical="center" wrapText="1"/>
    </xf>
    <xf numFmtId="0" fontId="2" fillId="0" borderId="23" xfId="0" applyFont="1" applyBorder="1"/>
    <xf numFmtId="1" fontId="22" fillId="10" borderId="6" xfId="0" applyNumberFormat="1" applyFont="1" applyFill="1" applyBorder="1" applyAlignment="1">
      <alignment horizontal="center" vertical="center" wrapText="1"/>
    </xf>
    <xf numFmtId="164" fontId="15" fillId="0" borderId="26" xfId="0" applyNumberFormat="1" applyFont="1" applyBorder="1" applyAlignment="1">
      <alignment horizontal="center" vertical="center"/>
    </xf>
    <xf numFmtId="0" fontId="2" fillId="0" borderId="27" xfId="0" applyFont="1" applyBorder="1"/>
    <xf numFmtId="0" fontId="2" fillId="0" borderId="28" xfId="0" applyFont="1" applyBorder="1"/>
    <xf numFmtId="164" fontId="15" fillId="0" borderId="27" xfId="0" applyNumberFormat="1" applyFont="1" applyBorder="1" applyAlignment="1">
      <alignment horizontal="center" vertical="center"/>
    </xf>
    <xf numFmtId="164" fontId="15" fillId="0" borderId="30" xfId="0" applyNumberFormat="1" applyFont="1" applyBorder="1" applyAlignment="1">
      <alignment horizontal="center" vertical="center"/>
    </xf>
    <xf numFmtId="0" fontId="2" fillId="0" borderId="31" xfId="0" applyFont="1" applyBorder="1"/>
    <xf numFmtId="164" fontId="15" fillId="0" borderId="17" xfId="0" applyNumberFormat="1" applyFont="1" applyBorder="1" applyAlignment="1">
      <alignment horizontal="center" vertical="center"/>
    </xf>
    <xf numFmtId="1" fontId="9" fillId="0" borderId="0" xfId="0" applyNumberFormat="1" applyFont="1" applyAlignment="1">
      <alignment horizontal="left" vertical="center" wrapText="1"/>
    </xf>
    <xf numFmtId="0" fontId="0" fillId="0" borderId="0" xfId="0" applyFont="1" applyAlignment="1"/>
    <xf numFmtId="165" fontId="20" fillId="2" borderId="22" xfId="0" applyNumberFormat="1" applyFont="1" applyFill="1" applyBorder="1" applyAlignment="1">
      <alignment horizontal="center"/>
    </xf>
    <xf numFmtId="0" fontId="16" fillId="5" borderId="11" xfId="0" applyFont="1" applyFill="1" applyBorder="1" applyAlignment="1">
      <alignment horizontal="center" vertical="center" wrapText="1"/>
    </xf>
    <xf numFmtId="1" fontId="23" fillId="6" borderId="6" xfId="0" applyNumberFormat="1" applyFont="1" applyFill="1" applyBorder="1" applyAlignment="1">
      <alignment horizontal="center" vertical="center"/>
    </xf>
    <xf numFmtId="1" fontId="22" fillId="11" borderId="24" xfId="0" applyNumberFormat="1" applyFont="1" applyFill="1" applyBorder="1" applyAlignment="1">
      <alignment horizontal="center" vertical="center" wrapText="1"/>
    </xf>
    <xf numFmtId="1" fontId="25" fillId="6" borderId="1" xfId="0" applyNumberFormat="1" applyFont="1" applyFill="1" applyBorder="1" applyAlignment="1">
      <alignment horizontal="center" vertical="center" wrapText="1"/>
    </xf>
    <xf numFmtId="1" fontId="22" fillId="8" borderId="6" xfId="0" applyNumberFormat="1" applyFont="1" applyFill="1" applyBorder="1" applyAlignment="1">
      <alignment horizontal="center" vertical="center"/>
    </xf>
    <xf numFmtId="0" fontId="28" fillId="0" borderId="26" xfId="0" applyFont="1" applyBorder="1" applyAlignment="1">
      <alignment horizontal="left" vertical="center" wrapText="1"/>
    </xf>
    <xf numFmtId="0" fontId="28" fillId="0" borderId="30" xfId="0" applyFont="1" applyBorder="1" applyAlignment="1">
      <alignment horizontal="left" vertical="center" wrapText="1"/>
    </xf>
    <xf numFmtId="0" fontId="28" fillId="2" borderId="30" xfId="0" applyFont="1" applyFill="1" applyBorder="1" applyAlignment="1">
      <alignment horizontal="left" vertical="center"/>
    </xf>
    <xf numFmtId="164" fontId="15" fillId="2" borderId="30" xfId="0" applyNumberFormat="1" applyFont="1" applyFill="1" applyBorder="1" applyAlignment="1">
      <alignment horizontal="center" vertical="center"/>
    </xf>
    <xf numFmtId="0" fontId="2" fillId="0" borderId="32" xfId="0" applyFont="1" applyBorder="1"/>
    <xf numFmtId="164" fontId="15" fillId="2" borderId="33" xfId="0" applyNumberFormat="1" applyFont="1" applyFill="1" applyBorder="1" applyAlignment="1">
      <alignment horizontal="center" vertical="center"/>
    </xf>
    <xf numFmtId="164" fontId="15" fillId="2" borderId="39" xfId="0" applyNumberFormat="1" applyFont="1" applyFill="1" applyBorder="1" applyAlignment="1">
      <alignment horizontal="center" vertical="center"/>
    </xf>
    <xf numFmtId="0" fontId="2" fillId="0" borderId="40" xfId="0" applyFont="1" applyBorder="1"/>
    <xf numFmtId="0" fontId="2" fillId="0" borderId="41" xfId="0" applyFont="1" applyBorder="1"/>
    <xf numFmtId="1" fontId="9" fillId="2" borderId="22" xfId="0" applyNumberFormat="1" applyFont="1" applyFill="1" applyBorder="1" applyAlignment="1">
      <alignment horizontal="center" vertical="center"/>
    </xf>
    <xf numFmtId="0" fontId="2" fillId="0" borderId="45" xfId="0" applyFont="1" applyBorder="1"/>
    <xf numFmtId="0" fontId="4" fillId="0" borderId="46" xfId="0" applyFont="1" applyBorder="1"/>
    <xf numFmtId="0" fontId="2" fillId="0" borderId="47" xfId="0" applyFont="1" applyBorder="1"/>
    <xf numFmtId="164" fontId="15" fillId="2" borderId="42" xfId="0" applyNumberFormat="1" applyFont="1" applyFill="1" applyBorder="1" applyAlignment="1">
      <alignment horizontal="center" vertical="center"/>
    </xf>
    <xf numFmtId="0" fontId="28" fillId="0" borderId="30" xfId="0" applyFont="1" applyBorder="1" applyAlignment="1">
      <alignment horizontal="left" vertical="center"/>
    </xf>
    <xf numFmtId="0" fontId="28" fillId="2" borderId="30" xfId="0" applyFont="1" applyFill="1" applyBorder="1" applyAlignment="1">
      <alignment horizontal="left" vertical="center" wrapText="1"/>
    </xf>
    <xf numFmtId="0" fontId="28" fillId="2" borderId="35" xfId="0" applyFont="1" applyFill="1" applyBorder="1" applyAlignment="1">
      <alignment horizontal="left" vertical="center" wrapText="1"/>
    </xf>
    <xf numFmtId="0" fontId="2" fillId="0" borderId="36" xfId="0" applyFont="1" applyBorder="1"/>
    <xf numFmtId="0" fontId="2" fillId="0" borderId="37" xfId="0" applyFont="1" applyBorder="1"/>
    <xf numFmtId="1" fontId="34" fillId="2" borderId="22" xfId="0" applyNumberFormat="1" applyFont="1" applyFill="1" applyBorder="1" applyAlignment="1">
      <alignment horizontal="center" vertical="center"/>
    </xf>
    <xf numFmtId="169" fontId="37" fillId="0" borderId="65" xfId="0" applyNumberFormat="1" applyFont="1" applyBorder="1" applyAlignment="1">
      <alignment horizontal="center" vertical="center" wrapText="1"/>
    </xf>
    <xf numFmtId="0" fontId="2" fillId="0" borderId="63" xfId="0" applyFont="1" applyBorder="1"/>
    <xf numFmtId="0" fontId="2" fillId="0" borderId="62" xfId="0" applyFont="1" applyBorder="1"/>
    <xf numFmtId="0" fontId="37" fillId="0" borderId="65" xfId="0" applyFont="1" applyBorder="1" applyAlignment="1">
      <alignment horizontal="center" vertical="center" wrapText="1"/>
    </xf>
    <xf numFmtId="0" fontId="37" fillId="0" borderId="65" xfId="0" applyFont="1" applyBorder="1" applyAlignment="1">
      <alignment horizontal="left" vertical="center" wrapText="1"/>
    </xf>
    <xf numFmtId="0" fontId="4" fillId="0" borderId="63" xfId="0" applyFont="1" applyBorder="1" applyAlignment="1">
      <alignment horizontal="center" vertical="center" wrapText="1"/>
    </xf>
    <xf numFmtId="0" fontId="4" fillId="0" borderId="65" xfId="0" applyFont="1" applyBorder="1" applyAlignment="1">
      <alignment horizontal="center" vertical="center" wrapText="1"/>
    </xf>
    <xf numFmtId="0" fontId="38" fillId="0" borderId="65" xfId="0" applyFont="1" applyBorder="1" applyAlignment="1">
      <alignment horizontal="center" vertical="center" wrapText="1"/>
    </xf>
    <xf numFmtId="169" fontId="49" fillId="0" borderId="65" xfId="0" applyNumberFormat="1" applyFont="1" applyBorder="1" applyAlignment="1">
      <alignment horizontal="center" vertical="center"/>
    </xf>
    <xf numFmtId="0" fontId="37" fillId="0" borderId="67" xfId="0" applyFont="1" applyBorder="1" applyAlignment="1">
      <alignment horizontal="center" vertical="center" wrapText="1"/>
    </xf>
    <xf numFmtId="0" fontId="37" fillId="0" borderId="67" xfId="0" applyFont="1" applyBorder="1" applyAlignment="1">
      <alignment horizontal="left" vertical="center" wrapText="1"/>
    </xf>
    <xf numFmtId="0" fontId="7" fillId="0" borderId="65" xfId="0" applyFont="1" applyBorder="1" applyAlignment="1">
      <alignment horizontal="center" vertical="center" wrapText="1"/>
    </xf>
    <xf numFmtId="0" fontId="7" fillId="0" borderId="65" xfId="0" applyFont="1" applyBorder="1" applyAlignment="1">
      <alignment horizontal="left" vertical="center" wrapText="1"/>
    </xf>
    <xf numFmtId="0" fontId="4" fillId="0" borderId="65" xfId="0" applyFont="1" applyBorder="1" applyAlignment="1">
      <alignment horizontal="left" vertical="center" wrapText="1"/>
    </xf>
    <xf numFmtId="0" fontId="4" fillId="4" borderId="65" xfId="0" applyFont="1" applyFill="1" applyBorder="1" applyAlignment="1">
      <alignment horizontal="left" vertical="center" wrapText="1"/>
    </xf>
    <xf numFmtId="0" fontId="36" fillId="0" borderId="63" xfId="0" applyFont="1" applyBorder="1" applyAlignment="1">
      <alignment horizontal="center" vertical="center"/>
    </xf>
    <xf numFmtId="169" fontId="4" fillId="0" borderId="63" xfId="0" applyNumberFormat="1" applyFont="1" applyBorder="1" applyAlignment="1">
      <alignment horizontal="center" vertical="center" wrapText="1"/>
    </xf>
    <xf numFmtId="0" fontId="4" fillId="0" borderId="63" xfId="0" applyFont="1" applyBorder="1" applyAlignment="1">
      <alignment horizontal="left" vertical="center" wrapText="1"/>
    </xf>
    <xf numFmtId="0" fontId="36" fillId="0" borderId="65" xfId="0" applyFont="1" applyBorder="1" applyAlignment="1">
      <alignment horizontal="center" vertical="center"/>
    </xf>
    <xf numFmtId="169" fontId="4" fillId="0" borderId="65" xfId="0" applyNumberFormat="1" applyFont="1" applyBorder="1" applyAlignment="1">
      <alignment horizontal="center" vertical="center" wrapText="1"/>
    </xf>
    <xf numFmtId="169" fontId="37" fillId="0" borderId="63" xfId="0" applyNumberFormat="1" applyFont="1" applyBorder="1" applyAlignment="1">
      <alignment horizontal="center" vertical="center" wrapText="1"/>
    </xf>
    <xf numFmtId="0" fontId="37" fillId="0" borderId="63" xfId="0" applyFont="1" applyBorder="1" applyAlignment="1">
      <alignment horizontal="left" vertical="center" wrapText="1"/>
    </xf>
    <xf numFmtId="0" fontId="21" fillId="0" borderId="65" xfId="0" applyFont="1" applyBorder="1" applyAlignment="1">
      <alignment horizontal="center" vertical="center" wrapText="1"/>
    </xf>
    <xf numFmtId="169" fontId="7" fillId="0" borderId="65" xfId="0" applyNumberFormat="1" applyFont="1" applyBorder="1" applyAlignment="1">
      <alignment horizontal="center" vertical="center" wrapText="1"/>
    </xf>
    <xf numFmtId="0" fontId="26" fillId="0" borderId="65" xfId="0" applyFont="1" applyBorder="1" applyAlignment="1">
      <alignment horizontal="center" vertical="center" wrapText="1"/>
    </xf>
    <xf numFmtId="0" fontId="37" fillId="0" borderId="63" xfId="0" applyFont="1" applyBorder="1" applyAlignment="1">
      <alignment horizontal="center" vertical="center" wrapText="1"/>
    </xf>
    <xf numFmtId="0" fontId="41" fillId="2" borderId="50" xfId="0" applyFont="1" applyFill="1" applyBorder="1" applyAlignment="1">
      <alignment horizontal="center" vertical="center"/>
    </xf>
    <xf numFmtId="0" fontId="2" fillId="0" borderId="51" xfId="0" applyFont="1" applyBorder="1"/>
    <xf numFmtId="0" fontId="2" fillId="0" borderId="52" xfId="0" applyFont="1" applyBorder="1"/>
    <xf numFmtId="0" fontId="2" fillId="0" borderId="54" xfId="0" applyFont="1" applyBorder="1"/>
    <xf numFmtId="0" fontId="2" fillId="0" borderId="55" xfId="0" applyFont="1" applyBorder="1"/>
    <xf numFmtId="0" fontId="2" fillId="0" borderId="57" xfId="0" applyFont="1" applyBorder="1"/>
    <xf numFmtId="0" fontId="2" fillId="0" borderId="46" xfId="0" applyFont="1" applyBorder="1"/>
    <xf numFmtId="0" fontId="42" fillId="0" borderId="50" xfId="0" applyFont="1" applyBorder="1" applyAlignment="1">
      <alignment horizontal="center" vertical="center" wrapText="1"/>
    </xf>
    <xf numFmtId="0" fontId="26" fillId="16" borderId="6" xfId="0" applyFont="1" applyFill="1" applyBorder="1" applyAlignment="1">
      <alignment horizontal="center" vertical="center" wrapText="1"/>
    </xf>
    <xf numFmtId="0" fontId="21" fillId="17" borderId="6" xfId="0" applyFont="1" applyFill="1" applyBorder="1" applyAlignment="1">
      <alignment horizontal="center" vertical="center" wrapText="1"/>
    </xf>
    <xf numFmtId="0" fontId="45" fillId="18" borderId="6" xfId="0" applyFont="1" applyFill="1" applyBorder="1" applyAlignment="1">
      <alignment horizontal="center" vertical="center" wrapText="1"/>
    </xf>
    <xf numFmtId="0" fontId="21" fillId="19" borderId="6" xfId="0" applyFont="1" applyFill="1" applyBorder="1" applyAlignment="1">
      <alignment horizontal="center" vertical="center" wrapText="1"/>
    </xf>
    <xf numFmtId="0" fontId="38" fillId="0" borderId="63" xfId="0" applyFont="1" applyBorder="1" applyAlignment="1">
      <alignment horizontal="center" vertical="center" wrapText="1"/>
    </xf>
    <xf numFmtId="0" fontId="37" fillId="21" borderId="76" xfId="0" applyFont="1" applyFill="1" applyBorder="1" applyAlignment="1">
      <alignment horizontal="center" vertical="center" wrapText="1"/>
    </xf>
    <xf numFmtId="0" fontId="2" fillId="0" borderId="77" xfId="0" applyFont="1" applyBorder="1"/>
    <xf numFmtId="0" fontId="2" fillId="0" borderId="78" xfId="0" applyFont="1" applyBorder="1"/>
    <xf numFmtId="0" fontId="37" fillId="0" borderId="16" xfId="0" applyFont="1" applyBorder="1" applyAlignment="1">
      <alignment horizontal="left" vertical="center" wrapText="1"/>
    </xf>
    <xf numFmtId="0" fontId="58" fillId="0" borderId="73" xfId="0" applyFont="1" applyBorder="1" applyAlignment="1">
      <alignment horizontal="left" vertical="top" wrapText="1"/>
    </xf>
    <xf numFmtId="0" fontId="2" fillId="0" borderId="74" xfId="0" applyFont="1" applyBorder="1"/>
    <xf numFmtId="0" fontId="2" fillId="0" borderId="75" xfId="0" applyFont="1" applyBorder="1"/>
    <xf numFmtId="0" fontId="2" fillId="0" borderId="79" xfId="0" applyFont="1" applyBorder="1"/>
    <xf numFmtId="0" fontId="37" fillId="0" borderId="16" xfId="0" applyFont="1" applyBorder="1" applyAlignment="1">
      <alignment horizontal="left" vertical="top" wrapText="1"/>
    </xf>
    <xf numFmtId="0" fontId="7" fillId="0" borderId="16" xfId="0" applyFont="1" applyBorder="1" applyAlignment="1">
      <alignment horizontal="left" vertical="top" wrapText="1"/>
    </xf>
    <xf numFmtId="0" fontId="7" fillId="4" borderId="16" xfId="0" applyFont="1" applyFill="1" applyBorder="1" applyAlignment="1">
      <alignment horizontal="left" vertical="top" wrapText="1"/>
    </xf>
    <xf numFmtId="0" fontId="7" fillId="0" borderId="69" xfId="0" applyFont="1" applyBorder="1" applyAlignment="1">
      <alignment horizontal="center" vertical="top" wrapText="1"/>
    </xf>
    <xf numFmtId="0" fontId="2" fillId="0" borderId="38" xfId="0" applyFont="1" applyBorder="1"/>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38" fillId="4" borderId="16" xfId="0" applyFont="1" applyFill="1" applyBorder="1" applyAlignment="1">
      <alignment horizontal="left" vertical="center" wrapText="1"/>
    </xf>
    <xf numFmtId="0" fontId="37" fillId="4" borderId="16" xfId="0" applyFont="1" applyFill="1" applyBorder="1" applyAlignment="1">
      <alignment horizontal="left" vertical="center" wrapText="1"/>
    </xf>
    <xf numFmtId="0" fontId="38" fillId="0" borderId="16" xfId="0" applyFont="1" applyBorder="1" applyAlignment="1">
      <alignment horizontal="left" vertical="top" wrapText="1"/>
    </xf>
    <xf numFmtId="0" fontId="48" fillId="20" borderId="1" xfId="0" applyFont="1" applyFill="1" applyBorder="1" applyAlignment="1">
      <alignment horizontal="center" vertical="center" wrapText="1"/>
    </xf>
    <xf numFmtId="0" fontId="2" fillId="0" borderId="80" xfId="0" applyFont="1" applyBorder="1"/>
    <xf numFmtId="0" fontId="26" fillId="16" borderId="1" xfId="0" applyFont="1" applyFill="1" applyBorder="1" applyAlignment="1">
      <alignment horizontal="center" vertical="center" wrapText="1"/>
    </xf>
    <xf numFmtId="0" fontId="21" fillId="17" borderId="1" xfId="0" applyFont="1" applyFill="1" applyBorder="1" applyAlignment="1">
      <alignment horizontal="center" vertical="center" wrapText="1"/>
    </xf>
    <xf numFmtId="0" fontId="45" fillId="18" borderId="1" xfId="0" applyFont="1" applyFill="1" applyBorder="1" applyAlignment="1">
      <alignment horizontal="center" vertical="center" wrapText="1"/>
    </xf>
    <xf numFmtId="0" fontId="21" fillId="19" borderId="1" xfId="0" applyFont="1" applyFill="1" applyBorder="1" applyAlignment="1">
      <alignment horizontal="center" vertical="center" wrapText="1"/>
    </xf>
    <xf numFmtId="0" fontId="67" fillId="0" borderId="74" xfId="0" applyFont="1" applyBorder="1" applyAlignment="1">
      <alignment horizontal="center"/>
    </xf>
    <xf numFmtId="0" fontId="26" fillId="17" borderId="1" xfId="0" applyFont="1" applyFill="1" applyBorder="1" applyAlignment="1">
      <alignment horizontal="center" vertical="center" wrapText="1"/>
    </xf>
    <xf numFmtId="0" fontId="34" fillId="3" borderId="6" xfId="0" applyFont="1" applyFill="1" applyBorder="1" applyAlignment="1">
      <alignment horizontal="center" vertical="center" wrapText="1"/>
    </xf>
    <xf numFmtId="1" fontId="34" fillId="3" borderId="6" xfId="0" applyNumberFormat="1" applyFont="1" applyFill="1" applyBorder="1" applyAlignment="1">
      <alignment horizontal="center" vertical="center" wrapText="1"/>
    </xf>
    <xf numFmtId="0" fontId="26" fillId="0" borderId="1" xfId="0" applyFont="1" applyBorder="1" applyAlignment="1">
      <alignment horizontal="center" vertical="center" wrapText="1"/>
    </xf>
    <xf numFmtId="1" fontId="18" fillId="0" borderId="26" xfId="0" applyNumberFormat="1" applyFont="1" applyBorder="1" applyAlignment="1">
      <alignment horizontal="center" vertical="center"/>
    </xf>
    <xf numFmtId="0" fontId="2" fillId="0" borderId="82" xfId="0" applyFont="1" applyBorder="1"/>
    <xf numFmtId="0" fontId="37" fillId="0" borderId="16" xfId="0" applyFont="1" applyBorder="1" applyAlignment="1">
      <alignment horizontal="center" vertical="center" wrapText="1"/>
    </xf>
    <xf numFmtId="1" fontId="18" fillId="0" borderId="39" xfId="0" applyNumberFormat="1" applyFont="1" applyBorder="1" applyAlignment="1">
      <alignment horizontal="center" vertical="center" wrapText="1"/>
    </xf>
    <xf numFmtId="0" fontId="2" fillId="0" borderId="87" xfId="0" applyFont="1" applyBorder="1"/>
    <xf numFmtId="1" fontId="18" fillId="23" borderId="92" xfId="0" applyNumberFormat="1" applyFont="1" applyFill="1" applyBorder="1" applyAlignment="1">
      <alignment horizontal="center" vertical="center"/>
    </xf>
    <xf numFmtId="0" fontId="48" fillId="20" borderId="6" xfId="0" applyFont="1" applyFill="1" applyBorder="1" applyAlignment="1">
      <alignment horizontal="center" vertical="center" wrapText="1"/>
    </xf>
    <xf numFmtId="0" fontId="2" fillId="0" borderId="93" xfId="0" applyFont="1" applyBorder="1"/>
    <xf numFmtId="0" fontId="21" fillId="19" borderId="50" xfId="0" applyFont="1" applyFill="1" applyBorder="1" applyAlignment="1">
      <alignment horizontal="center" vertical="center" wrapText="1"/>
    </xf>
    <xf numFmtId="0" fontId="48" fillId="20" borderId="98" xfId="0" applyFont="1" applyFill="1" applyBorder="1" applyAlignment="1">
      <alignment horizontal="center" vertical="center" wrapText="1"/>
    </xf>
    <xf numFmtId="0" fontId="2" fillId="0" borderId="99" xfId="0" applyFont="1" applyBorder="1"/>
    <xf numFmtId="0" fontId="2" fillId="0" borderId="100" xfId="0" applyFont="1" applyBorder="1"/>
    <xf numFmtId="0" fontId="37" fillId="0" borderId="73" xfId="0" applyFont="1" applyBorder="1" applyAlignment="1">
      <alignment horizontal="center" vertical="center" wrapText="1"/>
    </xf>
    <xf numFmtId="0" fontId="37" fillId="0" borderId="110" xfId="0" applyFont="1" applyBorder="1" applyAlignment="1">
      <alignment horizontal="center" vertical="center" wrapText="1"/>
    </xf>
    <xf numFmtId="0" fontId="2" fillId="0" borderId="111" xfId="0" applyFont="1" applyBorder="1"/>
    <xf numFmtId="0" fontId="37" fillId="0" borderId="112" xfId="0" applyFont="1" applyBorder="1" applyAlignment="1">
      <alignment horizontal="center" vertical="center" wrapText="1"/>
    </xf>
    <xf numFmtId="0" fontId="0" fillId="0" borderId="112" xfId="0" applyFont="1" applyBorder="1" applyAlignment="1"/>
    <xf numFmtId="0" fontId="2" fillId="0" borderId="112" xfId="0" applyFont="1" applyBorder="1"/>
    <xf numFmtId="0" fontId="45" fillId="18" borderId="50" xfId="0" applyFont="1" applyFill="1" applyBorder="1" applyAlignment="1">
      <alignment horizontal="center" vertical="center" wrapText="1"/>
    </xf>
    <xf numFmtId="0" fontId="4" fillId="0" borderId="65" xfId="0" applyFont="1" applyBorder="1" applyAlignment="1">
      <alignment horizontal="center" vertical="center"/>
    </xf>
    <xf numFmtId="0" fontId="2" fillId="0" borderId="94" xfId="0" applyFont="1" applyBorder="1"/>
    <xf numFmtId="0" fontId="4" fillId="0" borderId="67" xfId="0" applyFont="1" applyBorder="1" applyAlignment="1">
      <alignment horizontal="left" vertical="center" wrapText="1"/>
    </xf>
    <xf numFmtId="0" fontId="80" fillId="0" borderId="1" xfId="0" applyFont="1" applyBorder="1" applyAlignment="1">
      <alignment horizontal="center" vertical="center" wrapText="1"/>
    </xf>
    <xf numFmtId="1" fontId="18" fillId="0" borderId="30" xfId="0" applyNumberFormat="1" applyFont="1" applyBorder="1" applyAlignment="1">
      <alignment horizontal="center" vertical="center"/>
    </xf>
    <xf numFmtId="0" fontId="37" fillId="4" borderId="103" xfId="0" applyFont="1" applyFill="1" applyBorder="1" applyAlignment="1">
      <alignment horizontal="left" vertical="center" wrapText="1"/>
    </xf>
    <xf numFmtId="0" fontId="37" fillId="28" borderId="43" xfId="0" applyFont="1" applyFill="1" applyBorder="1" applyAlignment="1">
      <alignment vertical="center" wrapText="1"/>
    </xf>
    <xf numFmtId="0" fontId="37" fillId="28" borderId="2" xfId="0" applyFont="1" applyFill="1" applyBorder="1" applyAlignment="1">
      <alignment vertical="center" wrapText="1"/>
    </xf>
    <xf numFmtId="0" fontId="37" fillId="28" borderId="3" xfId="0" applyFont="1" applyFill="1" applyBorder="1" applyAlignment="1">
      <alignment vertical="center" wrapText="1"/>
    </xf>
    <xf numFmtId="0" fontId="37" fillId="28" borderId="113" xfId="0" applyFont="1" applyFill="1" applyBorder="1" applyAlignment="1">
      <alignment vertical="center" wrapText="1"/>
    </xf>
    <xf numFmtId="0" fontId="37" fillId="28" borderId="114" xfId="0" applyFont="1" applyFill="1" applyBorder="1" applyAlignment="1">
      <alignment vertical="center" wrapText="1"/>
    </xf>
    <xf numFmtId="0" fontId="37" fillId="28" borderId="115" xfId="0" applyFont="1" applyFill="1" applyBorder="1" applyAlignment="1">
      <alignment vertical="center" wrapText="1"/>
    </xf>
    <xf numFmtId="0" fontId="4" fillId="0" borderId="74" xfId="0" applyFont="1" applyBorder="1" applyAlignment="1"/>
    <xf numFmtId="0" fontId="4" fillId="0" borderId="74" xfId="0" applyFont="1" applyBorder="1"/>
    <xf numFmtId="0" fontId="4" fillId="0" borderId="16" xfId="0" applyFont="1" applyBorder="1" applyAlignment="1">
      <alignment horizontal="center" vertical="center" wrapText="1"/>
    </xf>
    <xf numFmtId="0" fontId="83" fillId="0" borderId="107" xfId="0" applyFont="1" applyBorder="1" applyAlignment="1">
      <alignment horizontal="center" vertical="center" wrapText="1"/>
    </xf>
    <xf numFmtId="0" fontId="2" fillId="0" borderId="90" xfId="0" applyFont="1" applyBorder="1"/>
    <xf numFmtId="0" fontId="37" fillId="0" borderId="69" xfId="0" applyFont="1" applyBorder="1" applyAlignment="1">
      <alignment horizontal="left" vertical="center" wrapText="1"/>
    </xf>
    <xf numFmtId="0" fontId="119" fillId="0" borderId="65" xfId="1" applyBorder="1" applyAlignment="1">
      <alignment horizontal="center" vertical="center" wrapText="1"/>
    </xf>
    <xf numFmtId="0" fontId="83" fillId="0" borderId="65" xfId="0" applyFont="1" applyBorder="1" applyAlignment="1">
      <alignment horizontal="left" vertical="top" wrapText="1"/>
    </xf>
    <xf numFmtId="0" fontId="2" fillId="0" borderId="101" xfId="0" applyFont="1" applyBorder="1"/>
    <xf numFmtId="0" fontId="4" fillId="0" borderId="0" xfId="0" applyFont="1" applyAlignment="1">
      <alignment horizontal="center" vertical="center" wrapText="1"/>
    </xf>
    <xf numFmtId="0" fontId="83" fillId="0" borderId="65" xfId="0" applyFont="1" applyBorder="1" applyAlignment="1">
      <alignment horizontal="center" vertical="top" wrapText="1"/>
    </xf>
    <xf numFmtId="0" fontId="37" fillId="0" borderId="112" xfId="0" applyFont="1" applyBorder="1" applyAlignment="1">
      <alignment horizontal="left" vertical="center" wrapText="1"/>
    </xf>
    <xf numFmtId="0" fontId="101" fillId="0" borderId="16" xfId="0" applyFont="1" applyBorder="1" applyAlignment="1">
      <alignment horizontal="left" vertical="center" wrapText="1"/>
    </xf>
    <xf numFmtId="0" fontId="37" fillId="0" borderId="110" xfId="0" applyFont="1" applyBorder="1" applyAlignment="1">
      <alignment horizontal="left" vertical="center" wrapText="1"/>
    </xf>
    <xf numFmtId="0" fontId="37" fillId="4" borderId="112" xfId="0" applyFont="1" applyFill="1" applyBorder="1" applyAlignment="1">
      <alignment horizontal="left" vertical="center" wrapText="1"/>
    </xf>
    <xf numFmtId="0" fontId="48" fillId="20" borderId="50" xfId="0" applyFont="1" applyFill="1" applyBorder="1" applyAlignment="1">
      <alignment horizontal="center" vertical="center" wrapText="1"/>
    </xf>
    <xf numFmtId="0" fontId="4" fillId="0" borderId="16" xfId="0" applyFont="1" applyBorder="1" applyAlignment="1">
      <alignment horizontal="center"/>
    </xf>
    <xf numFmtId="0" fontId="4" fillId="0" borderId="16" xfId="0" applyFont="1" applyBorder="1" applyAlignment="1">
      <alignment horizontal="center" vertical="center"/>
    </xf>
    <xf numFmtId="0" fontId="124" fillId="0" borderId="0" xfId="0" applyFont="1"/>
    <xf numFmtId="0" fontId="125" fillId="0" borderId="0" xfId="0" applyFont="1" applyAlignment="1">
      <alignment horizontal="center" vertical="center" wrapText="1"/>
    </xf>
    <xf numFmtId="0" fontId="125" fillId="16" borderId="19" xfId="0" applyFont="1" applyFill="1" applyBorder="1" applyAlignment="1">
      <alignment horizontal="center" vertical="center"/>
    </xf>
    <xf numFmtId="0" fontId="125" fillId="0" borderId="0" xfId="0" applyFont="1" applyAlignment="1">
      <alignment horizontal="center" vertical="center"/>
    </xf>
    <xf numFmtId="0" fontId="125" fillId="16" borderId="48" xfId="0" applyFont="1" applyFill="1" applyBorder="1" applyAlignment="1">
      <alignment horizontal="center" vertical="center" wrapText="1"/>
    </xf>
    <xf numFmtId="0" fontId="126" fillId="0" borderId="0" xfId="0" applyFont="1"/>
    <xf numFmtId="0" fontId="126" fillId="0" borderId="0" xfId="0" applyFont="1" applyAlignment="1">
      <alignment horizontal="center" vertical="center" wrapText="1"/>
    </xf>
    <xf numFmtId="0" fontId="126" fillId="0" borderId="0" xfId="0" applyFont="1" applyAlignment="1">
      <alignment horizontal="center" vertical="center"/>
    </xf>
    <xf numFmtId="0" fontId="127" fillId="0" borderId="0" xfId="0" applyFont="1"/>
    <xf numFmtId="49" fontId="128" fillId="0" borderId="0" xfId="0" applyNumberFormat="1" applyFont="1" applyAlignment="1">
      <alignment horizontal="center" vertical="center" wrapText="1"/>
    </xf>
    <xf numFmtId="49" fontId="127" fillId="0" borderId="19" xfId="0" applyNumberFormat="1" applyFont="1" applyBorder="1" applyAlignment="1">
      <alignment horizontal="left" vertical="center" wrapText="1"/>
    </xf>
    <xf numFmtId="49" fontId="127" fillId="0" borderId="0" xfId="0" applyNumberFormat="1" applyFont="1" applyAlignment="1">
      <alignment horizontal="center" vertical="center" wrapText="1"/>
    </xf>
    <xf numFmtId="49" fontId="127" fillId="0" borderId="49" xfId="0" applyNumberFormat="1" applyFont="1" applyBorder="1" applyAlignment="1">
      <alignment horizontal="left" vertical="center" wrapText="1"/>
    </xf>
    <xf numFmtId="49" fontId="129" fillId="0" borderId="49" xfId="0" applyNumberFormat="1" applyFont="1" applyBorder="1" applyAlignment="1">
      <alignment horizontal="left" vertical="center" wrapText="1"/>
    </xf>
    <xf numFmtId="49" fontId="128" fillId="8" borderId="49" xfId="0" applyNumberFormat="1" applyFont="1" applyFill="1" applyBorder="1" applyAlignment="1">
      <alignment horizontal="center" vertical="center" wrapText="1"/>
    </xf>
    <xf numFmtId="49" fontId="128" fillId="0" borderId="49" xfId="0" applyNumberFormat="1" applyFont="1" applyBorder="1" applyAlignment="1">
      <alignment horizontal="center" vertical="center" wrapText="1"/>
    </xf>
    <xf numFmtId="0" fontId="127" fillId="0" borderId="0" xfId="0" applyFont="1" applyAlignment="1">
      <alignment horizontal="center" vertical="center" wrapText="1"/>
    </xf>
    <xf numFmtId="0" fontId="127" fillId="0" borderId="0" xfId="0" applyFont="1" applyAlignment="1">
      <alignment horizontal="center" vertical="center"/>
    </xf>
    <xf numFmtId="49" fontId="128" fillId="13" borderId="49" xfId="0" applyNumberFormat="1" applyFont="1" applyFill="1" applyBorder="1" applyAlignment="1">
      <alignment horizontal="center" vertical="center" wrapText="1"/>
    </xf>
    <xf numFmtId="49" fontId="130" fillId="0" borderId="49" xfId="0" applyNumberFormat="1" applyFont="1" applyBorder="1" applyAlignment="1">
      <alignment horizontal="left" vertical="center" wrapText="1"/>
    </xf>
    <xf numFmtId="49" fontId="128" fillId="11" borderId="49" xfId="0" applyNumberFormat="1" applyFont="1" applyFill="1" applyBorder="1" applyAlignment="1">
      <alignment horizontal="center" vertical="center" wrapText="1"/>
    </xf>
    <xf numFmtId="49" fontId="128" fillId="0" borderId="49" xfId="0" applyNumberFormat="1" applyFont="1" applyBorder="1" applyAlignment="1">
      <alignment horizontal="left" vertical="center" wrapText="1"/>
    </xf>
    <xf numFmtId="49" fontId="130" fillId="0" borderId="49" xfId="0" applyNumberFormat="1" applyFont="1" applyBorder="1" applyAlignment="1">
      <alignment horizontal="center" vertical="center" wrapText="1"/>
    </xf>
    <xf numFmtId="49" fontId="128" fillId="0" borderId="0" xfId="0" applyNumberFormat="1" applyFont="1" applyAlignment="1">
      <alignment horizontal="left" vertical="center" wrapText="1"/>
    </xf>
    <xf numFmtId="49" fontId="131" fillId="0" borderId="19" xfId="0" applyNumberFormat="1" applyFont="1" applyBorder="1" applyAlignment="1">
      <alignment horizontal="left" vertical="center" wrapText="1"/>
    </xf>
    <xf numFmtId="0" fontId="127" fillId="0" borderId="19" xfId="0" applyFont="1" applyBorder="1" applyAlignment="1">
      <alignment horizontal="left" vertical="center" wrapText="1"/>
    </xf>
    <xf numFmtId="0" fontId="126" fillId="0" borderId="0" xfId="0" applyFont="1" applyAlignment="1">
      <alignment horizontal="left" vertical="center"/>
    </xf>
    <xf numFmtId="0" fontId="126" fillId="0" borderId="0" xfId="0" applyFont="1" applyAlignment="1">
      <alignment horizontal="left" vertical="top"/>
    </xf>
    <xf numFmtId="0" fontId="126" fillId="0" borderId="0" xfId="0" applyFont="1" applyAlignment="1">
      <alignment horizontal="left"/>
    </xf>
    <xf numFmtId="0" fontId="132" fillId="2" borderId="50" xfId="0" applyFont="1" applyFill="1" applyBorder="1" applyAlignment="1">
      <alignment horizontal="center" vertical="center"/>
    </xf>
    <xf numFmtId="0" fontId="133" fillId="0" borderId="51" xfId="0" applyFont="1" applyBorder="1"/>
    <xf numFmtId="0" fontId="133" fillId="0" borderId="52" xfId="0" applyFont="1" applyBorder="1"/>
    <xf numFmtId="0" fontId="134" fillId="0" borderId="50" xfId="0" applyFont="1" applyBorder="1" applyAlignment="1">
      <alignment horizontal="center" vertical="center" wrapText="1"/>
    </xf>
    <xf numFmtId="0" fontId="135" fillId="2" borderId="53" xfId="0" applyFont="1" applyFill="1" applyBorder="1" applyAlignment="1">
      <alignment horizontal="left" vertical="center" wrapText="1"/>
    </xf>
    <xf numFmtId="0" fontId="133" fillId="0" borderId="54" xfId="0" applyFont="1" applyBorder="1"/>
    <xf numFmtId="0" fontId="133" fillId="0" borderId="55" xfId="0" applyFont="1" applyBorder="1"/>
    <xf numFmtId="0" fontId="135" fillId="0" borderId="56" xfId="0" applyFont="1" applyBorder="1" applyAlignment="1">
      <alignment horizontal="left" vertical="center" wrapText="1"/>
    </xf>
    <xf numFmtId="0" fontId="135" fillId="0" borderId="56" xfId="0" applyFont="1" applyBorder="1" applyAlignment="1">
      <alignment horizontal="left" vertical="center"/>
    </xf>
    <xf numFmtId="0" fontId="133" fillId="0" borderId="57" xfId="0" applyFont="1" applyBorder="1"/>
    <xf numFmtId="0" fontId="133" fillId="0" borderId="46" xfId="0" applyFont="1" applyBorder="1"/>
    <xf numFmtId="0" fontId="133" fillId="0" borderId="47" xfId="0" applyFont="1" applyBorder="1"/>
    <xf numFmtId="0" fontId="135" fillId="0" borderId="58" xfId="0" applyFont="1" applyBorder="1" applyAlignment="1">
      <alignment horizontal="left" vertical="center" wrapText="1"/>
    </xf>
    <xf numFmtId="0" fontId="136" fillId="0" borderId="0" xfId="0" applyFont="1" applyAlignment="1">
      <alignment vertical="center"/>
    </xf>
    <xf numFmtId="0" fontId="137" fillId="0" borderId="0" xfId="0" applyFont="1"/>
    <xf numFmtId="0" fontId="134" fillId="0" borderId="0" xfId="0" applyFont="1" applyAlignment="1">
      <alignment horizontal="center" vertical="center" wrapText="1"/>
    </xf>
    <xf numFmtId="0" fontId="135" fillId="0" borderId="55" xfId="0" applyFont="1" applyBorder="1" applyAlignment="1">
      <alignment horizontal="left" vertical="center" wrapText="1"/>
    </xf>
    <xf numFmtId="0" fontId="138" fillId="16" borderId="50" xfId="0" applyFont="1" applyFill="1" applyBorder="1" applyAlignment="1">
      <alignment horizontal="center" vertical="center" wrapText="1"/>
    </xf>
    <xf numFmtId="0" fontId="139" fillId="17" borderId="50" xfId="0" applyFont="1" applyFill="1" applyBorder="1" applyAlignment="1">
      <alignment horizontal="center" vertical="center" wrapText="1"/>
    </xf>
    <xf numFmtId="0" fontId="140" fillId="18" borderId="50" xfId="0" applyFont="1" applyFill="1" applyBorder="1" applyAlignment="1">
      <alignment horizontal="center" vertical="center" wrapText="1"/>
    </xf>
    <xf numFmtId="0" fontId="139" fillId="19" borderId="50" xfId="0" applyFont="1" applyFill="1" applyBorder="1" applyAlignment="1">
      <alignment horizontal="center" vertical="center" wrapText="1"/>
    </xf>
    <xf numFmtId="0" fontId="139" fillId="0" borderId="0" xfId="0" applyFont="1" applyAlignment="1">
      <alignment vertical="center" wrapText="1"/>
    </xf>
    <xf numFmtId="0" fontId="141" fillId="0" borderId="0" xfId="0" applyFont="1" applyAlignment="1">
      <alignment horizontal="center" vertical="center" wrapText="1"/>
    </xf>
    <xf numFmtId="0" fontId="142" fillId="0" borderId="0" xfId="0" applyFont="1"/>
    <xf numFmtId="1" fontId="128" fillId="20" borderId="59" xfId="0" applyNumberFormat="1" applyFont="1" applyFill="1" applyBorder="1" applyAlignment="1">
      <alignment horizontal="center" vertical="center" wrapText="1"/>
    </xf>
    <xf numFmtId="0" fontId="128" fillId="20" borderId="60" xfId="0" applyFont="1" applyFill="1" applyBorder="1" applyAlignment="1">
      <alignment horizontal="center" vertical="center" wrapText="1"/>
    </xf>
    <xf numFmtId="0" fontId="144" fillId="0" borderId="0" xfId="0" applyFont="1" applyAlignment="1">
      <alignment horizontal="center"/>
    </xf>
    <xf numFmtId="0" fontId="128" fillId="0" borderId="64" xfId="0" applyFont="1" applyBorder="1" applyAlignment="1">
      <alignment horizontal="center" vertical="center" wrapText="1"/>
    </xf>
    <xf numFmtId="0" fontId="127" fillId="0" borderId="64" xfId="0" applyFont="1" applyBorder="1" applyAlignment="1">
      <alignment horizontal="center" vertical="center" wrapText="1"/>
    </xf>
    <xf numFmtId="169" fontId="127" fillId="0" borderId="64" xfId="0" applyNumberFormat="1" applyFont="1" applyBorder="1" applyAlignment="1">
      <alignment horizontal="center" vertical="center" wrapText="1"/>
    </xf>
    <xf numFmtId="0" fontId="127" fillId="0" borderId="64" xfId="0" applyFont="1" applyBorder="1" applyAlignment="1">
      <alignment horizontal="left" vertical="center" wrapText="1"/>
    </xf>
    <xf numFmtId="0" fontId="127" fillId="0" borderId="64" xfId="0" applyFont="1" applyBorder="1" applyAlignment="1">
      <alignment vertical="top" wrapText="1"/>
    </xf>
    <xf numFmtId="0" fontId="129" fillId="0" borderId="64" xfId="0" applyFont="1" applyBorder="1" applyAlignment="1">
      <alignment horizontal="left" vertical="top" wrapText="1"/>
    </xf>
    <xf numFmtId="0" fontId="129" fillId="0" borderId="64" xfId="0" applyFont="1" applyBorder="1" applyAlignment="1">
      <alignment horizontal="left" vertical="center" wrapText="1"/>
    </xf>
    <xf numFmtId="0" fontId="127" fillId="0" borderId="64" xfId="0" applyFont="1" applyBorder="1" applyAlignment="1">
      <alignment horizontal="center" vertical="center"/>
    </xf>
    <xf numFmtId="0" fontId="127" fillId="0" borderId="0" xfId="0" applyFont="1" applyAlignment="1">
      <alignment horizontal="left"/>
    </xf>
    <xf numFmtId="0" fontId="128" fillId="0" borderId="64" xfId="0" applyFont="1" applyBorder="1" applyAlignment="1">
      <alignment horizontal="center" vertical="center"/>
    </xf>
    <xf numFmtId="0" fontId="133" fillId="0" borderId="101" xfId="0" applyFont="1" applyBorder="1"/>
    <xf numFmtId="0" fontId="127" fillId="0" borderId="19" xfId="0" applyFont="1" applyBorder="1" applyAlignment="1">
      <alignment horizontal="center" vertical="center" wrapText="1"/>
    </xf>
    <xf numFmtId="169" fontId="127" fillId="0" borderId="19" xfId="0" applyNumberFormat="1" applyFont="1" applyBorder="1" applyAlignment="1">
      <alignment horizontal="center" vertical="center" wrapText="1"/>
    </xf>
    <xf numFmtId="0" fontId="127" fillId="0" borderId="19" xfId="0" applyFont="1" applyBorder="1" applyAlignment="1">
      <alignment vertical="top" wrapText="1"/>
    </xf>
    <xf numFmtId="0" fontId="127" fillId="0" borderId="19" xfId="0" applyFont="1" applyBorder="1" applyAlignment="1">
      <alignment horizontal="left" vertical="top" wrapText="1"/>
    </xf>
    <xf numFmtId="0" fontId="128" fillId="0" borderId="19" xfId="0" applyFont="1" applyBorder="1" applyAlignment="1">
      <alignment horizontal="center" vertical="center"/>
    </xf>
    <xf numFmtId="0" fontId="133" fillId="0" borderId="64" xfId="0" applyFont="1" applyBorder="1"/>
    <xf numFmtId="0" fontId="128" fillId="0" borderId="102" xfId="0" applyFont="1" applyBorder="1" applyAlignment="1">
      <alignment horizontal="center" vertical="center" wrapText="1"/>
    </xf>
    <xf numFmtId="0" fontId="127" fillId="0" borderId="102" xfId="0" applyFont="1" applyBorder="1" applyAlignment="1">
      <alignment horizontal="center" vertical="center" wrapText="1"/>
    </xf>
    <xf numFmtId="169" fontId="127" fillId="0" borderId="102" xfId="0" applyNumberFormat="1" applyFont="1" applyBorder="1" applyAlignment="1">
      <alignment horizontal="center" vertical="center" wrapText="1"/>
    </xf>
    <xf numFmtId="0" fontId="127" fillId="0" borderId="102" xfId="0" applyFont="1" applyBorder="1" applyAlignment="1">
      <alignment horizontal="left" vertical="center" wrapText="1"/>
    </xf>
    <xf numFmtId="0" fontId="127" fillId="0" borderId="19" xfId="0" applyFont="1" applyBorder="1" applyAlignment="1">
      <alignment horizontal="center" vertical="center"/>
    </xf>
    <xf numFmtId="0" fontId="128" fillId="0" borderId="19" xfId="0" applyFont="1" applyBorder="1" applyAlignment="1">
      <alignment horizontal="center" vertical="center" wrapText="1"/>
    </xf>
    <xf numFmtId="0" fontId="127" fillId="0" borderId="19" xfId="0" applyFont="1" applyBorder="1" applyAlignment="1">
      <alignment vertical="center" wrapText="1"/>
    </xf>
    <xf numFmtId="0" fontId="129" fillId="0" borderId="19" xfId="0" applyFont="1" applyBorder="1" applyAlignment="1">
      <alignment horizontal="left" vertical="top" wrapText="1"/>
    </xf>
    <xf numFmtId="0" fontId="143" fillId="0" borderId="19" xfId="0" applyFont="1" applyBorder="1" applyAlignment="1">
      <alignment horizontal="left" vertical="center" wrapText="1"/>
    </xf>
    <xf numFmtId="0" fontId="128" fillId="0" borderId="19" xfId="0" applyFont="1" applyBorder="1" applyAlignment="1">
      <alignment horizontal="left" vertical="center" wrapText="1"/>
    </xf>
    <xf numFmtId="0" fontId="127" fillId="4" borderId="64" xfId="0" applyFont="1" applyFill="1" applyBorder="1" applyAlignment="1">
      <alignment vertical="top" wrapText="1"/>
    </xf>
    <xf numFmtId="0" fontId="145" fillId="0" borderId="64" xfId="0" applyFont="1" applyBorder="1" applyAlignment="1">
      <alignment horizontal="left" vertical="center" wrapText="1"/>
    </xf>
    <xf numFmtId="0" fontId="127" fillId="4" borderId="66" xfId="0" applyFont="1" applyFill="1" applyBorder="1" applyAlignment="1">
      <alignment vertical="top" wrapText="1"/>
    </xf>
    <xf numFmtId="0" fontId="143" fillId="0" borderId="19" xfId="0" applyFont="1" applyBorder="1" applyAlignment="1">
      <alignment horizontal="left" vertical="top" wrapText="1"/>
    </xf>
    <xf numFmtId="0" fontId="129" fillId="0" borderId="19" xfId="0" applyFont="1" applyBorder="1" applyAlignment="1">
      <alignment horizontal="left" vertical="center" wrapText="1"/>
    </xf>
    <xf numFmtId="0" fontId="129" fillId="0" borderId="19" xfId="0" applyFont="1" applyBorder="1" applyAlignment="1">
      <alignment horizontal="center" vertical="center" wrapText="1"/>
    </xf>
    <xf numFmtId="169" fontId="144" fillId="0" borderId="102" xfId="0" applyNumberFormat="1" applyFont="1" applyBorder="1" applyAlignment="1">
      <alignment horizontal="center" vertical="center"/>
    </xf>
    <xf numFmtId="0" fontId="127" fillId="0" borderId="105" xfId="0" applyFont="1" applyBorder="1" applyAlignment="1">
      <alignment horizontal="center" vertical="center" wrapText="1"/>
    </xf>
    <xf numFmtId="0" fontId="127" fillId="0" borderId="105" xfId="0" applyFont="1" applyBorder="1" applyAlignment="1">
      <alignment horizontal="left" vertical="center" wrapText="1"/>
    </xf>
    <xf numFmtId="0" fontId="127" fillId="21" borderId="19" xfId="0" applyFont="1" applyFill="1" applyBorder="1" applyAlignment="1">
      <alignment horizontal="left" vertical="center" wrapText="1"/>
    </xf>
    <xf numFmtId="0" fontId="127" fillId="21" borderId="19" xfId="0" applyFont="1" applyFill="1" applyBorder="1" applyAlignment="1">
      <alignment horizontal="center" vertical="center" wrapText="1"/>
    </xf>
    <xf numFmtId="0" fontId="127" fillId="21" borderId="49" xfId="0" applyFont="1" applyFill="1" applyBorder="1" applyAlignment="1">
      <alignment horizontal="center" vertical="center" wrapText="1"/>
    </xf>
    <xf numFmtId="169" fontId="127" fillId="21" borderId="19" xfId="0" applyNumberFormat="1" applyFont="1" applyFill="1" applyBorder="1" applyAlignment="1">
      <alignment horizontal="center" vertical="center"/>
    </xf>
    <xf numFmtId="0" fontId="127" fillId="21" borderId="19" xfId="0" applyFont="1" applyFill="1" applyBorder="1" applyAlignment="1">
      <alignment vertical="center"/>
    </xf>
    <xf numFmtId="0" fontId="127" fillId="21" borderId="19" xfId="0" applyFont="1" applyFill="1" applyBorder="1" applyAlignment="1">
      <alignment horizontal="center" vertical="center"/>
    </xf>
    <xf numFmtId="0" fontId="129" fillId="21" borderId="19" xfId="0" applyFont="1" applyFill="1" applyBorder="1" applyAlignment="1">
      <alignment horizontal="left" vertical="center" wrapText="1"/>
    </xf>
    <xf numFmtId="0" fontId="128" fillId="21" borderId="19" xfId="0" applyFont="1" applyFill="1" applyBorder="1" applyAlignment="1">
      <alignment horizontal="center" vertical="center"/>
    </xf>
    <xf numFmtId="0" fontId="127" fillId="0" borderId="49" xfId="0" applyFont="1" applyBorder="1" applyAlignment="1">
      <alignment horizontal="center" vertical="center" wrapText="1"/>
    </xf>
    <xf numFmtId="169" fontId="127" fillId="0" borderId="19" xfId="0" applyNumberFormat="1" applyFont="1" applyBorder="1" applyAlignment="1">
      <alignment horizontal="center" vertical="center"/>
    </xf>
    <xf numFmtId="0" fontId="127" fillId="4" borderId="66" xfId="0" applyFont="1" applyFill="1" applyBorder="1" applyAlignment="1">
      <alignment vertical="center" wrapText="1"/>
    </xf>
    <xf numFmtId="0" fontId="129" fillId="4" borderId="19" xfId="0" applyFont="1" applyFill="1" applyBorder="1" applyAlignment="1">
      <alignment horizontal="left" vertical="center" wrapText="1"/>
    </xf>
    <xf numFmtId="0" fontId="146" fillId="4" borderId="19" xfId="0" applyFont="1" applyFill="1" applyBorder="1" applyAlignment="1">
      <alignment horizontal="left" vertical="center" wrapText="1"/>
    </xf>
    <xf numFmtId="0" fontId="127" fillId="0" borderId="66" xfId="0" applyFont="1" applyBorder="1" applyAlignment="1">
      <alignment vertical="center"/>
    </xf>
    <xf numFmtId="0" fontId="127" fillId="0" borderId="66" xfId="0" applyFont="1" applyBorder="1" applyAlignment="1">
      <alignment vertical="center" wrapText="1"/>
    </xf>
    <xf numFmtId="0" fontId="127" fillId="0" borderId="19" xfId="0" applyFont="1" applyBorder="1" applyAlignment="1">
      <alignment horizontal="left" vertical="top"/>
    </xf>
    <xf numFmtId="169" fontId="129" fillId="0" borderId="19" xfId="0" applyNumberFormat="1" applyFont="1" applyBorder="1" applyAlignment="1">
      <alignment horizontal="center" vertical="center" wrapText="1"/>
    </xf>
    <xf numFmtId="169" fontId="129" fillId="0" borderId="19" xfId="0" applyNumberFormat="1" applyFont="1" applyBorder="1" applyAlignment="1">
      <alignment horizontal="center" vertical="center"/>
    </xf>
    <xf numFmtId="0" fontId="129" fillId="0" borderId="66" xfId="0" applyFont="1" applyBorder="1" applyAlignment="1">
      <alignment vertical="center"/>
    </xf>
    <xf numFmtId="0" fontId="129" fillId="0" borderId="19" xfId="0" applyFont="1" applyBorder="1" applyAlignment="1">
      <alignment horizontal="center" vertical="center"/>
    </xf>
    <xf numFmtId="0" fontId="129" fillId="0" borderId="19" xfId="0" applyFont="1" applyBorder="1" applyAlignment="1">
      <alignment horizontal="left" vertical="top"/>
    </xf>
    <xf numFmtId="0" fontId="129" fillId="0" borderId="66" xfId="0" applyFont="1" applyBorder="1" applyAlignment="1">
      <alignment vertical="center" wrapText="1"/>
    </xf>
    <xf numFmtId="0" fontId="129" fillId="0" borderId="102" xfId="0" applyFont="1" applyBorder="1" applyAlignment="1">
      <alignment horizontal="left" vertical="center" wrapText="1"/>
    </xf>
    <xf numFmtId="0" fontId="129" fillId="0" borderId="102" xfId="0" applyFont="1" applyBorder="1" applyAlignment="1">
      <alignment horizontal="center" vertical="center" wrapText="1"/>
    </xf>
    <xf numFmtId="0" fontId="129" fillId="0" borderId="19" xfId="0" applyFont="1" applyBorder="1"/>
    <xf numFmtId="0" fontId="127" fillId="0" borderId="19" xfId="0" applyFont="1" applyBorder="1" applyAlignment="1">
      <alignment vertical="center"/>
    </xf>
    <xf numFmtId="0" fontId="146" fillId="0" borderId="19" xfId="0" applyFont="1" applyBorder="1" applyAlignment="1">
      <alignment horizontal="left" vertical="top" wrapText="1"/>
    </xf>
    <xf numFmtId="0" fontId="127" fillId="0" borderId="102" xfId="0" applyFont="1" applyBorder="1" applyAlignment="1">
      <alignment horizontal="left" vertical="center" wrapText="1"/>
    </xf>
    <xf numFmtId="0" fontId="127" fillId="0" borderId="102" xfId="0" applyFont="1" applyBorder="1" applyAlignment="1">
      <alignment horizontal="center" vertical="center" wrapText="1"/>
    </xf>
    <xf numFmtId="169" fontId="127" fillId="0" borderId="102" xfId="0" applyNumberFormat="1" applyFont="1" applyBorder="1" applyAlignment="1">
      <alignment horizontal="center" vertical="center" wrapText="1"/>
    </xf>
    <xf numFmtId="169" fontId="127" fillId="0" borderId="102" xfId="0" applyNumberFormat="1" applyFont="1" applyBorder="1" applyAlignment="1">
      <alignment horizontal="center" vertical="center"/>
    </xf>
    <xf numFmtId="0" fontId="127" fillId="0" borderId="102" xfId="0" applyFont="1" applyBorder="1" applyAlignment="1">
      <alignment vertical="center"/>
    </xf>
    <xf numFmtId="0" fontId="127" fillId="0" borderId="102" xfId="0" applyFont="1" applyBorder="1" applyAlignment="1">
      <alignment vertical="center" wrapText="1"/>
    </xf>
    <xf numFmtId="0" fontId="143" fillId="0" borderId="102" xfId="0" applyFont="1" applyBorder="1" applyAlignment="1">
      <alignment horizontal="left" vertical="top" wrapText="1"/>
    </xf>
    <xf numFmtId="0" fontId="129" fillId="0" borderId="102" xfId="0" applyFont="1" applyBorder="1" applyAlignment="1">
      <alignment horizontal="left" vertical="top" wrapText="1"/>
    </xf>
    <xf numFmtId="0" fontId="125" fillId="0" borderId="19" xfId="0" applyFont="1" applyBorder="1" applyAlignment="1">
      <alignment horizontal="center" vertical="center"/>
    </xf>
    <xf numFmtId="169" fontId="144" fillId="0" borderId="19" xfId="0" applyNumberFormat="1" applyFont="1" applyBorder="1" applyAlignment="1">
      <alignment horizontal="center" vertical="center"/>
    </xf>
    <xf numFmtId="0" fontId="144" fillId="0" borderId="19" xfId="0" applyFont="1" applyBorder="1" applyAlignment="1">
      <alignment vertical="center" wrapText="1"/>
    </xf>
    <xf numFmtId="169" fontId="144" fillId="0" borderId="19" xfId="0" applyNumberFormat="1" applyFont="1" applyBorder="1" applyAlignment="1">
      <alignment vertical="center" wrapText="1"/>
    </xf>
    <xf numFmtId="0" fontId="125" fillId="0" borderId="19" xfId="0" applyFont="1" applyBorder="1" applyAlignment="1">
      <alignment vertical="center" wrapText="1"/>
    </xf>
    <xf numFmtId="0" fontId="125" fillId="0" borderId="19" xfId="0" applyFont="1" applyBorder="1" applyAlignment="1">
      <alignment horizontal="left" vertical="top" wrapText="1"/>
    </xf>
    <xf numFmtId="0" fontId="144" fillId="0" borderId="19" xfId="0" applyFont="1" applyBorder="1" applyAlignment="1">
      <alignment horizontal="left" vertical="top" wrapText="1"/>
    </xf>
    <xf numFmtId="0" fontId="126" fillId="0" borderId="19" xfId="0" applyFont="1" applyBorder="1" applyAlignment="1">
      <alignment horizontal="center" vertical="center" wrapText="1"/>
    </xf>
    <xf numFmtId="0" fontId="142" fillId="0" borderId="19" xfId="0" applyFont="1" applyBorder="1" applyAlignment="1">
      <alignment horizontal="left" vertical="center" wrapText="1"/>
    </xf>
    <xf numFmtId="0" fontId="142" fillId="0" borderId="19" xfId="0" applyFont="1" applyBorder="1" applyAlignment="1">
      <alignment horizontal="left" vertical="top" wrapText="1"/>
    </xf>
    <xf numFmtId="0" fontId="147" fillId="0" borderId="19" xfId="0" applyFont="1" applyBorder="1" applyAlignment="1">
      <alignment horizontal="left" vertical="top" wrapText="1"/>
    </xf>
    <xf numFmtId="0" fontId="139" fillId="0" borderId="19" xfId="0" applyFont="1" applyBorder="1" applyAlignment="1">
      <alignment horizontal="center" vertical="center" wrapText="1"/>
    </xf>
    <xf numFmtId="0" fontId="129" fillId="0" borderId="19" xfId="0" applyFont="1" applyBorder="1" applyAlignment="1">
      <alignment horizontal="center" vertical="top" wrapText="1"/>
    </xf>
    <xf numFmtId="0" fontId="129" fillId="0" borderId="66" xfId="0" applyFont="1" applyBorder="1" applyAlignment="1">
      <alignment horizontal="center" vertical="center" wrapText="1"/>
    </xf>
    <xf numFmtId="0" fontId="129" fillId="4" borderId="68" xfId="0" applyFont="1" applyFill="1" applyBorder="1" applyAlignment="1">
      <alignment horizontal="left" vertical="top" wrapText="1"/>
    </xf>
    <xf numFmtId="0" fontId="143" fillId="0" borderId="19" xfId="0" applyFont="1" applyBorder="1" applyAlignment="1">
      <alignment horizontal="center" vertical="center"/>
    </xf>
    <xf numFmtId="0" fontId="129" fillId="0" borderId="64" xfId="0" applyFont="1" applyBorder="1" applyAlignment="1">
      <alignment horizontal="center" vertical="center"/>
    </xf>
    <xf numFmtId="0" fontId="137" fillId="0" borderId="0" xfId="0" applyFont="1" applyAlignment="1">
      <alignment horizontal="left"/>
    </xf>
    <xf numFmtId="0" fontId="126" fillId="0" borderId="0" xfId="0" applyFont="1" applyAlignment="1">
      <alignment horizontal="center"/>
    </xf>
    <xf numFmtId="0" fontId="37" fillId="0" borderId="75" xfId="0" applyFont="1" applyBorder="1" applyAlignment="1">
      <alignment horizontal="center" vertical="center" wrapText="1"/>
    </xf>
    <xf numFmtId="0" fontId="37" fillId="0" borderId="64" xfId="0" applyFont="1" applyBorder="1" applyAlignment="1">
      <alignment horizontal="left" vertical="center" wrapText="1"/>
    </xf>
    <xf numFmtId="169" fontId="37" fillId="0" borderId="64" xfId="0" applyNumberFormat="1" applyFont="1" applyBorder="1" applyAlignment="1">
      <alignment horizontal="center" vertical="center" wrapText="1"/>
    </xf>
    <xf numFmtId="0" fontId="37" fillId="0" borderId="64" xfId="0" applyFont="1" applyBorder="1" applyAlignment="1">
      <alignment horizontal="center" vertical="center" wrapText="1"/>
    </xf>
    <xf numFmtId="0" fontId="128" fillId="20" borderId="106" xfId="0" applyFont="1" applyFill="1" applyBorder="1" applyAlignment="1">
      <alignment horizontal="center" vertical="center" wrapText="1"/>
    </xf>
    <xf numFmtId="0" fontId="128" fillId="20" borderId="104" xfId="0" applyFont="1" applyFill="1" applyBorder="1" applyAlignment="1">
      <alignment horizontal="center" vertical="center" wrapText="1"/>
    </xf>
    <xf numFmtId="0" fontId="128" fillId="20" borderId="105" xfId="0" applyFont="1" applyFill="1" applyBorder="1" applyAlignment="1">
      <alignment horizontal="center" vertical="center" wrapText="1"/>
    </xf>
    <xf numFmtId="0" fontId="143" fillId="20" borderId="105" xfId="0" applyFont="1" applyFill="1" applyBorder="1" applyAlignment="1">
      <alignment horizontal="center" vertical="center" wrapText="1"/>
    </xf>
    <xf numFmtId="0" fontId="143" fillId="20" borderId="106" xfId="0" applyFont="1" applyFill="1" applyBorder="1" applyAlignment="1">
      <alignment horizontal="center" vertical="center" wrapText="1"/>
    </xf>
    <xf numFmtId="0" fontId="143" fillId="20" borderId="50" xfId="0" applyFont="1" applyFill="1" applyBorder="1" applyAlignment="1">
      <alignment horizontal="center" vertical="center" wrapText="1"/>
    </xf>
    <xf numFmtId="0" fontId="143" fillId="20" borderId="104" xfId="0" applyFont="1" applyFill="1" applyBorder="1" applyAlignment="1">
      <alignment horizontal="center" vertical="center" wrapText="1"/>
    </xf>
    <xf numFmtId="0" fontId="7" fillId="0" borderId="64" xfId="0" applyFont="1" applyBorder="1" applyAlignment="1">
      <alignment horizontal="left" vertical="center" wrapText="1"/>
    </xf>
    <xf numFmtId="169" fontId="37" fillId="29" borderId="64" xfId="0" applyNumberFormat="1" applyFont="1" applyFill="1" applyBorder="1" applyAlignment="1">
      <alignment horizontal="center" vertical="center" wrapText="1"/>
    </xf>
    <xf numFmtId="0" fontId="4" fillId="0" borderId="92" xfId="0" applyFont="1" applyBorder="1" applyAlignment="1">
      <alignment horizontal="center" vertical="center" wrapText="1"/>
    </xf>
    <xf numFmtId="0" fontId="37" fillId="0" borderId="103" xfId="0" applyFont="1" applyBorder="1" applyAlignment="1">
      <alignment vertical="top" wrapText="1"/>
    </xf>
    <xf numFmtId="0" fontId="37" fillId="0" borderId="112" xfId="0" applyFont="1" applyFill="1" applyBorder="1" applyAlignment="1">
      <alignment horizontal="center" vertical="center" wrapText="1"/>
    </xf>
    <xf numFmtId="0" fontId="37" fillId="0" borderId="66" xfId="0" applyFont="1" applyBorder="1" applyAlignment="1">
      <alignment vertical="top" wrapText="1"/>
    </xf>
    <xf numFmtId="0" fontId="37" fillId="24" borderId="111" xfId="0" applyFont="1" applyFill="1" applyBorder="1" applyAlignment="1">
      <alignment vertical="center" wrapText="1"/>
    </xf>
    <xf numFmtId="0" fontId="37" fillId="24" borderId="51" xfId="0" applyFont="1" applyFill="1" applyBorder="1" applyAlignment="1">
      <alignment vertical="center" wrapText="1"/>
    </xf>
    <xf numFmtId="0" fontId="83" fillId="0" borderId="105" xfId="0" applyFont="1" applyBorder="1" applyAlignment="1">
      <alignment horizontal="left" vertical="top" wrapText="1"/>
    </xf>
    <xf numFmtId="0" fontId="115" fillId="0" borderId="105" xfId="0" applyFont="1" applyBorder="1" applyAlignment="1">
      <alignment horizontal="left" vertical="top" wrapText="1"/>
    </xf>
    <xf numFmtId="0" fontId="115" fillId="0" borderId="112" xfId="0" applyFont="1" applyBorder="1" applyAlignment="1">
      <alignment horizontal="left" vertical="top" wrapText="1"/>
    </xf>
    <xf numFmtId="169" fontId="37" fillId="4" borderId="75" xfId="0" applyNumberFormat="1" applyFont="1" applyFill="1" applyBorder="1" applyAlignment="1">
      <alignment horizontal="left" vertical="center" wrapText="1"/>
    </xf>
    <xf numFmtId="0" fontId="7" fillId="8" borderId="112" xfId="0" applyFont="1" applyFill="1" applyBorder="1" applyAlignment="1">
      <alignment vertical="center" wrapText="1"/>
    </xf>
    <xf numFmtId="0" fontId="2" fillId="0" borderId="63" xfId="0" applyFont="1" applyBorder="1" applyAlignment="1"/>
    <xf numFmtId="0" fontId="2" fillId="0" borderId="62" xfId="0" applyFont="1" applyBorder="1" applyAlignment="1"/>
    <xf numFmtId="0" fontId="37" fillId="4" borderId="76" xfId="0" applyFont="1" applyFill="1" applyBorder="1" applyAlignment="1">
      <alignment horizontal="center" vertical="center" wrapText="1"/>
    </xf>
    <xf numFmtId="0" fontId="0" fillId="0" borderId="117" xfId="0" applyBorder="1" applyAlignment="1">
      <alignment horizontal="center" vertical="center" wrapText="1"/>
    </xf>
    <xf numFmtId="0" fontId="38" fillId="4" borderId="101" xfId="0" applyFont="1" applyFill="1" applyBorder="1" applyAlignment="1">
      <alignment horizontal="left" vertical="center" wrapText="1"/>
    </xf>
    <xf numFmtId="0" fontId="37" fillId="0" borderId="112" xfId="0" applyFont="1" applyBorder="1" applyAlignment="1">
      <alignment vertical="center" wrapText="1"/>
    </xf>
    <xf numFmtId="0" fontId="0" fillId="0" borderId="92" xfId="0" applyBorder="1" applyAlignment="1">
      <alignment vertical="top" wrapText="1"/>
    </xf>
    <xf numFmtId="0" fontId="47" fillId="0" borderId="18" xfId="0" applyFont="1" applyBorder="1" applyAlignment="1">
      <alignment horizontal="center" vertical="center" wrapText="1"/>
    </xf>
    <xf numFmtId="0" fontId="119" fillId="0" borderId="116" xfId="1" applyBorder="1" applyAlignment="1">
      <alignment horizontal="center" vertical="center" wrapText="1"/>
    </xf>
    <xf numFmtId="0" fontId="83" fillId="0" borderId="118" xfId="0" applyFont="1" applyBorder="1" applyAlignment="1">
      <alignment horizontal="left" vertical="top" wrapText="1"/>
    </xf>
    <xf numFmtId="0" fontId="119" fillId="0" borderId="118" xfId="1" applyBorder="1" applyAlignment="1">
      <alignment horizontal="center" vertical="center" wrapText="1"/>
    </xf>
    <xf numFmtId="0" fontId="47" fillId="0" borderId="112" xfId="0" applyFont="1" applyBorder="1" applyAlignment="1">
      <alignment horizontal="center" vertical="center" wrapText="1"/>
    </xf>
    <xf numFmtId="0" fontId="37" fillId="0" borderId="118" xfId="0" applyFont="1" applyBorder="1" applyAlignment="1">
      <alignment vertical="center" wrapText="1"/>
    </xf>
    <xf numFmtId="0" fontId="85" fillId="0" borderId="102" xfId="0" applyFont="1" applyBorder="1" applyAlignment="1">
      <alignment vertical="top" wrapText="1"/>
    </xf>
  </cellXfs>
  <cellStyles count="2">
    <cellStyle name="Hipervínculo" xfId="1" builtinId="8"/>
    <cellStyle name="Normal" xfId="0" builtinId="0"/>
  </cellStyles>
  <dxfs count="135">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Resultado en Cumplimiento de Acciones</a:t>
            </a:r>
          </a:p>
        </c:rich>
      </c:tx>
      <c:layout/>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CONSOLIDADO!$B$9:$B$13</c:f>
              <c:strCache>
                <c:ptCount val="5"/>
                <c:pt idx="0">
                  <c:v>NÚMERO DE NO CONFORMIDADES, OBSERVACIONES U OP. DE MEJORA</c:v>
                </c:pt>
                <c:pt idx="1">
                  <c:v>TOTAL DE ACCIONES FORMULADAS</c:v>
                </c:pt>
                <c:pt idx="2">
                  <c:v>ACCIONES VENCIDAS</c:v>
                </c:pt>
                <c:pt idx="3">
                  <c:v>ACCIONES EN EJECUCIÓN</c:v>
                </c:pt>
                <c:pt idx="4">
                  <c:v>ACCIONES CERRADAS</c:v>
                </c:pt>
              </c:strCache>
            </c:strRef>
          </c:cat>
          <c:val>
            <c:numRef>
              <c:f>CONSOLIDADO!$E$9:$E$13</c:f>
              <c:numCache>
                <c:formatCode>General</c:formatCode>
                <c:ptCount val="5"/>
                <c:pt idx="0">
                  <c:v>106</c:v>
                </c:pt>
                <c:pt idx="1">
                  <c:v>106</c:v>
                </c:pt>
                <c:pt idx="2">
                  <c:v>0</c:v>
                </c:pt>
                <c:pt idx="3">
                  <c:v>103</c:v>
                </c:pt>
                <c:pt idx="4">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695-4894-9EA2-B236535944F6}"/>
            </c:ext>
          </c:extLst>
        </c:ser>
        <c:dLbls>
          <c:showLegendKey val="0"/>
          <c:showVal val="0"/>
          <c:showCatName val="0"/>
          <c:showSerName val="0"/>
          <c:showPercent val="0"/>
          <c:showBubbleSize val="0"/>
        </c:dLbls>
        <c:gapWidth val="150"/>
        <c:axId val="255065304"/>
        <c:axId val="179156656"/>
      </c:barChart>
      <c:catAx>
        <c:axId val="255065304"/>
        <c:scaling>
          <c:orientation val="maxMin"/>
        </c:scaling>
        <c:delete val="0"/>
        <c:axPos val="l"/>
        <c:title>
          <c:tx>
            <c:rich>
              <a:bodyPr/>
              <a:lstStyle/>
              <a:p>
                <a:pPr lvl="0">
                  <a:defRPr b="0">
                    <a:solidFill>
                      <a:srgbClr val="000000"/>
                    </a:solidFill>
                    <a:latin typeface="+mn-lt"/>
                  </a:defRPr>
                </a:pPr>
                <a:endParaRPr lang="es-CO"/>
              </a:p>
            </c:rich>
          </c:tx>
          <c:layout/>
          <c:overlay val="0"/>
        </c:title>
        <c:numFmt formatCode="General" sourceLinked="1"/>
        <c:majorTickMark val="cross"/>
        <c:minorTickMark val="cross"/>
        <c:tickLblPos val="nextTo"/>
        <c:txPr>
          <a:bodyPr rot="0"/>
          <a:lstStyle/>
          <a:p>
            <a:pPr lvl="0">
              <a:defRPr b="1" i="0">
                <a:solidFill>
                  <a:srgbClr val="000000"/>
                </a:solidFill>
                <a:latin typeface="+mn-lt"/>
              </a:defRPr>
            </a:pPr>
            <a:endParaRPr lang="es-CO"/>
          </a:p>
        </c:txPr>
        <c:crossAx val="179156656"/>
        <c:crosses val="autoZero"/>
        <c:auto val="1"/>
        <c:lblAlgn val="ctr"/>
        <c:lblOffset val="100"/>
        <c:noMultiLvlLbl val="1"/>
      </c:catAx>
      <c:valAx>
        <c:axId val="17915665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General" sourceLinked="1"/>
        <c:majorTickMark val="cross"/>
        <c:minorTickMark val="cross"/>
        <c:tickLblPos val="nextTo"/>
        <c:spPr>
          <a:ln/>
        </c:spPr>
        <c:txPr>
          <a:bodyPr rot="0"/>
          <a:lstStyle/>
          <a:p>
            <a:pPr lvl="0">
              <a:defRPr b="1" i="0">
                <a:solidFill>
                  <a:srgbClr val="000000"/>
                </a:solidFill>
                <a:latin typeface="+mn-lt"/>
              </a:defRPr>
            </a:pPr>
            <a:endParaRPr lang="es-CO"/>
          </a:p>
        </c:txPr>
        <c:crossAx val="255065304"/>
        <c:crosses val="max"/>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Calibri"/>
              </a:defRPr>
            </a:pPr>
            <a:r>
              <a:rPr sz="1400" b="1" i="0">
                <a:solidFill>
                  <a:srgbClr val="757575"/>
                </a:solidFill>
                <a:latin typeface="Calibri"/>
              </a:rPr>
              <a:t>PLANES DE MEJORAMIENTO  I TRIMESTRE 2019.</a:t>
            </a:r>
          </a:p>
        </c:rich>
      </c:tx>
      <c:overlay val="0"/>
    </c:title>
    <c:autoTitleDeleted val="0"/>
    <c:plotArea>
      <c:layout>
        <c:manualLayout>
          <c:xMode val="edge"/>
          <c:yMode val="edge"/>
          <c:x val="1.9444444444444445E-2"/>
          <c:y val="0.10147854227165302"/>
          <c:w val="0.93888888888888922"/>
          <c:h val="0.73464824318676203"/>
        </c:manualLayout>
      </c:layout>
      <c:barChart>
        <c:barDir val="bar"/>
        <c:grouping val="clustered"/>
        <c:varyColors val="1"/>
        <c:ser>
          <c:idx val="0"/>
          <c:order val="0"/>
          <c:tx>
            <c:v>Por procesos</c:v>
          </c:tx>
          <c:spPr>
            <a:solidFill>
              <a:srgbClr val="5B9BD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Hoja1!$Q$10:$U$10</c:f>
              <c:numCache>
                <c:formatCode>General</c:formatCode>
                <c:ptCount val="5"/>
                <c:pt idx="0">
                  <c:v>28</c:v>
                </c:pt>
                <c:pt idx="1">
                  <c:v>31</c:v>
                </c:pt>
                <c:pt idx="2">
                  <c:v>0</c:v>
                </c:pt>
                <c:pt idx="3">
                  <c:v>23</c:v>
                </c:pt>
                <c:pt idx="4">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904-4436-9182-C481A69639DA}"/>
            </c:ext>
          </c:extLst>
        </c:ser>
        <c:ser>
          <c:idx val="1"/>
          <c:order val="1"/>
          <c:tx>
            <c:v>Institucional </c:v>
          </c:tx>
          <c:spPr>
            <a:solidFill>
              <a:srgbClr val="5B9BD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Hoja1!$Q$11:$U$11</c:f>
              <c:numCache>
                <c:formatCode>General</c:formatCode>
                <c:ptCount val="5"/>
                <c:pt idx="0">
                  <c:v>25</c:v>
                </c:pt>
                <c:pt idx="1">
                  <c:v>26</c:v>
                </c:pt>
                <c:pt idx="3">
                  <c:v>6</c:v>
                </c:pt>
                <c:pt idx="4">
                  <c:v>20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904-4436-9182-C481A69639DA}"/>
            </c:ext>
          </c:extLst>
        </c:ser>
        <c:ser>
          <c:idx val="2"/>
          <c:order val="2"/>
          <c:tx>
            <c:v>TOTALES</c:v>
          </c:tx>
          <c:spPr>
            <a:solidFill>
              <a:srgbClr val="5B9BD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Hoja1!$Q$12:$U$12</c:f>
              <c:numCache>
                <c:formatCode>General</c:formatCode>
                <c:ptCount val="5"/>
                <c:pt idx="0">
                  <c:v>53</c:v>
                </c:pt>
                <c:pt idx="1">
                  <c:v>57</c:v>
                </c:pt>
                <c:pt idx="2">
                  <c:v>0</c:v>
                </c:pt>
                <c:pt idx="3">
                  <c:v>29</c:v>
                </c:pt>
                <c:pt idx="4">
                  <c:v>28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904-4436-9182-C481A69639DA}"/>
            </c:ext>
          </c:extLst>
        </c:ser>
        <c:dLbls>
          <c:showLegendKey val="0"/>
          <c:showVal val="0"/>
          <c:showCatName val="0"/>
          <c:showSerName val="0"/>
          <c:showPercent val="0"/>
          <c:showBubbleSize val="0"/>
        </c:dLbls>
        <c:gapWidth val="150"/>
        <c:axId val="179209280"/>
        <c:axId val="175601264"/>
      </c:barChart>
      <c:catAx>
        <c:axId val="179209280"/>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75601264"/>
        <c:crosses val="autoZero"/>
        <c:auto val="1"/>
        <c:lblAlgn val="ctr"/>
        <c:lblOffset val="100"/>
        <c:noMultiLvlLbl val="1"/>
      </c:catAx>
      <c:valAx>
        <c:axId val="17560126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Calibri"/>
              </a:defRPr>
            </a:pPr>
            <a:endParaRPr lang="es-CO"/>
          </a:p>
        </c:txPr>
        <c:crossAx val="179209280"/>
        <c:crosses val="max"/>
        <c:crossBetween val="between"/>
      </c:valAx>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Calibri"/>
              </a:defRPr>
            </a:pPr>
            <a:r>
              <a:rPr sz="1600" b="1" i="0">
                <a:solidFill>
                  <a:srgbClr val="757575"/>
                </a:solidFill>
                <a:latin typeface="Calibri"/>
              </a:rPr>
              <a:t>EJECUCIÓN PLAN DE MEJORAMIENTO INSTITUCIONAL </a:t>
            </a:r>
          </a:p>
        </c:rich>
      </c:tx>
      <c:overlay val="0"/>
    </c:title>
    <c:autoTitleDeleted val="0"/>
    <c:view3D>
      <c:rotX val="50"/>
      <c:rotY val="0"/>
      <c:rAngAx val="1"/>
    </c:view3D>
    <c:floor>
      <c:thickness val="0"/>
    </c:floor>
    <c:sideWall>
      <c:thickness val="0"/>
    </c:sideWall>
    <c:backWall>
      <c:thickness val="0"/>
    </c:backWall>
    <c:plotArea>
      <c:layout>
        <c:manualLayout>
          <c:xMode val="edge"/>
          <c:yMode val="edge"/>
          <c:x val="3.888888888888889E-2"/>
          <c:y val="0.27342592592592607"/>
          <c:w val="0.93888888888888922"/>
          <c:h val="0.56974482356372202"/>
        </c:manualLayout>
      </c:layout>
      <c:pie3DChart>
        <c:varyColors val="1"/>
        <c:ser>
          <c:idx val="0"/>
          <c:order val="0"/>
          <c:dPt>
            <c:idx val="0"/>
            <c:bubble3D val="0"/>
            <c:spPr>
              <a:solidFill>
                <a:schemeClr val="accent1"/>
              </a:solidFill>
            </c:spPr>
            <c:extLst>
              <c:ext xmlns:c16="http://schemas.microsoft.com/office/drawing/2014/chart" uri="{C3380CC4-5D6E-409C-BE32-E72D297353CC}">
                <c16:uniqueId val="{00000001-73C5-4B0D-A5F0-A93F469BB7EB}"/>
              </c:ext>
            </c:extLst>
          </c:dPt>
          <c:dPt>
            <c:idx val="1"/>
            <c:bubble3D val="0"/>
            <c:spPr>
              <a:solidFill>
                <a:schemeClr val="accent1"/>
              </a:solidFill>
            </c:spPr>
            <c:extLst>
              <c:ext xmlns:c16="http://schemas.microsoft.com/office/drawing/2014/chart" uri="{C3380CC4-5D6E-409C-BE32-E72D297353CC}">
                <c16:uniqueId val="{00000003-73C5-4B0D-A5F0-A93F469BB7EB}"/>
              </c:ext>
            </c:extLst>
          </c:dPt>
          <c:dPt>
            <c:idx val="2"/>
            <c:bubble3D val="0"/>
            <c:spPr>
              <a:solidFill>
                <a:schemeClr val="accent1"/>
              </a:solidFill>
            </c:spPr>
            <c:extLst>
              <c:ext xmlns:c16="http://schemas.microsoft.com/office/drawing/2014/chart" uri="{C3380CC4-5D6E-409C-BE32-E72D297353CC}">
                <c16:uniqueId val="{00000005-73C5-4B0D-A5F0-A93F469BB7E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Hoja1!$I$4:$I$6</c:f>
              <c:strCache>
                <c:ptCount val="3"/>
                <c:pt idx="0">
                  <c:v>VENCIDAS</c:v>
                </c:pt>
                <c:pt idx="1">
                  <c:v>CUMPLIDAS</c:v>
                </c:pt>
                <c:pt idx="2">
                  <c:v>EN EJECUCIÓN</c:v>
                </c:pt>
              </c:strCache>
            </c:strRef>
          </c:cat>
          <c:val>
            <c:numRef>
              <c:f>Hoja1!$J$4:$J$6</c:f>
              <c:numCache>
                <c:formatCode>General</c:formatCode>
                <c:ptCount val="3"/>
                <c:pt idx="0">
                  <c:v>0</c:v>
                </c:pt>
                <c:pt idx="1">
                  <c:v>20</c:v>
                </c:pt>
                <c:pt idx="2">
                  <c:v>6</c:v>
                </c:pt>
              </c:numCache>
            </c:numRef>
          </c:val>
          <c:extLst>
            <c:ext xmlns:c16="http://schemas.microsoft.com/office/drawing/2014/chart" uri="{C3380CC4-5D6E-409C-BE32-E72D297353CC}">
              <c16:uniqueId val="{00000006-73C5-4B0D-A5F0-A93F469BB7EB}"/>
            </c:ext>
          </c:extLst>
        </c:ser>
        <c:dLbls>
          <c:showLegendKey val="0"/>
          <c:showVal val="0"/>
          <c:showCatName val="0"/>
          <c:showSerName val="0"/>
          <c:showPercent val="0"/>
          <c:showBubbleSize val="0"/>
          <c:showLeaderLines val="1"/>
        </c:dLbls>
      </c:pie3D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drawing1.xml><?xml version="1.0" encoding="utf-8"?>
<xdr:wsDr xmlns:xdr="http://schemas.openxmlformats.org/drawingml/2006/spreadsheetDrawing" xmlns:a="http://schemas.openxmlformats.org/drawingml/2006/main">
  <xdr:oneCellAnchor>
    <xdr:from>
      <xdr:col>6</xdr:col>
      <xdr:colOff>571500</xdr:colOff>
      <xdr:row>6</xdr:row>
      <xdr:rowOff>523875</xdr:rowOff>
    </xdr:from>
    <xdr:ext cx="9305925" cy="5600700"/>
    <xdr:graphicFrame macro="">
      <xdr:nvGraphicFramePr>
        <xdr:cNvPr id="128804787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8" name="Shape 8">
          <a:hlinkClick xmlns:r="http://schemas.openxmlformats.org/officeDocument/2006/relationships" r:id="rId1"/>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-19050</xdr:colOff>
      <xdr:row>23</xdr:row>
      <xdr:rowOff>228600</xdr:rowOff>
    </xdr:from>
    <xdr:ext cx="1762125" cy="790575"/>
    <xdr:sp macro="" textlink="">
      <xdr:nvSpPr>
        <xdr:cNvPr id="9" name="Shape 9">
          <a:hlinkClick xmlns:r="http://schemas.openxmlformats.org/officeDocument/2006/relationships" r:id="rId1"/>
        </xdr:cNvPr>
        <xdr:cNvSpPr/>
      </xdr:nvSpPr>
      <xdr:spPr>
        <a:xfrm>
          <a:off x="4474463" y="3394238"/>
          <a:ext cx="174307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876425" cy="1266825"/>
    <xdr:pic>
      <xdr:nvPicPr>
        <xdr:cNvPr id="2" name="image1.png" descr="LOGO IDEP ULTIMO"/>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10" name="Shape 10">
          <a:hlinkClick xmlns:r="http://schemas.openxmlformats.org/officeDocument/2006/relationships" r:id="rId1"/>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11" name="Shape 11">
          <a:hlinkClick xmlns:r="http://schemas.openxmlformats.org/officeDocument/2006/relationships" r:id="rId1"/>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609725" cy="1266825"/>
    <xdr:pic>
      <xdr:nvPicPr>
        <xdr:cNvPr id="2" name="image1.png" descr="LOGO IDEP ULTIMO"/>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-19050</xdr:colOff>
      <xdr:row>23</xdr:row>
      <xdr:rowOff>228600</xdr:rowOff>
    </xdr:from>
    <xdr:ext cx="1685925" cy="371475"/>
    <xdr:sp macro="" textlink="">
      <xdr:nvSpPr>
        <xdr:cNvPr id="12" name="Shape 12">
          <a:hlinkClick xmlns:r="http://schemas.openxmlformats.org/officeDocument/2006/relationships" r:id="rId1"/>
        </xdr:cNvPr>
        <xdr:cNvSpPr/>
      </xdr:nvSpPr>
      <xdr:spPr>
        <a:xfrm>
          <a:off x="4512563" y="3603788"/>
          <a:ext cx="1666875" cy="3524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790700" cy="809625"/>
    <xdr:pic>
      <xdr:nvPicPr>
        <xdr:cNvPr id="2" name="image1.png" descr="LOGO IDEP ULTIMO"/>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5" name="Shape 5">
          <a:hlinkClick xmlns:r="http://schemas.openxmlformats.org/officeDocument/2006/relationships" r:id="rId1"/>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714500"/>
    <xdr:pic>
      <xdr:nvPicPr>
        <xdr:cNvPr id="2" name="image1.png" descr="LOGO IDEP ULTIMO"/>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13" name="Shape 13">
          <a:hlinkClick xmlns:r="http://schemas.openxmlformats.org/officeDocument/2006/relationships" r:id="rId1"/>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14" name="Shape 14">
          <a:hlinkClick xmlns:r="http://schemas.openxmlformats.org/officeDocument/2006/relationships" r:id="rId1"/>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676275"/>
    <xdr:sp macro="" textlink="">
      <xdr:nvSpPr>
        <xdr:cNvPr id="15" name="Shape 15">
          <a:hlinkClick xmlns:r="http://schemas.openxmlformats.org/officeDocument/2006/relationships" r:id="rId1"/>
        </xdr:cNvPr>
        <xdr:cNvSpPr/>
      </xdr:nvSpPr>
      <xdr:spPr>
        <a:xfrm>
          <a:off x="4636388" y="3451388"/>
          <a:ext cx="1419225" cy="6572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809625"/>
    <xdr:pic>
      <xdr:nvPicPr>
        <xdr:cNvPr id="2" name="image1.png" descr="LOGO IDEP ULTIMO"/>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16" name="Shape 16">
          <a:hlinkClick xmlns:r="http://schemas.openxmlformats.org/officeDocument/2006/relationships" r:id="rId1"/>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381000</xdr:colOff>
      <xdr:row>16</xdr:row>
      <xdr:rowOff>47625</xdr:rowOff>
    </xdr:from>
    <xdr:ext cx="1552575" cy="1266825"/>
    <xdr:pic>
      <xdr:nvPicPr>
        <xdr:cNvPr id="2" name="image1.png" descr="LOGO IDEP ULTIMO"/>
        <xdr:cNvPicPr preferRelativeResize="0"/>
      </xdr:nvPicPr>
      <xdr:blipFill>
        <a:blip xmlns:r="http://schemas.openxmlformats.org/officeDocument/2006/relationships" r:embed="rId1" cstate="print"/>
        <a:stretch>
          <a:fillRect/>
        </a:stretch>
      </xdr:blipFill>
      <xdr:spPr>
        <a:xfrm>
          <a:off x="381000" y="47625"/>
          <a:ext cx="1552575" cy="12668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381000</xdr:colOff>
      <xdr:row>16</xdr:row>
      <xdr:rowOff>47625</xdr:rowOff>
    </xdr:from>
    <xdr:ext cx="1552575" cy="1266825"/>
    <xdr:pic>
      <xdr:nvPicPr>
        <xdr:cNvPr id="2" name="image1.png" descr="LOGO IDEP ULTIM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381000</xdr:colOff>
      <xdr:row>16</xdr:row>
      <xdr:rowOff>47625</xdr:rowOff>
    </xdr:from>
    <xdr:ext cx="1828800" cy="1266825"/>
    <xdr:pic>
      <xdr:nvPicPr>
        <xdr:cNvPr id="2" name="image1.png" descr="LOGO IDEP ULTIM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15</xdr:col>
      <xdr:colOff>85725</xdr:colOff>
      <xdr:row>12</xdr:row>
      <xdr:rowOff>295275</xdr:rowOff>
    </xdr:from>
    <xdr:ext cx="5429250" cy="3838575"/>
    <xdr:graphicFrame macro="">
      <xdr:nvGraphicFramePr>
        <xdr:cNvPr id="1830821849"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57150</xdr:colOff>
      <xdr:row>15</xdr:row>
      <xdr:rowOff>104775</xdr:rowOff>
    </xdr:from>
    <xdr:ext cx="5305425" cy="2667000"/>
    <xdr:graphicFrame macro="">
      <xdr:nvGraphicFramePr>
        <xdr:cNvPr id="1558212509"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-19050</xdr:colOff>
      <xdr:row>23</xdr:row>
      <xdr:rowOff>228600</xdr:rowOff>
    </xdr:from>
    <xdr:ext cx="1714500" cy="790575"/>
    <xdr:sp macro="" textlink="">
      <xdr:nvSpPr>
        <xdr:cNvPr id="3" name="Shape 3">
          <a:hlinkClick xmlns:r="http://schemas.openxmlformats.org/officeDocument/2006/relationships" r:id="rId1"/>
        </xdr:cNvPr>
        <xdr:cNvSpPr/>
      </xdr:nvSpPr>
      <xdr:spPr>
        <a:xfrm>
          <a:off x="4498275" y="3394238"/>
          <a:ext cx="1695450"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828800" cy="1828800"/>
    <xdr:pic>
      <xdr:nvPicPr>
        <xdr:cNvPr id="2" name="image1.png" descr="LOGO IDEP ULTIMO"/>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4" name="Shape 4">
          <a:hlinkClick xmlns:r="http://schemas.openxmlformats.org/officeDocument/2006/relationships" r:id="rId1"/>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6" name="Shape 6">
          <a:hlinkClick xmlns:r="http://schemas.openxmlformats.org/officeDocument/2006/relationships" r:id="rId1"/>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695450" cy="1266825"/>
    <xdr:pic>
      <xdr:nvPicPr>
        <xdr:cNvPr id="2" name="image1.png" descr="LOGO IDEP ULTIMO"/>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7" name="Shape 7">
          <a:hlinkClick xmlns:r="http://schemas.openxmlformats.org/officeDocument/2006/relationships" r:id="rId1"/>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hyperlink" Target="file:///\\Apolo\120_oap\IDEP2022\120_20_INSTRUMENTOS%20SIG\3-%20Solicitudes%20de%20modificacion" TargetMode="External"/><Relationship Id="rId2" Type="http://schemas.openxmlformats.org/officeDocument/2006/relationships/hyperlink" Target="http://www.idep.edu.co/sites/default/files/PRO-GRF-11-01_Egresos_o_salidas_de_bienes_V6.pdf" TargetMode="External"/><Relationship Id="rId1" Type="http://schemas.openxmlformats.org/officeDocument/2006/relationships/hyperlink" Target="https://drive.google.com/drive/u/2/folders/1KxrgUpSHc2h6lwXDbY4VwYz3iGoLNflq" TargetMode="External"/><Relationship Id="rId5" Type="http://schemas.openxmlformats.org/officeDocument/2006/relationships/drawing" Target="../drawings/drawing11.xml"/><Relationship Id="rId4" Type="http://schemas.openxmlformats.org/officeDocument/2006/relationships/hyperlink" Target="https://drive.google.com/drive/u/2/folders/1sTDyQnlEAd0JqAL1OThp5R7aC-7YnEIh"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8" Type="http://schemas.openxmlformats.org/officeDocument/2006/relationships/hyperlink" Target="http://www.idep.edu.co/?q=es/node/32" TargetMode="External"/><Relationship Id="rId3" Type="http://schemas.openxmlformats.org/officeDocument/2006/relationships/hyperlink" Target="https://drive.google.com/drive/folders/1bg9Vq0OumDG00icK7kzEDmw1_Y3z_ToI" TargetMode="External"/><Relationship Id="rId7" Type="http://schemas.openxmlformats.org/officeDocument/2006/relationships/hyperlink" Target="https://drive.google.com/drive/folders/1OKc96MfvJpIArwVrJNWxod54cbZRP_ww" TargetMode="External"/><Relationship Id="rId2" Type="http://schemas.openxmlformats.org/officeDocument/2006/relationships/hyperlink" Target="https://drive.google.com/drive/folders/1OKc96MfvJpIArwVrJNWxod54cbZRP_ww" TargetMode="External"/><Relationship Id="rId1" Type="http://schemas.openxmlformats.org/officeDocument/2006/relationships/hyperlink" Target="https://drive.google.com/drive/u/2/folders/1KxrgUpSHc2h6lwXDbY4VwYz3iGoLNflq" TargetMode="External"/><Relationship Id="rId6" Type="http://schemas.openxmlformats.org/officeDocument/2006/relationships/hyperlink" Target="https://drive.google.com/drive/folders/1OKc96MfvJpIArwVrJNWxod54cbZRP_ww" TargetMode="External"/><Relationship Id="rId11" Type="http://schemas.openxmlformats.org/officeDocument/2006/relationships/drawing" Target="../drawings/drawing15.xml"/><Relationship Id="rId5" Type="http://schemas.openxmlformats.org/officeDocument/2006/relationships/hyperlink" Target="https://docs.google.com/spreadsheets/d/1pmd2m5TtSpn-HmPY3ReMAqFzVg6hIO8r/edit" TargetMode="External"/><Relationship Id="rId10" Type="http://schemas.openxmlformats.org/officeDocument/2006/relationships/printerSettings" Target="../printerSettings/printerSettings4.bin"/><Relationship Id="rId4" Type="http://schemas.openxmlformats.org/officeDocument/2006/relationships/hyperlink" Target="https://drive.google.com/drive/u/2/folders/1tRuJngWCJVoo-zaiywSSgexw6cFckRpq" TargetMode="External"/><Relationship Id="rId9" Type="http://schemas.openxmlformats.org/officeDocument/2006/relationships/hyperlink" Target="https://drive.google.com/drive/folders/1OKc96MfvJpIArwVrJNWxod54cbZRP_ww"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rive.google.com/drive/u/2/folders/1zBwoWj7vlyElIdcTGdjSLbFWGZaUIKk1" TargetMode="External"/><Relationship Id="rId1" Type="http://schemas.openxmlformats.org/officeDocument/2006/relationships/hyperlink" Target="http://www.idep.edu.co/sites/default/files/PRO-GTH-13-01%20Liq-pago%20nomina.pdf"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drive.google.com/drive/folders/1KxrgUpSHc2h6lwXDbY4VwYz3iGoLNflq?usp=sharing"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drive.google.com/drive/u/2/folders/1HinZk_1ZGa97u_iU2as7QRSky9C-Mygg"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hyperlink" Target="http://www.idep.edu.co/sites/default/files/PRO-GRF-11-01_Egresos_o_salidas_de_bienes_V6.pdf" TargetMode="External"/><Relationship Id="rId1" Type="http://schemas.openxmlformats.org/officeDocument/2006/relationships/hyperlink" Target="http://www.idep.edu.co/sites/default/files/PRO-GRF-11-01_Egresos_o_salidas_de_bienes_V6.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ocs.google.com/document/d/10QTsU3EuXl39nvaZnxz0mTntsiTEWg2F/edit" TargetMode="External"/><Relationship Id="rId1" Type="http://schemas.openxmlformats.org/officeDocument/2006/relationships/hyperlink" Target="https://docs.google.com/document/d/10QTsU3EuXl39nvaZnxz0mTntsiTEWg2F/edit"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www.idep.edu.co/?q=content/gf-14-proceso-de-gesti%C3%B3n-financiera" TargetMode="External"/><Relationship Id="rId13" Type="http://schemas.openxmlformats.org/officeDocument/2006/relationships/hyperlink" Target="https://drive.google.com/drive/folders/1PEA_kHglMECvfb2aRpTEgSxTeLRMahB-" TargetMode="External"/><Relationship Id="rId18" Type="http://schemas.openxmlformats.org/officeDocument/2006/relationships/hyperlink" Target="http://www.idep.edu.co/sites/default/files/PL-GT-12-02%20Plan%20Contingencia%20Tecno%20V9.pdf" TargetMode="External"/><Relationship Id="rId26" Type="http://schemas.openxmlformats.org/officeDocument/2006/relationships/hyperlink" Target="https://docs.google.com/spreadsheets/d/1Ro9z3pH1J8SXre-KB6py4YiCpgXZaukJt_QYx5JakBs/edit" TargetMode="External"/><Relationship Id="rId3" Type="http://schemas.openxmlformats.org/officeDocument/2006/relationships/hyperlink" Target="http://www.idep.edu.co/sites/default/files/PL-GT-12-02_Plan_Contingencia_Tecno_V7.pdf" TargetMode="External"/><Relationship Id="rId21" Type="http://schemas.openxmlformats.org/officeDocument/2006/relationships/hyperlink" Target="https://docs.google.com/spreadsheets/d/1rkj1JMm4LnWNRWL--zXFJrjXKTK2WPHCiHY5g3cAogk/edit" TargetMode="External"/><Relationship Id="rId7" Type="http://schemas.openxmlformats.org/officeDocument/2006/relationships/hyperlink" Target="http://www.idep.edu.co/?q=content/gf-14-proceso-de-gesti%C3%B3n-financiera" TargetMode="External"/><Relationship Id="rId12" Type="http://schemas.openxmlformats.org/officeDocument/2006/relationships/hyperlink" Target="http://www.idep.edu.co/?q=content/idp-04-proceso-de-investigaci%C3%B3n-y-desarrollo-pedag%C3%B3gico" TargetMode="External"/><Relationship Id="rId17" Type="http://schemas.openxmlformats.org/officeDocument/2006/relationships/hyperlink" Target="https://docs.google.com/spreadsheets/d/1rkj1JMm4LnWNRWL--zXFJrjXKTK2WPHCiHY5g3cAogk/edit" TargetMode="External"/><Relationship Id="rId25" Type="http://schemas.openxmlformats.org/officeDocument/2006/relationships/hyperlink" Target="https://docs.google.com/spreadsheets/d/1Ro9z3pH1J8SXre-KB6py4YiCpgXZaukJt_QYx5JakBs/edit" TargetMode="External"/><Relationship Id="rId2" Type="http://schemas.openxmlformats.org/officeDocument/2006/relationships/hyperlink" Target="http://www.idep.edu.co/?q=content/mapa-de-riesgos-por-procesoMapa%20de%20Riesgos%20enviado%20por%20parte%20de%20la%20OAP%20en%20el%20mes%20de%20diciembre%20de%202018" TargetMode="External"/><Relationship Id="rId16" Type="http://schemas.openxmlformats.org/officeDocument/2006/relationships/hyperlink" Target="http://www.idep.edu.co/sites/default/files/PRO-GRF-11-02_Ingresos_o_Altas_Almacen_V6.pdf" TargetMode="External"/><Relationship Id="rId20" Type="http://schemas.openxmlformats.org/officeDocument/2006/relationships/hyperlink" Target="https://docs.google.com/spreadsheets/d/1rkj1JMm4LnWNRWL--zXFJrjXKTK2WPHCiHY5g3cAogk/edit" TargetMode="External"/><Relationship Id="rId29" Type="http://schemas.openxmlformats.org/officeDocument/2006/relationships/hyperlink" Target="https://mail.google.com/mail/u/0/" TargetMode="External"/><Relationship Id="rId1" Type="http://schemas.openxmlformats.org/officeDocument/2006/relationships/hyperlink" Target="http://www.idep.edu.co/?q=content/mapa-de-riesgos-por-procesoMapa%20de%20riesgos%20reportada%20por%20parte%20de%20la%20OAP%20en%20el%20mes%20de%20diciembre." TargetMode="External"/><Relationship Id="rId6" Type="http://schemas.openxmlformats.org/officeDocument/2006/relationships/hyperlink" Target="http://www.idep.edu.co/?q=content/gf-14-proceso-de-gesti%C3%B3n-financiera" TargetMode="External"/><Relationship Id="rId11" Type="http://schemas.openxmlformats.org/officeDocument/2006/relationships/hyperlink" Target="http://www.idep.edu.co/?q=content/idp-04-proceso-de-investigaci%C3%B3n-y-desarrollo-pedag%C3%B3gico" TargetMode="External"/><Relationship Id="rId24" Type="http://schemas.openxmlformats.org/officeDocument/2006/relationships/hyperlink" Target="http://www.idep.edu.co/sites/default/files/PL-GT-12-01_PETIC_V12.pdf" TargetMode="External"/><Relationship Id="rId5" Type="http://schemas.openxmlformats.org/officeDocument/2006/relationships/hyperlink" Target="http://www.idep.edu.co/?q=content/gf-14-proceso-de-gesti%C3%B3n-financiera" TargetMode="External"/><Relationship Id="rId15" Type="http://schemas.openxmlformats.org/officeDocument/2006/relationships/hyperlink" Target="http://www.idep.edu.co/?q=content/grf-11-proceso-de-gesti%C3%B3n-de-recursos-f%C3%ADsicos-y-ambiental" TargetMode="External"/><Relationship Id="rId23" Type="http://schemas.openxmlformats.org/officeDocument/2006/relationships/hyperlink" Target="http://www.idep.edu.co/sites/default/files/PL-GT-12-01_PETIC_V12.pdf" TargetMode="External"/><Relationship Id="rId28" Type="http://schemas.openxmlformats.org/officeDocument/2006/relationships/hyperlink" Target="http://www.idep.edu.co/?q=content/gt-12-proceso-de-gesti%C3%B3n-tecnol%C3%B3gica" TargetMode="External"/><Relationship Id="rId10" Type="http://schemas.openxmlformats.org/officeDocument/2006/relationships/hyperlink" Target="http://www.idep.edu.co/sites/default/files/IN-GF-14-05_Protocolo_de_Seguridad_V1." TargetMode="External"/><Relationship Id="rId19" Type="http://schemas.openxmlformats.org/officeDocument/2006/relationships/hyperlink" Target="http://www.idep.edu.co/sites/default/files/PL-GT-12-02%20Plan%20Contingencia%20Tecno%20V9.pdf" TargetMode="External"/><Relationship Id="rId31" Type="http://schemas.openxmlformats.org/officeDocument/2006/relationships/drawing" Target="../drawings/drawing3.xml"/><Relationship Id="rId4" Type="http://schemas.openxmlformats.org/officeDocument/2006/relationships/hyperlink" Target="http://www.idep.edu.co/?q=content/indicadores-de-gesti%C3%B3n" TargetMode="External"/><Relationship Id="rId9" Type="http://schemas.openxmlformats.org/officeDocument/2006/relationships/hyperlink" Target="http://www.idep.edu.co/sites/default/files/IN-GF-14-05_Protocolo_de_Seguridad_V1.Acta%20No.%202%20del%2023/03/2018%20Plan%20de%20Mejoramiento%20proceso%20Financiero" TargetMode="External"/><Relationship Id="rId14" Type="http://schemas.openxmlformats.org/officeDocument/2006/relationships/hyperlink" Target="https://drive.google.com/drive/folders/1PEA_kHglMECvfb2aRpTEgSxTeLRMahB-" TargetMode="External"/><Relationship Id="rId22" Type="http://schemas.openxmlformats.org/officeDocument/2006/relationships/hyperlink" Target="http://www.idep.edu.co/?q=content/gt-12-proceso-de-gesti%C3%B3n-tecnol%C3%B3gica" TargetMode="External"/><Relationship Id="rId27" Type="http://schemas.openxmlformats.org/officeDocument/2006/relationships/hyperlink" Target="http://www.idep.edu.co/sites/default/files/IN-GT-12-05%20Instructivo%20contrasena%20GOOBI%20V1.pdf" TargetMode="External"/><Relationship Id="rId30" Type="http://schemas.openxmlformats.org/officeDocument/2006/relationships/hyperlink" Target="http://www.idep.edu.co/?q=content/gesti%C3%B3n-documental-del-sig"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drive.google.com/drive/folders/1B4lJ6CS6kPtfgfXAqSeoxyb7e8ViTHKe" TargetMode="External"/><Relationship Id="rId2" Type="http://schemas.openxmlformats.org/officeDocument/2006/relationships/hyperlink" Target="https://drive.google.com/drive/folders/1B4lJ6CS6kPtfgfXAqSeoxyb7e8ViTHKe" TargetMode="External"/><Relationship Id="rId1" Type="http://schemas.openxmlformats.org/officeDocument/2006/relationships/hyperlink" Target="https://drive.google.com/drive/folders/1B4lJ6CS6kPtfgfXAqSeoxyb7e8ViTHKe" TargetMode="External"/><Relationship Id="rId5" Type="http://schemas.openxmlformats.org/officeDocument/2006/relationships/drawing" Target="../drawings/drawing6.xml"/><Relationship Id="rId4" Type="http://schemas.openxmlformats.org/officeDocument/2006/relationships/hyperlink" Target="https://drive.google.com/drive/u/2/folders/1B4lJ6CS6kPtfgfXAqSeoxyb7e8ViTHK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drive/folders/1nixv1fiBj2D4hWxD-dOEVWt66kesZamU" TargetMode="External"/><Relationship Id="rId3" Type="http://schemas.openxmlformats.org/officeDocument/2006/relationships/hyperlink" Target="https://drive.google.com/drive/folders/1nixv1fiBj2D4hWxD-dOEVWt66kesZamU" TargetMode="External"/><Relationship Id="rId7" Type="http://schemas.openxmlformats.org/officeDocument/2006/relationships/hyperlink" Target="https://drive.google.com/drive/u/2/folders/1KxrgUpSHc2h6lwXDbY4VwYz3iGoLNflq" TargetMode="External"/><Relationship Id="rId2" Type="http://schemas.openxmlformats.org/officeDocument/2006/relationships/hyperlink" Target="https://drive.google.com/drive/folders/1nixv1fiBj2D4hWxD-dOEVWt66kesZamU" TargetMode="External"/><Relationship Id="rId1" Type="http://schemas.openxmlformats.org/officeDocument/2006/relationships/hyperlink" Target="https://drive.google.com/drive/folders/1nixv1fiBj2D4hWxD-dOEVWt66kesZamU" TargetMode="External"/><Relationship Id="rId6" Type="http://schemas.openxmlformats.org/officeDocument/2006/relationships/hyperlink" Target="https://drive.google.com/drive/folders/1nixv1fiBj2D4hWxD-dOEVWt66kesZamU" TargetMode="External"/><Relationship Id="rId11" Type="http://schemas.openxmlformats.org/officeDocument/2006/relationships/drawing" Target="../drawings/drawing7.xml"/><Relationship Id="rId5" Type="http://schemas.openxmlformats.org/officeDocument/2006/relationships/hyperlink" Target="https://drive.google.com/drive/folders/1nixv1fiBj2D4hWxD-dOEVWt66kesZamU" TargetMode="External"/><Relationship Id="rId10" Type="http://schemas.openxmlformats.org/officeDocument/2006/relationships/hyperlink" Target="https://drive.google.com/drive/folders/1nixv1fiBj2D4hWxD-dOEVWt66kesZamU" TargetMode="External"/><Relationship Id="rId4" Type="http://schemas.openxmlformats.org/officeDocument/2006/relationships/hyperlink" Target="https://drive.google.com/drive/u/2/folders/1KxrgUpSHc2h6lwXDbY4VwYz3iGoLNflq" TargetMode="External"/><Relationship Id="rId9" Type="http://schemas.openxmlformats.org/officeDocument/2006/relationships/hyperlink" Target="https://drive.google.com/drive/folders/1nixv1fiBj2D4hWxD-dOEVWt66kesZamU"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hyperlink" Target="https://drive.google.com/drive/folders/1XIAddvf08ZGO-jcVvaqAFTyQ5Xh4_STd" TargetMode="External"/><Relationship Id="rId2" Type="http://schemas.openxmlformats.org/officeDocument/2006/relationships/hyperlink" Target="https://drive.google.com/drive/u/2/folders/1XIAddvf08ZGO-jcVvaqAFTyQ5Xh4_STd" TargetMode="External"/><Relationship Id="rId1" Type="http://schemas.openxmlformats.org/officeDocument/2006/relationships/hyperlink" Target="https://drive.google.com/drive/u/2/folders/1r-_IcXcAMU0Y12xQrO06YOIsVXftOYx0"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X1000"/>
  <sheetViews>
    <sheetView showGridLines="0" tabSelected="1" topLeftCell="A24" zoomScale="71" zoomScaleNormal="71" workbookViewId="0">
      <selection activeCell="C20" sqref="C20:P35"/>
    </sheetView>
  </sheetViews>
  <sheetFormatPr baseColWidth="10" defaultColWidth="14.42578125" defaultRowHeight="15" customHeight="1"/>
  <cols>
    <col min="1" max="1" width="6.42578125" customWidth="1"/>
    <col min="2" max="2" width="12.28515625" customWidth="1"/>
    <col min="3" max="3" width="12.85546875" customWidth="1"/>
    <col min="4" max="4" width="10.85546875" customWidth="1"/>
    <col min="5" max="5" width="6.42578125" bestFit="1" customWidth="1"/>
    <col min="6" max="6" width="16.42578125" customWidth="1"/>
    <col min="7" max="7" width="9.140625" customWidth="1"/>
    <col min="8" max="8" width="6.85546875" customWidth="1"/>
    <col min="9" max="9" width="7.28515625" customWidth="1"/>
    <col min="10" max="10" width="7.7109375" customWidth="1"/>
    <col min="11" max="11" width="7.5703125" customWidth="1"/>
    <col min="12" max="12" width="9" customWidth="1"/>
    <col min="13" max="13" width="7.28515625" customWidth="1"/>
    <col min="14" max="14" width="7.7109375" customWidth="1"/>
    <col min="15" max="15" width="9.85546875" customWidth="1"/>
    <col min="16" max="16" width="6.5703125" customWidth="1"/>
    <col min="17" max="18" width="9" customWidth="1"/>
    <col min="19" max="21" width="11.85546875" customWidth="1"/>
    <col min="22" max="24" width="12.5703125" customWidth="1"/>
  </cols>
  <sheetData>
    <row r="1" spans="1:24" ht="46.5">
      <c r="A1" s="564" t="s">
        <v>0</v>
      </c>
      <c r="B1" s="565"/>
      <c r="C1" s="565"/>
      <c r="D1" s="565"/>
      <c r="E1" s="565"/>
      <c r="F1" s="565"/>
      <c r="G1" s="565"/>
      <c r="H1" s="565"/>
      <c r="I1" s="565"/>
      <c r="J1" s="565"/>
      <c r="K1" s="565"/>
      <c r="L1" s="565"/>
      <c r="M1" s="565"/>
      <c r="N1" s="565"/>
      <c r="O1" s="565"/>
      <c r="P1" s="565"/>
      <c r="Q1" s="565"/>
      <c r="R1" s="565"/>
      <c r="S1" s="565"/>
      <c r="T1" s="565"/>
      <c r="U1" s="566"/>
    </row>
    <row r="2" spans="1:24" ht="41.25" customHeight="1">
      <c r="A2" s="1"/>
      <c r="B2" s="2"/>
      <c r="C2" s="3"/>
      <c r="D2" s="3"/>
      <c r="E2" s="3"/>
      <c r="F2" s="3"/>
      <c r="G2" s="3"/>
      <c r="H2" s="567" t="s">
        <v>1</v>
      </c>
      <c r="I2" s="568"/>
      <c r="J2" s="568"/>
      <c r="K2" s="568"/>
      <c r="L2" s="568"/>
      <c r="M2" s="568"/>
      <c r="N2" s="569"/>
      <c r="O2" s="4"/>
      <c r="P2" s="570" t="s">
        <v>2</v>
      </c>
      <c r="Q2" s="565"/>
      <c r="R2" s="566"/>
      <c r="S2" s="571"/>
      <c r="T2" s="565"/>
      <c r="U2" s="566"/>
    </row>
    <row r="3" spans="1:24" ht="54.75" customHeight="1">
      <c r="A3" s="5"/>
      <c r="B3" s="6"/>
      <c r="C3" s="7"/>
      <c r="D3" s="7"/>
      <c r="E3" s="7"/>
      <c r="F3" s="7"/>
      <c r="G3" s="7"/>
      <c r="H3" s="572" t="str">
        <f>+_1._RESULTADOS_GENERALES_DEL_PLAN__DE_MEJORAMIENTO_IDEP</f>
        <v>1. RESULTADOS GENERALES DEL PLAN  DE MEJORAMIENTO IDEP</v>
      </c>
      <c r="I3" s="568"/>
      <c r="J3" s="568"/>
      <c r="K3" s="568"/>
      <c r="L3" s="568"/>
      <c r="M3" s="568"/>
      <c r="N3" s="569"/>
      <c r="O3" s="8"/>
      <c r="P3" s="570" t="s">
        <v>3</v>
      </c>
      <c r="Q3" s="565"/>
      <c r="R3" s="566"/>
      <c r="S3" s="571"/>
      <c r="T3" s="565"/>
      <c r="U3" s="566"/>
    </row>
    <row r="4" spans="1:24" ht="36.75" customHeight="1">
      <c r="A4" s="5"/>
      <c r="B4" s="6"/>
      <c r="C4" s="7"/>
      <c r="D4" s="7"/>
      <c r="E4" s="7"/>
      <c r="F4" s="7"/>
      <c r="G4" s="7"/>
      <c r="H4" s="573" t="s">
        <v>4</v>
      </c>
      <c r="I4" s="574"/>
      <c r="J4" s="574"/>
      <c r="K4" s="574"/>
      <c r="L4" s="574"/>
      <c r="M4" s="574"/>
      <c r="N4" s="575"/>
      <c r="O4" s="9"/>
      <c r="P4" s="9"/>
      <c r="Q4" s="9"/>
      <c r="R4" s="9"/>
      <c r="S4" s="10"/>
      <c r="T4" s="9"/>
      <c r="U4" s="11"/>
    </row>
    <row r="5" spans="1:24" ht="14.25" customHeight="1">
      <c r="A5" s="5"/>
      <c r="B5" s="12"/>
      <c r="C5" s="8"/>
      <c r="D5" s="8"/>
      <c r="E5" s="8"/>
      <c r="F5" s="8"/>
      <c r="G5" s="8"/>
      <c r="H5" s="8"/>
      <c r="I5" s="8"/>
      <c r="J5" s="8"/>
      <c r="K5" s="13"/>
      <c r="L5" s="8"/>
      <c r="M5" s="8"/>
      <c r="N5" s="8"/>
      <c r="O5" s="8"/>
      <c r="P5" s="9"/>
      <c r="Q5" s="9"/>
      <c r="R5" s="9"/>
      <c r="S5" s="10"/>
      <c r="T5" s="9"/>
      <c r="U5" s="11"/>
    </row>
    <row r="6" spans="1:24" ht="32.25" customHeight="1">
      <c r="A6" s="576" t="s">
        <v>5</v>
      </c>
      <c r="B6" s="568"/>
      <c r="C6" s="568"/>
      <c r="D6" s="568"/>
      <c r="E6" s="568"/>
      <c r="F6" s="568"/>
      <c r="G6" s="568"/>
      <c r="H6" s="568"/>
      <c r="I6" s="568"/>
      <c r="J6" s="568"/>
      <c r="K6" s="568"/>
      <c r="L6" s="568"/>
      <c r="M6" s="568"/>
      <c r="N6" s="568"/>
      <c r="O6" s="568"/>
      <c r="P6" s="568"/>
      <c r="Q6" s="568"/>
      <c r="R6" s="568"/>
      <c r="S6" s="568"/>
      <c r="T6" s="568"/>
      <c r="U6" s="569"/>
    </row>
    <row r="7" spans="1:24" ht="42" customHeight="1">
      <c r="A7" s="1"/>
      <c r="B7" s="14"/>
      <c r="C7" s="4"/>
      <c r="D7" s="4"/>
      <c r="E7" s="4"/>
      <c r="F7" s="4"/>
      <c r="G7" s="4"/>
      <c r="H7" s="4"/>
      <c r="I7" s="4"/>
      <c r="J7" s="4"/>
      <c r="K7" s="15"/>
      <c r="L7" s="4"/>
      <c r="M7" s="4"/>
      <c r="N7" s="4"/>
      <c r="O7" s="4"/>
      <c r="P7" s="16"/>
      <c r="Q7" s="16"/>
      <c r="R7" s="16"/>
      <c r="S7" s="17"/>
      <c r="T7" s="16"/>
      <c r="U7" s="18"/>
    </row>
    <row r="8" spans="1:24" ht="48.75" customHeight="1">
      <c r="A8" s="5"/>
      <c r="B8" s="577" t="s">
        <v>6</v>
      </c>
      <c r="C8" s="578"/>
      <c r="D8" s="578"/>
      <c r="E8" s="579"/>
      <c r="F8" s="19"/>
      <c r="G8" s="20"/>
      <c r="H8" s="8"/>
      <c r="I8" s="9"/>
      <c r="J8" s="8"/>
      <c r="K8" s="13"/>
      <c r="L8" s="8"/>
      <c r="M8" s="8"/>
      <c r="N8" s="8"/>
      <c r="O8" s="8"/>
      <c r="P8" s="9"/>
      <c r="Q8" s="9"/>
      <c r="R8" s="9"/>
      <c r="S8" s="10"/>
      <c r="T8" s="9"/>
      <c r="U8" s="11"/>
      <c r="V8" s="21"/>
      <c r="W8" s="22"/>
      <c r="X8" s="23"/>
    </row>
    <row r="9" spans="1:24" ht="78.75" customHeight="1">
      <c r="A9" s="5"/>
      <c r="B9" s="580" t="s">
        <v>7</v>
      </c>
      <c r="C9" s="578"/>
      <c r="D9" s="579"/>
      <c r="E9" s="24">
        <f>'DIC-01'!F23+'DIP-02'!F23+'AC-10'!F23+'IDP-04'!F23+'GD-07'!F23+'GC-08'!F23+'GJ-09'!F23+'GRF-11'!F23+'GT-12'!F23+'GTH-13'!F23+'GF-14'!F23+'CID-15'!F23+'EC-16'!F23+'MIC-03'!F23</f>
        <v>106</v>
      </c>
      <c r="F9" s="25"/>
      <c r="G9" s="26"/>
      <c r="H9" s="8"/>
      <c r="I9" s="27"/>
      <c r="J9" s="6"/>
      <c r="K9" s="6"/>
      <c r="L9" s="6"/>
      <c r="M9" s="28"/>
      <c r="N9" s="6"/>
      <c r="O9" s="6"/>
      <c r="P9" s="6"/>
      <c r="Q9" s="6"/>
      <c r="R9" s="6"/>
      <c r="S9" s="28"/>
      <c r="T9" s="27"/>
      <c r="U9" s="11"/>
      <c r="V9" s="21"/>
      <c r="W9" s="22"/>
      <c r="X9" s="23"/>
    </row>
    <row r="10" spans="1:24" ht="44.25" customHeight="1">
      <c r="A10" s="5"/>
      <c r="B10" s="581" t="s">
        <v>8</v>
      </c>
      <c r="C10" s="578"/>
      <c r="D10" s="579"/>
      <c r="E10" s="24">
        <f>'DIC-01'!F24+'DIP-02'!F24+'AC-10'!F24+'IDP-04'!F24+'GD-07'!F24+'GC-08'!F24+'GJ-09'!F24+'GRF-11'!F24+'GT-12'!F24+'GTH-13'!F24+'GF-14'!F24+'CID-15'!F24+'EC-16'!F24+'MIC-03'!F24</f>
        <v>106</v>
      </c>
      <c r="F10" s="25"/>
      <c r="G10" s="29"/>
      <c r="H10" s="8"/>
      <c r="I10" s="30"/>
      <c r="J10" s="31"/>
      <c r="K10" s="32"/>
      <c r="L10" s="31"/>
      <c r="M10" s="8"/>
      <c r="N10" s="8"/>
      <c r="O10" s="9"/>
      <c r="P10" s="9"/>
      <c r="Q10" s="9"/>
      <c r="R10" s="10"/>
      <c r="S10" s="9"/>
      <c r="T10" s="9"/>
      <c r="U10" s="11"/>
      <c r="V10" s="21"/>
      <c r="W10" s="22"/>
      <c r="X10" s="23"/>
    </row>
    <row r="11" spans="1:24" ht="59.25" customHeight="1">
      <c r="A11" s="5"/>
      <c r="B11" s="581" t="s">
        <v>9</v>
      </c>
      <c r="C11" s="578"/>
      <c r="D11" s="579"/>
      <c r="E11" s="24">
        <f>'DIC-01'!F25+'DIP-02'!F25+'AC-10'!F25+'IDP-04'!F25+'GD-07'!F25+'GC-08'!F25+'GJ-09'!F25+'GRF-11'!F25+'GT-12'!F25+'GTH-13'!F25+'GF-14'!F25+'CID-15'!F25+'EC-16'!F25+'MIC-03'!F25</f>
        <v>0</v>
      </c>
      <c r="F11" s="25"/>
      <c r="G11" s="29"/>
      <c r="H11" s="8"/>
      <c r="I11" s="27"/>
      <c r="J11" s="31"/>
      <c r="K11" s="32"/>
      <c r="L11" s="31"/>
      <c r="M11" s="8"/>
      <c r="N11" s="8"/>
      <c r="O11" s="9"/>
      <c r="P11" s="9"/>
      <c r="Q11" s="9"/>
      <c r="R11" s="10"/>
      <c r="S11" s="9"/>
      <c r="T11" s="9"/>
      <c r="U11" s="11"/>
      <c r="V11" s="21"/>
      <c r="W11" s="22"/>
      <c r="X11" s="23"/>
    </row>
    <row r="12" spans="1:24" ht="42" customHeight="1">
      <c r="A12" s="5"/>
      <c r="B12" s="581" t="s">
        <v>10</v>
      </c>
      <c r="C12" s="578"/>
      <c r="D12" s="579"/>
      <c r="E12" s="24">
        <f>'DIC-01'!F26+'DIP-02'!F26+'AC-10'!F26+'IDP-04'!F26+'GD-07'!F26+'GC-08'!F26+'GJ-09'!F26+'GRF-11'!F26+'GT-12'!F26+'GTH-13'!F26+'GF-14'!F26+'CID-15'!F26+'EC-16'!F26+'MIC-03'!F26</f>
        <v>103</v>
      </c>
      <c r="F12" s="25"/>
      <c r="G12" s="29"/>
      <c r="H12" s="8"/>
      <c r="I12" s="6"/>
      <c r="J12" s="6"/>
      <c r="K12" s="6"/>
      <c r="L12" s="6"/>
      <c r="M12" s="28"/>
      <c r="N12" s="6"/>
      <c r="O12" s="6"/>
      <c r="P12" s="6"/>
      <c r="Q12" s="6"/>
      <c r="R12" s="6"/>
      <c r="S12" s="28"/>
      <c r="T12" s="9"/>
      <c r="U12" s="11"/>
      <c r="V12" s="21"/>
      <c r="W12" s="22"/>
      <c r="X12" s="23"/>
    </row>
    <row r="13" spans="1:24" ht="41.25" customHeight="1">
      <c r="A13" s="5"/>
      <c r="B13" s="581" t="s">
        <v>11</v>
      </c>
      <c r="C13" s="578"/>
      <c r="D13" s="579"/>
      <c r="E13" s="24">
        <f>'DIC-01'!F27+'DIP-02'!F27+'AC-10'!F27+'IDP-04'!F27+'GD-07'!F27+'GC-08'!F27+'GJ-09'!F27+'GRF-11'!F27+'GT-12'!F27+'GTH-13'!F27+'GF-14'!F27+'CID-15'!F27+'EC-16'!F27+'MIC-03'!F27</f>
        <v>3</v>
      </c>
      <c r="F13" s="25"/>
      <c r="G13" s="29"/>
      <c r="H13" s="8"/>
      <c r="I13" s="8"/>
      <c r="J13" s="8"/>
      <c r="K13" s="13"/>
      <c r="L13" s="8"/>
      <c r="M13" s="8"/>
      <c r="N13" s="8"/>
      <c r="O13" s="8"/>
      <c r="P13" s="9"/>
      <c r="Q13" s="9"/>
      <c r="R13" s="9"/>
      <c r="S13" s="10"/>
      <c r="T13" s="9"/>
      <c r="U13" s="11"/>
      <c r="V13" s="23"/>
      <c r="W13" s="23"/>
      <c r="X13" s="23"/>
    </row>
    <row r="14" spans="1:24" ht="42" customHeight="1">
      <c r="A14" s="5"/>
      <c r="B14" s="581" t="s">
        <v>12</v>
      </c>
      <c r="C14" s="578"/>
      <c r="D14" s="579"/>
      <c r="E14" s="24">
        <f>'DIC-01'!F29+'DIP-02'!F28+'AC-10'!F28+'IDP-04'!F28+'GD-07'!F28+'GC-08'!F28+'GJ-09'!F28+'GRF-11'!F28+'GT-12'!F28+'GTH-13'!F28+'GF-14'!F28+'CID-15'!F28+'EC-16'!F28+'MIC-03'!F28</f>
        <v>0</v>
      </c>
      <c r="F14" s="19"/>
      <c r="G14" s="20"/>
      <c r="H14" s="8"/>
      <c r="I14" s="8"/>
      <c r="J14" s="8"/>
      <c r="K14" s="13"/>
      <c r="L14" s="8"/>
      <c r="M14" s="8"/>
      <c r="N14" s="8"/>
      <c r="O14" s="6"/>
      <c r="P14" s="6"/>
      <c r="Q14" s="6"/>
      <c r="R14" s="6"/>
      <c r="S14" s="28"/>
      <c r="T14" s="9"/>
      <c r="U14" s="11"/>
    </row>
    <row r="15" spans="1:24" ht="42" customHeight="1">
      <c r="A15" s="5"/>
      <c r="B15" s="592"/>
      <c r="C15" s="593"/>
      <c r="D15" s="593"/>
      <c r="E15" s="33"/>
      <c r="F15" s="33"/>
      <c r="G15" s="34"/>
      <c r="H15" s="8"/>
      <c r="I15" s="8"/>
      <c r="J15" s="8"/>
      <c r="K15" s="13"/>
      <c r="L15" s="8"/>
      <c r="M15" s="8"/>
      <c r="N15" s="8"/>
      <c r="O15" s="8"/>
      <c r="P15" s="9"/>
      <c r="Q15" s="9"/>
      <c r="R15" s="9"/>
      <c r="S15" s="10"/>
      <c r="T15" s="9"/>
      <c r="U15" s="11"/>
    </row>
    <row r="16" spans="1:24" ht="42" customHeight="1">
      <c r="A16" s="5"/>
      <c r="B16" s="592"/>
      <c r="C16" s="593"/>
      <c r="D16" s="593"/>
      <c r="E16" s="33"/>
      <c r="F16" s="33"/>
      <c r="G16" s="34"/>
      <c r="H16" s="8"/>
      <c r="I16" s="6"/>
      <c r="J16" s="6"/>
      <c r="K16" s="6"/>
      <c r="L16" s="6"/>
      <c r="M16" s="8"/>
      <c r="N16" s="8"/>
      <c r="O16" s="8"/>
      <c r="P16" s="9"/>
      <c r="Q16" s="9"/>
      <c r="R16" s="9"/>
      <c r="S16" s="10"/>
      <c r="T16" s="9"/>
      <c r="U16" s="11"/>
    </row>
    <row r="17" spans="1:21" ht="42" customHeight="1">
      <c r="A17" s="35"/>
      <c r="B17" s="36"/>
      <c r="C17" s="37"/>
      <c r="D17" s="37"/>
      <c r="E17" s="37"/>
      <c r="F17" s="37"/>
      <c r="G17" s="37"/>
      <c r="H17" s="37"/>
      <c r="I17" s="37"/>
      <c r="J17" s="37"/>
      <c r="K17" s="38"/>
      <c r="L17" s="37"/>
      <c r="M17" s="37"/>
      <c r="N17" s="37"/>
      <c r="O17" s="37"/>
      <c r="P17" s="39"/>
      <c r="Q17" s="39"/>
      <c r="R17" s="39"/>
      <c r="S17" s="40"/>
      <c r="T17" s="594"/>
      <c r="U17" s="575"/>
    </row>
    <row r="18" spans="1:21" ht="42" customHeight="1">
      <c r="A18" s="595" t="s">
        <v>13</v>
      </c>
      <c r="B18" s="574"/>
      <c r="C18" s="574"/>
      <c r="D18" s="574"/>
      <c r="E18" s="574"/>
      <c r="F18" s="574"/>
      <c r="G18" s="574"/>
      <c r="H18" s="574"/>
      <c r="I18" s="574"/>
      <c r="J18" s="574"/>
      <c r="K18" s="574"/>
      <c r="L18" s="574"/>
      <c r="M18" s="574"/>
      <c r="N18" s="574"/>
      <c r="O18" s="574"/>
      <c r="P18" s="574"/>
      <c r="Q18" s="574"/>
      <c r="R18" s="574"/>
      <c r="S18" s="574"/>
      <c r="T18" s="574"/>
      <c r="U18" s="575"/>
    </row>
    <row r="19" spans="1:21" ht="32.25" customHeight="1">
      <c r="A19" s="41"/>
      <c r="B19" s="42"/>
      <c r="C19" s="42"/>
      <c r="D19" s="42"/>
      <c r="E19" s="42"/>
      <c r="F19" s="42"/>
      <c r="G19" s="42"/>
      <c r="H19" s="42"/>
      <c r="I19" s="2"/>
      <c r="J19" s="2"/>
      <c r="K19" s="2"/>
      <c r="L19" s="2"/>
      <c r="M19" s="2"/>
      <c r="N19" s="2"/>
      <c r="O19" s="2"/>
      <c r="P19" s="2"/>
      <c r="Q19" s="2"/>
      <c r="R19" s="2"/>
      <c r="S19" s="2"/>
      <c r="T19" s="2"/>
      <c r="U19" s="43"/>
    </row>
    <row r="20" spans="1:21" ht="55.5" customHeight="1">
      <c r="A20" s="44"/>
      <c r="B20" s="45" t="s">
        <v>14</v>
      </c>
      <c r="C20" s="596" t="s">
        <v>15</v>
      </c>
      <c r="D20" s="568"/>
      <c r="E20" s="569"/>
      <c r="F20" s="46" t="s">
        <v>16</v>
      </c>
      <c r="G20" s="598" t="s">
        <v>17</v>
      </c>
      <c r="H20" s="566"/>
      <c r="I20" s="599" t="s">
        <v>18</v>
      </c>
      <c r="J20" s="569"/>
      <c r="K20" s="582" t="s">
        <v>19</v>
      </c>
      <c r="L20" s="583"/>
      <c r="M20" s="584" t="s">
        <v>20</v>
      </c>
      <c r="N20" s="569"/>
      <c r="O20" s="597" t="s">
        <v>21</v>
      </c>
      <c r="P20" s="569"/>
      <c r="Q20" s="47"/>
      <c r="R20" s="47"/>
      <c r="S20" s="47"/>
      <c r="T20" s="6"/>
      <c r="U20" s="48"/>
    </row>
    <row r="21" spans="1:21" ht="33.75" customHeight="1">
      <c r="A21" s="44"/>
      <c r="B21" s="49" t="s">
        <v>22</v>
      </c>
      <c r="C21" s="600" t="s">
        <v>23</v>
      </c>
      <c r="D21" s="586"/>
      <c r="E21" s="587"/>
      <c r="F21" s="50">
        <f>+'DIC-01'!F23</f>
        <v>2</v>
      </c>
      <c r="G21" s="585">
        <f>+'DIC-01'!F24</f>
        <v>3</v>
      </c>
      <c r="H21" s="587"/>
      <c r="I21" s="585">
        <f>+'DIC-01'!F25</f>
        <v>0</v>
      </c>
      <c r="J21" s="587"/>
      <c r="K21" s="585">
        <f>+'DIC-01'!F26</f>
        <v>3</v>
      </c>
      <c r="L21" s="586"/>
      <c r="M21" s="585">
        <f>+'DIC-01'!F27</f>
        <v>0</v>
      </c>
      <c r="N21" s="587"/>
      <c r="O21" s="588">
        <v>0</v>
      </c>
      <c r="P21" s="587"/>
      <c r="Q21" s="6"/>
      <c r="R21" s="51"/>
      <c r="S21" s="6"/>
      <c r="T21" s="6"/>
      <c r="U21" s="52"/>
    </row>
    <row r="22" spans="1:21" ht="31.5" customHeight="1">
      <c r="A22" s="44"/>
      <c r="B22" s="53" t="s">
        <v>24</v>
      </c>
      <c r="C22" s="601" t="s">
        <v>25</v>
      </c>
      <c r="D22" s="578"/>
      <c r="E22" s="590"/>
      <c r="F22" s="54">
        <f>+'DIP-02'!F23</f>
        <v>2</v>
      </c>
      <c r="G22" s="589">
        <f>+'DIP-02'!F24</f>
        <v>2</v>
      </c>
      <c r="H22" s="590"/>
      <c r="I22" s="589">
        <f>+'DIP-02'!F25</f>
        <v>0</v>
      </c>
      <c r="J22" s="590"/>
      <c r="K22" s="589">
        <f>+'DIP-02'!F26</f>
        <v>2</v>
      </c>
      <c r="L22" s="578"/>
      <c r="M22" s="589">
        <f>+'DIP-02'!F27</f>
        <v>0</v>
      </c>
      <c r="N22" s="590"/>
      <c r="O22" s="591">
        <v>0</v>
      </c>
      <c r="P22" s="590"/>
      <c r="Q22" s="6"/>
      <c r="R22" s="51"/>
      <c r="S22" s="6"/>
      <c r="T22" s="6"/>
      <c r="U22" s="52"/>
    </row>
    <row r="23" spans="1:21" ht="31.5" customHeight="1">
      <c r="A23" s="44"/>
      <c r="B23" s="53" t="s">
        <v>26</v>
      </c>
      <c r="C23" s="602" t="s">
        <v>27</v>
      </c>
      <c r="D23" s="578"/>
      <c r="E23" s="590"/>
      <c r="F23" s="54">
        <f>+'AC-10'!F23</f>
        <v>6</v>
      </c>
      <c r="G23" s="603">
        <f>+'AC-10'!F24</f>
        <v>7</v>
      </c>
      <c r="H23" s="590"/>
      <c r="I23" s="603">
        <f>+'AC-10'!F25</f>
        <v>0</v>
      </c>
      <c r="J23" s="590"/>
      <c r="K23" s="603">
        <f>+'AC-10'!F26</f>
        <v>7</v>
      </c>
      <c r="L23" s="604"/>
      <c r="M23" s="603">
        <f>+'AC-10'!F27</f>
        <v>0</v>
      </c>
      <c r="N23" s="590"/>
      <c r="O23" s="605">
        <v>0</v>
      </c>
      <c r="P23" s="590"/>
      <c r="Q23" s="6"/>
      <c r="R23" s="51"/>
      <c r="S23" s="6"/>
      <c r="T23" s="6"/>
      <c r="U23" s="52"/>
    </row>
    <row r="24" spans="1:21" ht="31.5" customHeight="1">
      <c r="A24" s="44"/>
      <c r="B24" s="55" t="s">
        <v>28</v>
      </c>
      <c r="C24" s="601" t="s">
        <v>29</v>
      </c>
      <c r="D24" s="578"/>
      <c r="E24" s="590"/>
      <c r="F24" s="54">
        <f>+'IDP-04'!F23</f>
        <v>10</v>
      </c>
      <c r="G24" s="589">
        <f>+'IDP-04'!F24</f>
        <v>9</v>
      </c>
      <c r="H24" s="590"/>
      <c r="I24" s="589">
        <f>+'IDP-04'!F25</f>
        <v>0</v>
      </c>
      <c r="J24" s="590"/>
      <c r="K24" s="589">
        <v>8</v>
      </c>
      <c r="L24" s="578"/>
      <c r="M24" s="589">
        <f>+'IDP-04'!F27</f>
        <v>1</v>
      </c>
      <c r="N24" s="590"/>
      <c r="O24" s="591">
        <v>0</v>
      </c>
      <c r="P24" s="590"/>
      <c r="Q24" s="6"/>
      <c r="R24" s="51"/>
      <c r="S24" s="6"/>
      <c r="T24" s="6"/>
      <c r="U24" s="52"/>
    </row>
    <row r="25" spans="1:21" ht="31.5" customHeight="1">
      <c r="A25" s="44"/>
      <c r="B25" s="56" t="s">
        <v>30</v>
      </c>
      <c r="C25" s="614" t="s">
        <v>31</v>
      </c>
      <c r="D25" s="578"/>
      <c r="E25" s="590"/>
      <c r="F25" s="54">
        <f>'GD-07'!F23</f>
        <v>1</v>
      </c>
      <c r="G25" s="589">
        <f>'GD-07'!F24</f>
        <v>1</v>
      </c>
      <c r="H25" s="590"/>
      <c r="I25" s="589">
        <f>'GD-07'!F25</f>
        <v>0</v>
      </c>
      <c r="J25" s="590"/>
      <c r="K25" s="589">
        <f>'GD-07'!F26</f>
        <v>1</v>
      </c>
      <c r="L25" s="578"/>
      <c r="M25" s="589">
        <f>'GD-07'!F27</f>
        <v>0</v>
      </c>
      <c r="N25" s="590"/>
      <c r="O25" s="591">
        <v>0</v>
      </c>
      <c r="P25" s="590"/>
      <c r="Q25" s="6"/>
      <c r="R25" s="51"/>
      <c r="S25" s="6"/>
      <c r="T25" s="6"/>
      <c r="U25" s="52"/>
    </row>
    <row r="26" spans="1:21" ht="31.5" customHeight="1">
      <c r="A26" s="44"/>
      <c r="B26" s="56" t="s">
        <v>32</v>
      </c>
      <c r="C26" s="614" t="s">
        <v>33</v>
      </c>
      <c r="D26" s="578"/>
      <c r="E26" s="590"/>
      <c r="F26" s="54">
        <f>+'GC-08'!F23</f>
        <v>1</v>
      </c>
      <c r="G26" s="589">
        <f>+'GC-08'!F24</f>
        <v>1</v>
      </c>
      <c r="H26" s="590"/>
      <c r="I26" s="589"/>
      <c r="J26" s="590"/>
      <c r="K26" s="589">
        <f>+'GC-08'!F26</f>
        <v>1</v>
      </c>
      <c r="L26" s="578"/>
      <c r="M26" s="589">
        <f>+'GC-08'!F27</f>
        <v>0</v>
      </c>
      <c r="N26" s="590"/>
      <c r="O26" s="591">
        <v>0</v>
      </c>
      <c r="P26" s="590"/>
      <c r="Q26" s="6"/>
      <c r="R26" s="51"/>
      <c r="S26" s="6"/>
      <c r="T26" s="6"/>
      <c r="U26" s="52"/>
    </row>
    <row r="27" spans="1:21" ht="31.5" customHeight="1">
      <c r="A27" s="44"/>
      <c r="B27" s="56" t="s">
        <v>34</v>
      </c>
      <c r="C27" s="602" t="s">
        <v>35</v>
      </c>
      <c r="D27" s="578"/>
      <c r="E27" s="590"/>
      <c r="F27" s="54">
        <f>+'GJ-09'!F23</f>
        <v>1</v>
      </c>
      <c r="G27" s="603">
        <f>+'GJ-09'!F24</f>
        <v>1</v>
      </c>
      <c r="H27" s="590"/>
      <c r="I27" s="603">
        <f>+'GJ-09'!F25</f>
        <v>0</v>
      </c>
      <c r="J27" s="590"/>
      <c r="K27" s="603">
        <f>+'GJ-09'!F26</f>
        <v>1</v>
      </c>
      <c r="L27" s="604"/>
      <c r="M27" s="603">
        <f>+'GJ-09'!F27</f>
        <v>0</v>
      </c>
      <c r="N27" s="590"/>
      <c r="O27" s="605">
        <v>0</v>
      </c>
      <c r="P27" s="590"/>
      <c r="Q27" s="6"/>
      <c r="R27" s="51"/>
      <c r="S27" s="6"/>
      <c r="T27" s="6"/>
      <c r="U27" s="52"/>
    </row>
    <row r="28" spans="1:21" ht="31.5" customHeight="1">
      <c r="A28" s="44"/>
      <c r="B28" s="56" t="s">
        <v>36</v>
      </c>
      <c r="C28" s="615" t="s">
        <v>37</v>
      </c>
      <c r="D28" s="578"/>
      <c r="E28" s="590"/>
      <c r="F28" s="54">
        <f>'GRF-11'!F23</f>
        <v>1</v>
      </c>
      <c r="G28" s="603">
        <f>+'GRF-11'!F24</f>
        <v>1</v>
      </c>
      <c r="H28" s="590"/>
      <c r="I28" s="603">
        <f>+'GRF-11'!F25</f>
        <v>0</v>
      </c>
      <c r="J28" s="590"/>
      <c r="K28" s="603">
        <f>+'GRF-11'!F26</f>
        <v>1</v>
      </c>
      <c r="L28" s="604"/>
      <c r="M28" s="603">
        <f>+'GRF-11'!F27</f>
        <v>0</v>
      </c>
      <c r="N28" s="590"/>
      <c r="O28" s="605">
        <v>0</v>
      </c>
      <c r="P28" s="590"/>
      <c r="Q28" s="6"/>
      <c r="R28" s="51"/>
      <c r="S28" s="6"/>
      <c r="T28" s="6"/>
      <c r="U28" s="52"/>
    </row>
    <row r="29" spans="1:21" ht="31.5" customHeight="1">
      <c r="A29" s="44"/>
      <c r="B29" s="56" t="s">
        <v>38</v>
      </c>
      <c r="C29" s="615" t="s">
        <v>39</v>
      </c>
      <c r="D29" s="578"/>
      <c r="E29" s="590"/>
      <c r="F29" s="54">
        <f>'GT-12'!F23</f>
        <v>74</v>
      </c>
      <c r="G29" s="589">
        <f>'GT-12'!F24</f>
        <v>73</v>
      </c>
      <c r="H29" s="590"/>
      <c r="I29" s="603">
        <f>'GT-12'!F25</f>
        <v>0</v>
      </c>
      <c r="J29" s="590"/>
      <c r="K29" s="589">
        <f>'GT-12'!F26</f>
        <v>73</v>
      </c>
      <c r="L29" s="578"/>
      <c r="M29" s="603">
        <f>'GT-12'!F27</f>
        <v>1</v>
      </c>
      <c r="N29" s="590"/>
      <c r="O29" s="605">
        <f>'GT-12'!F28</f>
        <v>0</v>
      </c>
      <c r="P29" s="590"/>
      <c r="Q29" s="6"/>
      <c r="R29" s="51"/>
      <c r="S29" s="6"/>
      <c r="T29" s="6"/>
      <c r="U29" s="52"/>
    </row>
    <row r="30" spans="1:21" ht="31.5" customHeight="1">
      <c r="A30" s="44"/>
      <c r="B30" s="56" t="s">
        <v>40</v>
      </c>
      <c r="C30" s="615" t="s">
        <v>41</v>
      </c>
      <c r="D30" s="578"/>
      <c r="E30" s="590"/>
      <c r="F30" s="54">
        <f>+'GTH-13'!F23</f>
        <v>3</v>
      </c>
      <c r="G30" s="589">
        <f>+'GTH-13'!F24</f>
        <v>3</v>
      </c>
      <c r="H30" s="590"/>
      <c r="I30" s="603">
        <f>+'GTH-13'!F25</f>
        <v>0</v>
      </c>
      <c r="J30" s="590"/>
      <c r="K30" s="603">
        <f>+'GTH-13'!F26</f>
        <v>1</v>
      </c>
      <c r="L30" s="604"/>
      <c r="M30" s="603">
        <f>+'GTH-13'!F27</f>
        <v>1</v>
      </c>
      <c r="N30" s="590"/>
      <c r="O30" s="605"/>
      <c r="P30" s="590"/>
      <c r="Q30" s="6"/>
      <c r="R30" s="51"/>
      <c r="S30" s="6"/>
      <c r="T30" s="6"/>
      <c r="U30" s="52"/>
    </row>
    <row r="31" spans="1:21" ht="31.5" customHeight="1">
      <c r="A31" s="44"/>
      <c r="B31" s="56" t="s">
        <v>42</v>
      </c>
      <c r="C31" s="615" t="s">
        <v>43</v>
      </c>
      <c r="D31" s="578"/>
      <c r="E31" s="590"/>
      <c r="F31" s="54">
        <f>'GF-14'!F23</f>
        <v>1</v>
      </c>
      <c r="G31" s="603">
        <f>'GF-14'!F24</f>
        <v>1</v>
      </c>
      <c r="H31" s="590"/>
      <c r="I31" s="603">
        <f>'GF-14'!F25</f>
        <v>0</v>
      </c>
      <c r="J31" s="590"/>
      <c r="K31" s="603">
        <f>'GF-14'!F26</f>
        <v>1</v>
      </c>
      <c r="L31" s="604"/>
      <c r="M31" s="603">
        <f>'GF-14'!F27</f>
        <v>0</v>
      </c>
      <c r="N31" s="590"/>
      <c r="O31" s="605"/>
      <c r="P31" s="590"/>
      <c r="Q31" s="6"/>
      <c r="R31" s="51"/>
      <c r="S31" s="6"/>
      <c r="T31" s="6"/>
      <c r="U31" s="52"/>
    </row>
    <row r="32" spans="1:21" ht="31.5" customHeight="1">
      <c r="A32" s="44"/>
      <c r="B32" s="56" t="s">
        <v>44</v>
      </c>
      <c r="C32" s="615" t="s">
        <v>45</v>
      </c>
      <c r="D32" s="578"/>
      <c r="E32" s="590"/>
      <c r="F32" s="54">
        <f>+'CID-15'!F23</f>
        <v>1</v>
      </c>
      <c r="G32" s="603">
        <f>+'CID-15'!F24</f>
        <v>1</v>
      </c>
      <c r="H32" s="590"/>
      <c r="I32" s="603">
        <f>+'CID-15'!F25</f>
        <v>0</v>
      </c>
      <c r="J32" s="590"/>
      <c r="K32" s="603">
        <f>+'CID-15'!F26</f>
        <v>1</v>
      </c>
      <c r="L32" s="604"/>
      <c r="M32" s="603">
        <f>+'CID-15'!F27</f>
        <v>0</v>
      </c>
      <c r="N32" s="590"/>
      <c r="O32" s="605"/>
      <c r="P32" s="590"/>
      <c r="Q32" s="6"/>
      <c r="R32" s="51"/>
      <c r="S32" s="6"/>
      <c r="T32" s="6"/>
      <c r="U32" s="52"/>
    </row>
    <row r="33" spans="1:21" ht="31.5" customHeight="1">
      <c r="A33" s="44"/>
      <c r="B33" s="57" t="s">
        <v>46</v>
      </c>
      <c r="C33" s="615" t="s">
        <v>47</v>
      </c>
      <c r="D33" s="578"/>
      <c r="E33" s="590"/>
      <c r="F33" s="54">
        <f>+'EC-16'!F23</f>
        <v>0</v>
      </c>
      <c r="G33" s="603">
        <f>+'EC-16'!F24</f>
        <v>0</v>
      </c>
      <c r="H33" s="590"/>
      <c r="I33" s="603">
        <f>+'EC-16'!F25</f>
        <v>0</v>
      </c>
      <c r="J33" s="590"/>
      <c r="K33" s="603">
        <f>+'EC-16'!F26</f>
        <v>0</v>
      </c>
      <c r="L33" s="604"/>
      <c r="M33" s="603">
        <f>+'EC-16'!F27</f>
        <v>0</v>
      </c>
      <c r="N33" s="590"/>
      <c r="O33" s="605"/>
      <c r="P33" s="590"/>
      <c r="Q33" s="6"/>
      <c r="R33" s="51"/>
      <c r="S33" s="6"/>
      <c r="T33" s="6"/>
      <c r="U33" s="52"/>
    </row>
    <row r="34" spans="1:21" ht="33" customHeight="1">
      <c r="A34" s="44"/>
      <c r="B34" s="58" t="s">
        <v>48</v>
      </c>
      <c r="C34" s="616" t="s">
        <v>49</v>
      </c>
      <c r="D34" s="617"/>
      <c r="E34" s="618"/>
      <c r="F34" s="59">
        <f>+'MIC-03'!F23</f>
        <v>3</v>
      </c>
      <c r="G34" s="606">
        <f>+'MIC-03'!F24</f>
        <v>3</v>
      </c>
      <c r="H34" s="607"/>
      <c r="I34" s="606">
        <f>+'MIC-03'!F25</f>
        <v>0</v>
      </c>
      <c r="J34" s="607"/>
      <c r="K34" s="606">
        <f>+'MIC-03'!F26</f>
        <v>3</v>
      </c>
      <c r="L34" s="608"/>
      <c r="M34" s="606">
        <f>+'MIC-03'!F27</f>
        <v>0</v>
      </c>
      <c r="N34" s="607"/>
      <c r="O34" s="613"/>
      <c r="P34" s="607"/>
      <c r="Q34" s="6"/>
      <c r="R34" s="51"/>
      <c r="S34" s="6"/>
      <c r="T34" s="6"/>
      <c r="U34" s="52"/>
    </row>
    <row r="35" spans="1:21" ht="31.5" customHeight="1">
      <c r="A35" s="44"/>
      <c r="B35" s="23"/>
      <c r="C35" s="60" t="s">
        <v>50</v>
      </c>
      <c r="D35" s="61"/>
      <c r="E35" s="61"/>
      <c r="F35" s="62">
        <f>SUM(F21:F34)</f>
        <v>106</v>
      </c>
      <c r="G35" s="613">
        <f>SUM(G21:H34)</f>
        <v>106</v>
      </c>
      <c r="H35" s="607"/>
      <c r="I35" s="613">
        <f>SUM(I21:J34)</f>
        <v>0</v>
      </c>
      <c r="J35" s="607"/>
      <c r="K35" s="613">
        <f>SUM(K21:L34)</f>
        <v>103</v>
      </c>
      <c r="L35" s="607"/>
      <c r="M35" s="613">
        <f>SUM(M21:N34)</f>
        <v>3</v>
      </c>
      <c r="N35" s="607"/>
      <c r="O35" s="613">
        <f>SUM(O21:P34)</f>
        <v>0</v>
      </c>
      <c r="P35" s="607"/>
      <c r="Q35" s="6"/>
      <c r="R35" s="51"/>
      <c r="S35" s="6"/>
      <c r="T35" s="6"/>
      <c r="U35" s="52"/>
    </row>
    <row r="36" spans="1:21" ht="43.5" customHeight="1">
      <c r="A36" s="63"/>
      <c r="B36" s="619" t="s">
        <v>51</v>
      </c>
      <c r="C36" s="574"/>
      <c r="D36" s="574"/>
      <c r="E36" s="610"/>
      <c r="F36" s="64"/>
      <c r="G36" s="609"/>
      <c r="H36" s="610"/>
      <c r="I36" s="609"/>
      <c r="J36" s="610"/>
      <c r="K36" s="609"/>
      <c r="L36" s="610"/>
      <c r="M36" s="609"/>
      <c r="N36" s="610"/>
      <c r="O36" s="609"/>
      <c r="P36" s="610"/>
      <c r="Q36" s="65"/>
      <c r="R36" s="66"/>
      <c r="S36" s="66"/>
      <c r="T36" s="611"/>
      <c r="U36" s="612"/>
    </row>
    <row r="37" spans="1:21" ht="15.75" hidden="1" customHeight="1">
      <c r="A37" s="6"/>
      <c r="B37" s="6"/>
      <c r="C37" s="6"/>
      <c r="D37" s="6"/>
      <c r="E37" s="6"/>
      <c r="F37" s="6"/>
      <c r="G37" s="6"/>
      <c r="H37" s="6"/>
      <c r="I37" s="6"/>
      <c r="J37" s="6"/>
      <c r="K37" s="6"/>
      <c r="L37" s="6"/>
      <c r="M37" s="6"/>
      <c r="N37" s="6"/>
      <c r="O37" s="6"/>
      <c r="P37" s="6"/>
      <c r="Q37" s="6"/>
      <c r="R37" s="6"/>
      <c r="S37" s="6"/>
      <c r="T37" s="6"/>
      <c r="U37" s="6"/>
    </row>
    <row r="38" spans="1:21" ht="15.75" customHeight="1">
      <c r="A38" s="27"/>
      <c r="B38" s="27"/>
      <c r="C38" s="27"/>
      <c r="D38" s="27"/>
      <c r="E38" s="27"/>
      <c r="F38" s="27"/>
      <c r="G38" s="27"/>
      <c r="H38" s="27"/>
      <c r="I38" s="27"/>
      <c r="J38" s="27"/>
      <c r="K38" s="27"/>
      <c r="L38" s="27"/>
      <c r="M38" s="27"/>
      <c r="N38" s="27"/>
      <c r="O38" s="27"/>
      <c r="P38" s="27"/>
      <c r="Q38" s="27"/>
      <c r="R38" s="27"/>
      <c r="S38" s="27"/>
      <c r="T38" s="27"/>
      <c r="U38" s="27"/>
    </row>
    <row r="39" spans="1:21" ht="15.75" customHeight="1">
      <c r="A39" s="23"/>
      <c r="B39" s="23"/>
      <c r="C39" s="23"/>
      <c r="D39" s="23"/>
      <c r="E39" s="23"/>
      <c r="F39" s="23"/>
      <c r="G39" s="23"/>
      <c r="H39" s="23"/>
      <c r="I39" s="23"/>
      <c r="J39" s="23"/>
      <c r="K39" s="23"/>
      <c r="L39" s="23"/>
      <c r="M39" s="23"/>
      <c r="N39" s="23"/>
      <c r="O39" s="23"/>
      <c r="P39" s="23"/>
      <c r="Q39" s="23"/>
      <c r="R39" s="23"/>
      <c r="S39" s="23"/>
      <c r="T39" s="23"/>
      <c r="U39" s="23"/>
    </row>
    <row r="40" spans="1:21" ht="15.75" customHeight="1">
      <c r="A40" s="23"/>
      <c r="B40" s="23"/>
      <c r="C40" s="23"/>
      <c r="D40" s="23"/>
      <c r="E40" s="23"/>
      <c r="F40" s="23"/>
      <c r="G40" s="23"/>
      <c r="H40" s="23"/>
      <c r="I40" s="23"/>
      <c r="J40" s="23"/>
      <c r="K40" s="23"/>
      <c r="L40" s="23"/>
      <c r="M40" s="23"/>
      <c r="N40" s="23"/>
      <c r="O40" s="23"/>
      <c r="P40" s="23"/>
      <c r="Q40" s="23"/>
      <c r="R40" s="23"/>
      <c r="S40" s="23"/>
      <c r="T40" s="23"/>
      <c r="U40" s="23"/>
    </row>
    <row r="41" spans="1:21" ht="15.75" customHeight="1">
      <c r="A41" s="23"/>
      <c r="B41" s="23"/>
      <c r="C41" s="23"/>
      <c r="D41" s="23"/>
      <c r="E41" s="23"/>
      <c r="F41" s="23"/>
      <c r="G41" s="23"/>
      <c r="H41" s="23"/>
      <c r="I41" s="23"/>
      <c r="J41" s="23"/>
      <c r="K41" s="23"/>
      <c r="L41" s="23"/>
      <c r="M41" s="23"/>
      <c r="N41" s="23"/>
      <c r="O41" s="23"/>
      <c r="P41" s="23"/>
      <c r="Q41" s="23"/>
      <c r="R41" s="23"/>
      <c r="S41" s="23"/>
      <c r="T41" s="23"/>
      <c r="U41" s="23"/>
    </row>
    <row r="42" spans="1:21" ht="15.75" customHeight="1">
      <c r="A42" s="23"/>
      <c r="B42" s="23"/>
      <c r="C42" s="23"/>
      <c r="D42" s="23"/>
      <c r="E42" s="23"/>
      <c r="F42" s="23"/>
      <c r="G42" s="23"/>
      <c r="H42" s="23"/>
      <c r="I42" s="23"/>
      <c r="J42" s="23"/>
      <c r="K42" s="23"/>
      <c r="L42" s="23"/>
      <c r="M42" s="23"/>
      <c r="N42" s="23"/>
      <c r="O42" s="23"/>
      <c r="P42" s="23"/>
      <c r="Q42" s="23"/>
      <c r="R42" s="23"/>
      <c r="S42" s="23"/>
      <c r="T42" s="23"/>
      <c r="U42" s="23"/>
    </row>
    <row r="43" spans="1:21" ht="15.75" customHeight="1">
      <c r="F43" s="23"/>
    </row>
    <row r="44" spans="1:21" ht="15.75" customHeight="1">
      <c r="F44" s="23"/>
    </row>
    <row r="45" spans="1:21" ht="15.75" customHeight="1">
      <c r="F45" s="23"/>
    </row>
    <row r="46" spans="1:21" ht="15.75" customHeight="1">
      <c r="F46" s="23"/>
    </row>
    <row r="47" spans="1:21" ht="15.75" customHeight="1">
      <c r="F47" s="23"/>
    </row>
    <row r="48" spans="1:21" ht="15.75" customHeight="1">
      <c r="F48" s="23"/>
    </row>
    <row r="49" spans="6:6" ht="15.75" customHeight="1">
      <c r="F49" s="23"/>
    </row>
    <row r="50" spans="6:6" ht="15.75" customHeight="1">
      <c r="F50" s="23"/>
    </row>
    <row r="51" spans="6:6" ht="15.75" customHeight="1">
      <c r="F51" s="23"/>
    </row>
    <row r="52" spans="6:6" ht="15.75" customHeight="1">
      <c r="F52" s="23"/>
    </row>
    <row r="53" spans="6:6" ht="15.75" customHeight="1">
      <c r="F53" s="23"/>
    </row>
    <row r="54" spans="6:6" ht="15.75" customHeight="1">
      <c r="F54" s="23"/>
    </row>
    <row r="55" spans="6:6" ht="15.75" customHeight="1">
      <c r="F55" s="23"/>
    </row>
    <row r="56" spans="6:6" ht="15.75" customHeight="1">
      <c r="F56" s="23"/>
    </row>
    <row r="57" spans="6:6" ht="15.75" customHeight="1">
      <c r="F57" s="23"/>
    </row>
    <row r="58" spans="6:6" ht="15.75" customHeight="1">
      <c r="F58" s="23"/>
    </row>
    <row r="59" spans="6:6" ht="15.75" customHeight="1">
      <c r="F59" s="23"/>
    </row>
    <row r="60" spans="6:6" ht="15.75" customHeight="1">
      <c r="F60" s="23"/>
    </row>
    <row r="61" spans="6:6" ht="15.75" customHeight="1">
      <c r="F61" s="23"/>
    </row>
    <row r="62" spans="6:6" ht="15.75" customHeight="1">
      <c r="F62" s="23"/>
    </row>
    <row r="63" spans="6:6" ht="15.75" customHeight="1">
      <c r="F63" s="23"/>
    </row>
    <row r="64" spans="6:6" ht="15.75" customHeight="1">
      <c r="F64" s="23"/>
    </row>
    <row r="65" spans="6:6" ht="15.75" customHeight="1">
      <c r="F65" s="23"/>
    </row>
    <row r="66" spans="6:6" ht="15.75" customHeight="1">
      <c r="F66" s="23"/>
    </row>
    <row r="67" spans="6:6" ht="15.75" customHeight="1">
      <c r="F67" s="23"/>
    </row>
    <row r="68" spans="6:6" ht="15.75" customHeight="1">
      <c r="F68" s="23"/>
    </row>
    <row r="69" spans="6:6" ht="15.75" customHeight="1">
      <c r="F69" s="23"/>
    </row>
    <row r="70" spans="6:6" ht="15.75" customHeight="1">
      <c r="F70" s="23"/>
    </row>
    <row r="71" spans="6:6" ht="15.75" customHeight="1">
      <c r="F71" s="23"/>
    </row>
    <row r="72" spans="6:6" ht="15.75" customHeight="1">
      <c r="F72" s="23"/>
    </row>
    <row r="73" spans="6:6" ht="15.75" customHeight="1">
      <c r="F73" s="23"/>
    </row>
    <row r="74" spans="6:6" ht="15.75" customHeight="1">
      <c r="F74" s="23"/>
    </row>
    <row r="75" spans="6:6" ht="15.75" customHeight="1">
      <c r="F75" s="23"/>
    </row>
    <row r="76" spans="6:6" ht="15.75" customHeight="1">
      <c r="F76" s="23"/>
    </row>
    <row r="77" spans="6:6" ht="15.75" customHeight="1">
      <c r="F77" s="23"/>
    </row>
    <row r="78" spans="6:6" ht="15.75" customHeight="1">
      <c r="F78" s="23"/>
    </row>
    <row r="79" spans="6:6" ht="15.75" customHeight="1">
      <c r="F79" s="23"/>
    </row>
    <row r="80" spans="6:6" ht="15.75" customHeight="1">
      <c r="F80" s="23"/>
    </row>
    <row r="81" spans="6:6" ht="15.75" customHeight="1">
      <c r="F81" s="23"/>
    </row>
    <row r="82" spans="6:6" ht="15.75" customHeight="1">
      <c r="F82" s="23"/>
    </row>
    <row r="83" spans="6:6" ht="15.75" customHeight="1">
      <c r="F83" s="23"/>
    </row>
    <row r="84" spans="6:6" ht="15.75" customHeight="1">
      <c r="F84" s="23"/>
    </row>
    <row r="85" spans="6:6" ht="15.75" customHeight="1">
      <c r="F85" s="23"/>
    </row>
    <row r="86" spans="6:6" ht="15.75" customHeight="1">
      <c r="F86" s="23"/>
    </row>
    <row r="87" spans="6:6" ht="15.75" customHeight="1">
      <c r="F87" s="23"/>
    </row>
    <row r="88" spans="6:6" ht="15.75" customHeight="1">
      <c r="F88" s="23"/>
    </row>
    <row r="89" spans="6:6" ht="15.75" customHeight="1">
      <c r="F89" s="23"/>
    </row>
    <row r="90" spans="6:6" ht="15.75" customHeight="1">
      <c r="F90" s="23"/>
    </row>
    <row r="91" spans="6:6" ht="15.75" customHeight="1">
      <c r="F91" s="23"/>
    </row>
    <row r="92" spans="6:6" ht="15.75" customHeight="1">
      <c r="F92" s="23"/>
    </row>
    <row r="93" spans="6:6" ht="15.75" customHeight="1">
      <c r="F93" s="23"/>
    </row>
    <row r="94" spans="6:6" ht="15.75" customHeight="1">
      <c r="F94" s="23"/>
    </row>
    <row r="95" spans="6:6" ht="15.75" customHeight="1">
      <c r="F95" s="23"/>
    </row>
    <row r="96" spans="6:6" ht="15.75" customHeight="1">
      <c r="F96" s="23"/>
    </row>
    <row r="97" spans="6:6" ht="15.75" customHeight="1">
      <c r="F97" s="23"/>
    </row>
    <row r="98" spans="6:6" ht="15.75" customHeight="1">
      <c r="F98" s="23"/>
    </row>
    <row r="99" spans="6:6" ht="15.75" customHeight="1">
      <c r="F99" s="23"/>
    </row>
    <row r="100" spans="6:6" ht="15.75" customHeight="1">
      <c r="F100" s="23"/>
    </row>
    <row r="101" spans="6:6" ht="15.75" customHeight="1">
      <c r="F101" s="23"/>
    </row>
    <row r="102" spans="6:6" ht="15.75" customHeight="1">
      <c r="F102" s="23"/>
    </row>
    <row r="103" spans="6:6" ht="15.75" customHeight="1">
      <c r="F103" s="23"/>
    </row>
    <row r="104" spans="6:6" ht="15.75" customHeight="1">
      <c r="F104" s="23"/>
    </row>
    <row r="105" spans="6:6" ht="15.75" customHeight="1">
      <c r="F105" s="23"/>
    </row>
    <row r="106" spans="6:6" ht="15.75" customHeight="1">
      <c r="F106" s="23"/>
    </row>
    <row r="107" spans="6:6" ht="15.75" customHeight="1">
      <c r="F107" s="23"/>
    </row>
    <row r="108" spans="6:6" ht="15.75" customHeight="1">
      <c r="F108" s="23"/>
    </row>
    <row r="109" spans="6:6" ht="15.75" customHeight="1">
      <c r="F109" s="23"/>
    </row>
    <row r="110" spans="6:6" ht="15.75" customHeight="1">
      <c r="F110" s="23"/>
    </row>
    <row r="111" spans="6:6" ht="15.75" customHeight="1">
      <c r="F111" s="23"/>
    </row>
    <row r="112" spans="6:6" ht="15.75" customHeight="1">
      <c r="F112" s="23"/>
    </row>
    <row r="113" spans="6:6" ht="15.75" customHeight="1">
      <c r="F113" s="23"/>
    </row>
    <row r="114" spans="6:6" ht="15.75" customHeight="1">
      <c r="F114" s="23"/>
    </row>
    <row r="115" spans="6:6" ht="15.75" customHeight="1">
      <c r="F115" s="23"/>
    </row>
    <row r="116" spans="6:6" ht="15.75" customHeight="1">
      <c r="F116" s="23"/>
    </row>
    <row r="117" spans="6:6" ht="15.75" customHeight="1">
      <c r="F117" s="23"/>
    </row>
    <row r="118" spans="6:6" ht="15.75" customHeight="1">
      <c r="F118" s="23"/>
    </row>
    <row r="119" spans="6:6" ht="15.75" customHeight="1">
      <c r="F119" s="23"/>
    </row>
    <row r="120" spans="6:6" ht="15.75" customHeight="1">
      <c r="F120" s="23"/>
    </row>
    <row r="121" spans="6:6" ht="15.75" customHeight="1">
      <c r="F121" s="23"/>
    </row>
    <row r="122" spans="6:6" ht="15.75" customHeight="1">
      <c r="F122" s="23"/>
    </row>
    <row r="123" spans="6:6" ht="15.75" customHeight="1">
      <c r="F123" s="23"/>
    </row>
    <row r="124" spans="6:6" ht="15.75" customHeight="1">
      <c r="F124" s="23"/>
    </row>
    <row r="125" spans="6:6" ht="15.75" customHeight="1">
      <c r="F125" s="23"/>
    </row>
    <row r="126" spans="6:6" ht="15.75" customHeight="1">
      <c r="F126" s="23"/>
    </row>
    <row r="127" spans="6:6" ht="15.75" customHeight="1">
      <c r="F127" s="23"/>
    </row>
    <row r="128" spans="6:6" ht="15.75" customHeight="1">
      <c r="F128" s="23"/>
    </row>
    <row r="129" spans="6:6" ht="15.75" customHeight="1">
      <c r="F129" s="23"/>
    </row>
    <row r="130" spans="6:6" ht="15.75" customHeight="1">
      <c r="F130" s="23"/>
    </row>
    <row r="131" spans="6:6" ht="15.75" customHeight="1">
      <c r="F131" s="23"/>
    </row>
    <row r="132" spans="6:6" ht="15.75" customHeight="1">
      <c r="F132" s="23"/>
    </row>
    <row r="133" spans="6:6" ht="15.75" customHeight="1">
      <c r="F133" s="23"/>
    </row>
    <row r="134" spans="6:6" ht="15.75" customHeight="1">
      <c r="F134" s="23"/>
    </row>
    <row r="135" spans="6:6" ht="15.75" customHeight="1">
      <c r="F135" s="23"/>
    </row>
    <row r="136" spans="6:6" ht="15.75" customHeight="1">
      <c r="F136" s="23"/>
    </row>
    <row r="137" spans="6:6" ht="15.75" customHeight="1">
      <c r="F137" s="23"/>
    </row>
    <row r="138" spans="6:6" ht="15.75" customHeight="1">
      <c r="F138" s="23"/>
    </row>
    <row r="139" spans="6:6" ht="15.75" customHeight="1">
      <c r="F139" s="23"/>
    </row>
    <row r="140" spans="6:6" ht="15.75" customHeight="1">
      <c r="F140" s="23"/>
    </row>
    <row r="141" spans="6:6" ht="15.75" customHeight="1">
      <c r="F141" s="23"/>
    </row>
    <row r="142" spans="6:6" ht="15.75" customHeight="1">
      <c r="F142" s="23"/>
    </row>
    <row r="143" spans="6:6" ht="15.75" customHeight="1">
      <c r="F143" s="23"/>
    </row>
    <row r="144" spans="6:6" ht="15.75" customHeight="1">
      <c r="F144" s="23"/>
    </row>
    <row r="145" spans="6:6" ht="15.75" customHeight="1">
      <c r="F145" s="23"/>
    </row>
    <row r="146" spans="6:6" ht="15.75" customHeight="1">
      <c r="F146" s="23"/>
    </row>
    <row r="147" spans="6:6" ht="15.75" customHeight="1">
      <c r="F147" s="23"/>
    </row>
    <row r="148" spans="6:6" ht="15.75" customHeight="1">
      <c r="F148" s="23"/>
    </row>
    <row r="149" spans="6:6" ht="15.75" customHeight="1">
      <c r="F149" s="23"/>
    </row>
    <row r="150" spans="6:6" ht="15.75" customHeight="1">
      <c r="F150" s="23"/>
    </row>
    <row r="151" spans="6:6" ht="15.75" customHeight="1">
      <c r="F151" s="23"/>
    </row>
    <row r="152" spans="6:6" ht="15.75" customHeight="1">
      <c r="F152" s="23"/>
    </row>
    <row r="153" spans="6:6" ht="15.75" customHeight="1">
      <c r="F153" s="23"/>
    </row>
    <row r="154" spans="6:6" ht="15.75" customHeight="1">
      <c r="F154" s="23"/>
    </row>
    <row r="155" spans="6:6" ht="15.75" customHeight="1">
      <c r="F155" s="23"/>
    </row>
    <row r="156" spans="6:6" ht="15.75" customHeight="1">
      <c r="F156" s="23"/>
    </row>
    <row r="157" spans="6:6" ht="15.75" customHeight="1">
      <c r="F157" s="23"/>
    </row>
    <row r="158" spans="6:6" ht="15.75" customHeight="1">
      <c r="F158" s="23"/>
    </row>
    <row r="159" spans="6:6" ht="15.75" customHeight="1">
      <c r="F159" s="23"/>
    </row>
    <row r="160" spans="6:6" ht="15.75" customHeight="1">
      <c r="F160" s="23"/>
    </row>
    <row r="161" spans="6:6" ht="15.75" customHeight="1">
      <c r="F161" s="23"/>
    </row>
    <row r="162" spans="6:6" ht="15.75" customHeight="1">
      <c r="F162" s="23"/>
    </row>
    <row r="163" spans="6:6" ht="15.75" customHeight="1">
      <c r="F163" s="23"/>
    </row>
    <row r="164" spans="6:6" ht="15.75" customHeight="1">
      <c r="F164" s="23"/>
    </row>
    <row r="165" spans="6:6" ht="15.75" customHeight="1">
      <c r="F165" s="23"/>
    </row>
    <row r="166" spans="6:6" ht="15.75" customHeight="1">
      <c r="F166" s="23"/>
    </row>
    <row r="167" spans="6:6" ht="15.75" customHeight="1">
      <c r="F167" s="23"/>
    </row>
    <row r="168" spans="6:6" ht="15.75" customHeight="1">
      <c r="F168" s="23"/>
    </row>
    <row r="169" spans="6:6" ht="15.75" customHeight="1">
      <c r="F169" s="23"/>
    </row>
    <row r="170" spans="6:6" ht="15.75" customHeight="1">
      <c r="F170" s="23"/>
    </row>
    <row r="171" spans="6:6" ht="15.75" customHeight="1">
      <c r="F171" s="23"/>
    </row>
    <row r="172" spans="6:6" ht="15.75" customHeight="1">
      <c r="F172" s="23"/>
    </row>
    <row r="173" spans="6:6" ht="15.75" customHeight="1">
      <c r="F173" s="23"/>
    </row>
    <row r="174" spans="6:6" ht="15.75" customHeight="1">
      <c r="F174" s="23"/>
    </row>
    <row r="175" spans="6:6" ht="15.75" customHeight="1">
      <c r="F175" s="23"/>
    </row>
    <row r="176" spans="6:6" ht="15.75" customHeight="1">
      <c r="F176" s="23"/>
    </row>
    <row r="177" spans="6:6" ht="15.75" customHeight="1">
      <c r="F177" s="23"/>
    </row>
    <row r="178" spans="6:6" ht="15.75" customHeight="1">
      <c r="F178" s="23"/>
    </row>
    <row r="179" spans="6:6" ht="15.75" customHeight="1">
      <c r="F179" s="23"/>
    </row>
    <row r="180" spans="6:6" ht="15.75" customHeight="1">
      <c r="F180" s="23"/>
    </row>
    <row r="181" spans="6:6" ht="15.75" customHeight="1">
      <c r="F181" s="23"/>
    </row>
    <row r="182" spans="6:6" ht="15.75" customHeight="1">
      <c r="F182" s="23"/>
    </row>
    <row r="183" spans="6:6" ht="15.75" customHeight="1">
      <c r="F183" s="23"/>
    </row>
    <row r="184" spans="6:6" ht="15.75" customHeight="1">
      <c r="F184" s="23"/>
    </row>
    <row r="185" spans="6:6" ht="15.75" customHeight="1">
      <c r="F185" s="23"/>
    </row>
    <row r="186" spans="6:6" ht="15.75" customHeight="1">
      <c r="F186" s="23"/>
    </row>
    <row r="187" spans="6:6" ht="15.75" customHeight="1">
      <c r="F187" s="23"/>
    </row>
    <row r="188" spans="6:6" ht="15.75" customHeight="1">
      <c r="F188" s="23"/>
    </row>
    <row r="189" spans="6:6" ht="15.75" customHeight="1">
      <c r="F189" s="23"/>
    </row>
    <row r="190" spans="6:6" ht="15.75" customHeight="1">
      <c r="F190" s="23"/>
    </row>
    <row r="191" spans="6:6" ht="15.75" customHeight="1">
      <c r="F191" s="23"/>
    </row>
    <row r="192" spans="6:6" ht="15.75" customHeight="1">
      <c r="F192" s="23"/>
    </row>
    <row r="193" spans="6:6" ht="15.75" customHeight="1">
      <c r="F193" s="23"/>
    </row>
    <row r="194" spans="6:6" ht="15.75" customHeight="1">
      <c r="F194" s="23"/>
    </row>
    <row r="195" spans="6:6" ht="15.75" customHeight="1">
      <c r="F195" s="23"/>
    </row>
    <row r="196" spans="6:6" ht="15.75" customHeight="1">
      <c r="F196" s="23"/>
    </row>
    <row r="197" spans="6:6" ht="15.75" customHeight="1">
      <c r="F197" s="23"/>
    </row>
    <row r="198" spans="6:6" ht="15.75" customHeight="1">
      <c r="F198" s="23"/>
    </row>
    <row r="199" spans="6:6" ht="15.75" customHeight="1">
      <c r="F199" s="23"/>
    </row>
    <row r="200" spans="6:6" ht="15.75" customHeight="1">
      <c r="F200" s="23"/>
    </row>
    <row r="201" spans="6:6" ht="15.75" customHeight="1">
      <c r="F201" s="23"/>
    </row>
    <row r="202" spans="6:6" ht="15.75" customHeight="1">
      <c r="F202" s="23"/>
    </row>
    <row r="203" spans="6:6" ht="15.75" customHeight="1">
      <c r="F203" s="23"/>
    </row>
    <row r="204" spans="6:6" ht="15.75" customHeight="1">
      <c r="F204" s="23"/>
    </row>
    <row r="205" spans="6:6" ht="15.75" customHeight="1">
      <c r="F205" s="23"/>
    </row>
    <row r="206" spans="6:6" ht="15.75" customHeight="1">
      <c r="F206" s="23"/>
    </row>
    <row r="207" spans="6:6" ht="15.75" customHeight="1">
      <c r="F207" s="23"/>
    </row>
    <row r="208" spans="6:6" ht="15.75" customHeight="1">
      <c r="F208" s="23"/>
    </row>
    <row r="209" spans="6:6" ht="15.75" customHeight="1">
      <c r="F209" s="23"/>
    </row>
    <row r="210" spans="6:6" ht="15.75" customHeight="1">
      <c r="F210" s="23"/>
    </row>
    <row r="211" spans="6:6" ht="15.75" customHeight="1">
      <c r="F211" s="23"/>
    </row>
    <row r="212" spans="6:6" ht="15.75" customHeight="1">
      <c r="F212" s="23"/>
    </row>
    <row r="213" spans="6:6" ht="15.75" customHeight="1">
      <c r="F213" s="23"/>
    </row>
    <row r="214" spans="6:6" ht="15.75" customHeight="1">
      <c r="F214" s="23"/>
    </row>
    <row r="215" spans="6:6" ht="15.75" customHeight="1">
      <c r="F215" s="23"/>
    </row>
    <row r="216" spans="6:6" ht="15.75" customHeight="1">
      <c r="F216" s="23"/>
    </row>
    <row r="217" spans="6:6" ht="15.75" customHeight="1">
      <c r="F217" s="23"/>
    </row>
    <row r="218" spans="6:6" ht="15.75" customHeight="1">
      <c r="F218" s="23"/>
    </row>
    <row r="219" spans="6:6" ht="15.75" customHeight="1">
      <c r="F219" s="23"/>
    </row>
    <row r="220" spans="6:6" ht="15.75" customHeight="1">
      <c r="F220" s="23"/>
    </row>
    <row r="221" spans="6:6" ht="15.75" customHeight="1">
      <c r="F221" s="23"/>
    </row>
    <row r="222" spans="6:6" ht="15.75" customHeight="1">
      <c r="F222" s="23"/>
    </row>
    <row r="223" spans="6:6" ht="15.75" customHeight="1">
      <c r="F223" s="23"/>
    </row>
    <row r="224" spans="6:6" ht="15.75" customHeight="1">
      <c r="F224" s="23"/>
    </row>
    <row r="225" spans="6:6" ht="15.75" customHeight="1">
      <c r="F225" s="23"/>
    </row>
    <row r="226" spans="6:6" ht="15.75" customHeight="1">
      <c r="F226" s="23"/>
    </row>
    <row r="227" spans="6:6" ht="15.75" customHeight="1">
      <c r="F227" s="23"/>
    </row>
    <row r="228" spans="6:6" ht="15.75" customHeight="1">
      <c r="F228" s="23"/>
    </row>
    <row r="229" spans="6:6" ht="15.75" customHeight="1">
      <c r="F229" s="23"/>
    </row>
    <row r="230" spans="6:6" ht="15.75" customHeight="1">
      <c r="F230" s="23"/>
    </row>
    <row r="231" spans="6:6" ht="15.75" customHeight="1">
      <c r="F231" s="23"/>
    </row>
    <row r="232" spans="6:6" ht="15.75" customHeight="1">
      <c r="F232" s="23"/>
    </row>
    <row r="233" spans="6:6" ht="15.75" customHeight="1">
      <c r="F233" s="23"/>
    </row>
    <row r="234" spans="6:6" ht="15.75" customHeight="1">
      <c r="F234" s="23"/>
    </row>
    <row r="235" spans="6:6" ht="15.75" customHeight="1">
      <c r="F235" s="23"/>
    </row>
    <row r="236" spans="6:6" ht="15.75" customHeight="1">
      <c r="F236" s="23"/>
    </row>
    <row r="237" spans="6:6" ht="15.75" customHeight="1">
      <c r="F237" s="23"/>
    </row>
    <row r="238" spans="6:6" ht="15.75" customHeight="1">
      <c r="F238" s="23"/>
    </row>
    <row r="239" spans="6:6" ht="15.75" customHeight="1">
      <c r="F239" s="23"/>
    </row>
    <row r="240" spans="6:6" ht="15.75" customHeight="1">
      <c r="F240" s="23"/>
    </row>
    <row r="241" spans="6:6" ht="15.75" customHeight="1">
      <c r="F241" s="23"/>
    </row>
    <row r="242" spans="6:6" ht="15.75" customHeight="1">
      <c r="F242" s="23"/>
    </row>
    <row r="243" spans="6:6" ht="15.75" customHeight="1">
      <c r="F243" s="23"/>
    </row>
    <row r="244" spans="6:6" ht="15.75" customHeight="1">
      <c r="F244" s="23"/>
    </row>
    <row r="245" spans="6:6" ht="15.75" customHeight="1">
      <c r="F245" s="23"/>
    </row>
    <row r="246" spans="6:6" ht="15.75" customHeight="1">
      <c r="F246" s="23"/>
    </row>
    <row r="247" spans="6:6" ht="15.75" customHeight="1">
      <c r="F247" s="23"/>
    </row>
    <row r="248" spans="6:6" ht="15.75" customHeight="1">
      <c r="F248" s="23"/>
    </row>
    <row r="249" spans="6:6" ht="15.75" customHeight="1">
      <c r="F249" s="23"/>
    </row>
    <row r="250" spans="6:6" ht="15.75" customHeight="1">
      <c r="F250" s="23"/>
    </row>
    <row r="251" spans="6:6" ht="15.75" customHeight="1">
      <c r="F251" s="23"/>
    </row>
    <row r="252" spans="6:6" ht="15.75" customHeight="1">
      <c r="F252" s="23"/>
    </row>
    <row r="253" spans="6:6" ht="15.75" customHeight="1">
      <c r="F253" s="23"/>
    </row>
    <row r="254" spans="6:6" ht="15.75" customHeight="1">
      <c r="F254" s="23"/>
    </row>
    <row r="255" spans="6:6" ht="15.75" customHeight="1">
      <c r="F255" s="23"/>
    </row>
    <row r="256" spans="6:6" ht="15.75" customHeight="1">
      <c r="F256" s="23"/>
    </row>
    <row r="257" spans="6:6" ht="15.75" customHeight="1">
      <c r="F257" s="23"/>
    </row>
    <row r="258" spans="6:6" ht="15.75" customHeight="1">
      <c r="F258" s="23"/>
    </row>
    <row r="259" spans="6:6" ht="15.75" customHeight="1">
      <c r="F259" s="23"/>
    </row>
    <row r="260" spans="6:6" ht="15.75" customHeight="1">
      <c r="F260" s="23"/>
    </row>
    <row r="261" spans="6:6" ht="15.75" customHeight="1">
      <c r="F261" s="23"/>
    </row>
    <row r="262" spans="6:6" ht="15.75" customHeight="1">
      <c r="F262" s="23"/>
    </row>
    <row r="263" spans="6:6" ht="15.75" customHeight="1">
      <c r="F263" s="23"/>
    </row>
    <row r="264" spans="6:6" ht="15.75" customHeight="1">
      <c r="F264" s="23"/>
    </row>
    <row r="265" spans="6:6" ht="15.75" customHeight="1">
      <c r="F265" s="23"/>
    </row>
    <row r="266" spans="6:6" ht="15.75" customHeight="1">
      <c r="F266" s="23"/>
    </row>
    <row r="267" spans="6:6" ht="15.75" customHeight="1">
      <c r="F267" s="23"/>
    </row>
    <row r="268" spans="6:6" ht="15.75" customHeight="1">
      <c r="F268" s="23"/>
    </row>
    <row r="269" spans="6:6" ht="15.75" customHeight="1">
      <c r="F269" s="23"/>
    </row>
    <row r="270" spans="6:6" ht="15.75" customHeight="1">
      <c r="F270" s="23"/>
    </row>
    <row r="271" spans="6:6" ht="15.75" customHeight="1">
      <c r="F271" s="23"/>
    </row>
    <row r="272" spans="6:6" ht="15.75" customHeight="1">
      <c r="F272" s="23"/>
    </row>
    <row r="273" spans="6:6" ht="15.75" customHeight="1">
      <c r="F273" s="23"/>
    </row>
    <row r="274" spans="6:6" ht="15.75" customHeight="1">
      <c r="F274" s="23"/>
    </row>
    <row r="275" spans="6:6" ht="15.75" customHeight="1">
      <c r="F275" s="23"/>
    </row>
    <row r="276" spans="6:6" ht="15.75" customHeight="1">
      <c r="F276" s="23"/>
    </row>
    <row r="277" spans="6:6" ht="15.75" customHeight="1">
      <c r="F277" s="23"/>
    </row>
    <row r="278" spans="6:6" ht="15.75" customHeight="1">
      <c r="F278" s="23"/>
    </row>
    <row r="279" spans="6:6" ht="15.75" customHeight="1">
      <c r="F279" s="23"/>
    </row>
    <row r="280" spans="6:6" ht="15.75" customHeight="1">
      <c r="F280" s="23"/>
    </row>
    <row r="281" spans="6:6" ht="15.75" customHeight="1">
      <c r="F281" s="23"/>
    </row>
    <row r="282" spans="6:6" ht="15.75" customHeight="1">
      <c r="F282" s="23"/>
    </row>
    <row r="283" spans="6:6" ht="15.75" customHeight="1">
      <c r="F283" s="23"/>
    </row>
    <row r="284" spans="6:6" ht="15.75" customHeight="1">
      <c r="F284" s="23"/>
    </row>
    <row r="285" spans="6:6" ht="15.75" customHeight="1">
      <c r="F285" s="23"/>
    </row>
    <row r="286" spans="6:6" ht="15.75" customHeight="1">
      <c r="F286" s="23"/>
    </row>
    <row r="287" spans="6:6" ht="15.75" customHeight="1">
      <c r="F287" s="23"/>
    </row>
    <row r="288" spans="6:6" ht="15.75" customHeight="1">
      <c r="F288" s="23"/>
    </row>
    <row r="289" spans="6:6" ht="15.75" customHeight="1">
      <c r="F289" s="23"/>
    </row>
    <row r="290" spans="6:6" ht="15.75" customHeight="1">
      <c r="F290" s="23"/>
    </row>
    <row r="291" spans="6:6" ht="15.75" customHeight="1">
      <c r="F291" s="23"/>
    </row>
    <row r="292" spans="6:6" ht="15.75" customHeight="1">
      <c r="F292" s="23"/>
    </row>
    <row r="293" spans="6:6" ht="15.75" customHeight="1">
      <c r="F293" s="23"/>
    </row>
    <row r="294" spans="6:6" ht="15.75" customHeight="1">
      <c r="F294" s="23"/>
    </row>
    <row r="295" spans="6:6" ht="15.75" customHeight="1">
      <c r="F295" s="23"/>
    </row>
    <row r="296" spans="6:6" ht="15.75" customHeight="1">
      <c r="F296" s="23"/>
    </row>
    <row r="297" spans="6:6" ht="15.75" customHeight="1">
      <c r="F297" s="23"/>
    </row>
    <row r="298" spans="6:6" ht="15.75" customHeight="1">
      <c r="F298" s="23"/>
    </row>
    <row r="299" spans="6:6" ht="15.75" customHeight="1">
      <c r="F299" s="23"/>
    </row>
    <row r="300" spans="6:6" ht="15.75" customHeight="1">
      <c r="F300" s="23"/>
    </row>
    <row r="301" spans="6:6" ht="15.75" customHeight="1">
      <c r="F301" s="23"/>
    </row>
    <row r="302" spans="6:6" ht="15.75" customHeight="1">
      <c r="F302" s="23"/>
    </row>
    <row r="303" spans="6:6" ht="15.75" customHeight="1">
      <c r="F303" s="23"/>
    </row>
    <row r="304" spans="6:6" ht="15.75" customHeight="1">
      <c r="F304" s="23"/>
    </row>
    <row r="305" spans="6:6" ht="15.75" customHeight="1">
      <c r="F305" s="23"/>
    </row>
    <row r="306" spans="6:6" ht="15.75" customHeight="1">
      <c r="F306" s="23"/>
    </row>
    <row r="307" spans="6:6" ht="15.75" customHeight="1">
      <c r="F307" s="23"/>
    </row>
    <row r="308" spans="6:6" ht="15.75" customHeight="1">
      <c r="F308" s="23"/>
    </row>
    <row r="309" spans="6:6" ht="15.75" customHeight="1">
      <c r="F309" s="23"/>
    </row>
    <row r="310" spans="6:6" ht="15.75" customHeight="1">
      <c r="F310" s="23"/>
    </row>
    <row r="311" spans="6:6" ht="15.75" customHeight="1">
      <c r="F311" s="23"/>
    </row>
    <row r="312" spans="6:6" ht="15.75" customHeight="1">
      <c r="F312" s="23"/>
    </row>
    <row r="313" spans="6:6" ht="15.75" customHeight="1">
      <c r="F313" s="23"/>
    </row>
    <row r="314" spans="6:6" ht="15.75" customHeight="1">
      <c r="F314" s="23"/>
    </row>
    <row r="315" spans="6:6" ht="15.75" customHeight="1">
      <c r="F315" s="23"/>
    </row>
    <row r="316" spans="6:6" ht="15.75" customHeight="1">
      <c r="F316" s="23"/>
    </row>
    <row r="317" spans="6:6" ht="15.75" customHeight="1">
      <c r="F317" s="23"/>
    </row>
    <row r="318" spans="6:6" ht="15.75" customHeight="1">
      <c r="F318" s="23"/>
    </row>
    <row r="319" spans="6:6" ht="15.75" customHeight="1">
      <c r="F319" s="23"/>
    </row>
    <row r="320" spans="6:6" ht="15.75" customHeight="1">
      <c r="F320" s="23"/>
    </row>
    <row r="321" spans="6:6" ht="15.75" customHeight="1">
      <c r="F321" s="23"/>
    </row>
    <row r="322" spans="6:6" ht="15.75" customHeight="1">
      <c r="F322" s="23"/>
    </row>
    <row r="323" spans="6:6" ht="15.75" customHeight="1">
      <c r="F323" s="23"/>
    </row>
    <row r="324" spans="6:6" ht="15.75" customHeight="1">
      <c r="F324" s="23"/>
    </row>
    <row r="325" spans="6:6" ht="15.75" customHeight="1">
      <c r="F325" s="23"/>
    </row>
    <row r="326" spans="6:6" ht="15.75" customHeight="1">
      <c r="F326" s="23"/>
    </row>
    <row r="327" spans="6:6" ht="15.75" customHeight="1">
      <c r="F327" s="23"/>
    </row>
    <row r="328" spans="6:6" ht="15.75" customHeight="1">
      <c r="F328" s="23"/>
    </row>
    <row r="329" spans="6:6" ht="15.75" customHeight="1">
      <c r="F329" s="23"/>
    </row>
    <row r="330" spans="6:6" ht="15.75" customHeight="1">
      <c r="F330" s="23"/>
    </row>
    <row r="331" spans="6:6" ht="15.75" customHeight="1">
      <c r="F331" s="23"/>
    </row>
    <row r="332" spans="6:6" ht="15.75" customHeight="1">
      <c r="F332" s="23"/>
    </row>
    <row r="333" spans="6:6" ht="15.75" customHeight="1">
      <c r="F333" s="23"/>
    </row>
    <row r="334" spans="6:6" ht="15.75" customHeight="1">
      <c r="F334" s="23"/>
    </row>
    <row r="335" spans="6:6" ht="15.75" customHeight="1">
      <c r="F335" s="23"/>
    </row>
    <row r="336" spans="6:6" ht="15.75" customHeight="1">
      <c r="F336" s="23"/>
    </row>
    <row r="337" spans="6:6" ht="15.75" customHeight="1">
      <c r="F337" s="23"/>
    </row>
    <row r="338" spans="6:6" ht="15.75" customHeight="1">
      <c r="F338" s="23"/>
    </row>
    <row r="339" spans="6:6" ht="15.75" customHeight="1">
      <c r="F339" s="23"/>
    </row>
    <row r="340" spans="6:6" ht="15.75" customHeight="1">
      <c r="F340" s="23"/>
    </row>
    <row r="341" spans="6:6" ht="15.75" customHeight="1">
      <c r="F341" s="23"/>
    </row>
    <row r="342" spans="6:6" ht="15.75" customHeight="1">
      <c r="F342" s="23"/>
    </row>
    <row r="343" spans="6:6" ht="15.75" customHeight="1">
      <c r="F343" s="23"/>
    </row>
    <row r="344" spans="6:6" ht="15.75" customHeight="1">
      <c r="F344" s="23"/>
    </row>
    <row r="345" spans="6:6" ht="15.75" customHeight="1">
      <c r="F345" s="23"/>
    </row>
    <row r="346" spans="6:6" ht="15.75" customHeight="1">
      <c r="F346" s="23"/>
    </row>
    <row r="347" spans="6:6" ht="15.75" customHeight="1">
      <c r="F347" s="23"/>
    </row>
    <row r="348" spans="6:6" ht="15.75" customHeight="1">
      <c r="F348" s="23"/>
    </row>
    <row r="349" spans="6:6" ht="15.75" customHeight="1">
      <c r="F349" s="23"/>
    </row>
    <row r="350" spans="6:6" ht="15.75" customHeight="1">
      <c r="F350" s="23"/>
    </row>
    <row r="351" spans="6:6" ht="15.75" customHeight="1">
      <c r="F351" s="23"/>
    </row>
    <row r="352" spans="6:6" ht="15.75" customHeight="1">
      <c r="F352" s="23"/>
    </row>
    <row r="353" spans="6:6" ht="15.75" customHeight="1">
      <c r="F353" s="23"/>
    </row>
    <row r="354" spans="6:6" ht="15.75" customHeight="1">
      <c r="F354" s="23"/>
    </row>
    <row r="355" spans="6:6" ht="15.75" customHeight="1">
      <c r="F355" s="23"/>
    </row>
    <row r="356" spans="6:6" ht="15.75" customHeight="1">
      <c r="F356" s="23"/>
    </row>
    <row r="357" spans="6:6" ht="15.75" customHeight="1">
      <c r="F357" s="23"/>
    </row>
    <row r="358" spans="6:6" ht="15.75" customHeight="1">
      <c r="F358" s="23"/>
    </row>
    <row r="359" spans="6:6" ht="15.75" customHeight="1">
      <c r="F359" s="23"/>
    </row>
    <row r="360" spans="6:6" ht="15.75" customHeight="1">
      <c r="F360" s="23"/>
    </row>
    <row r="361" spans="6:6" ht="15.75" customHeight="1">
      <c r="F361" s="23"/>
    </row>
    <row r="362" spans="6:6" ht="15.75" customHeight="1">
      <c r="F362" s="23"/>
    </row>
    <row r="363" spans="6:6" ht="15.75" customHeight="1">
      <c r="F363" s="23"/>
    </row>
    <row r="364" spans="6:6" ht="15.75" customHeight="1">
      <c r="F364" s="23"/>
    </row>
    <row r="365" spans="6:6" ht="15.75" customHeight="1">
      <c r="F365" s="23"/>
    </row>
    <row r="366" spans="6:6" ht="15.75" customHeight="1">
      <c r="F366" s="23"/>
    </row>
    <row r="367" spans="6:6" ht="15.75" customHeight="1">
      <c r="F367" s="23"/>
    </row>
    <row r="368" spans="6:6" ht="15.75" customHeight="1">
      <c r="F368" s="23"/>
    </row>
    <row r="369" spans="6:6" ht="15.75" customHeight="1">
      <c r="F369" s="23"/>
    </row>
    <row r="370" spans="6:6" ht="15.75" customHeight="1">
      <c r="F370" s="23"/>
    </row>
    <row r="371" spans="6:6" ht="15.75" customHeight="1">
      <c r="F371" s="23"/>
    </row>
    <row r="372" spans="6:6" ht="15.75" customHeight="1">
      <c r="F372" s="23"/>
    </row>
    <row r="373" spans="6:6" ht="15.75" customHeight="1">
      <c r="F373" s="23"/>
    </row>
    <row r="374" spans="6:6" ht="15.75" customHeight="1">
      <c r="F374" s="23"/>
    </row>
    <row r="375" spans="6:6" ht="15.75" customHeight="1">
      <c r="F375" s="23"/>
    </row>
    <row r="376" spans="6:6" ht="15.75" customHeight="1">
      <c r="F376" s="23"/>
    </row>
    <row r="377" spans="6:6" ht="15.75" customHeight="1">
      <c r="F377" s="23"/>
    </row>
    <row r="378" spans="6:6" ht="15.75" customHeight="1">
      <c r="F378" s="23"/>
    </row>
    <row r="379" spans="6:6" ht="15.75" customHeight="1">
      <c r="F379" s="23"/>
    </row>
    <row r="380" spans="6:6" ht="15.75" customHeight="1">
      <c r="F380" s="23"/>
    </row>
    <row r="381" spans="6:6" ht="15.75" customHeight="1">
      <c r="F381" s="23"/>
    </row>
    <row r="382" spans="6:6" ht="15.75" customHeight="1">
      <c r="F382" s="23"/>
    </row>
    <row r="383" spans="6:6" ht="15.75" customHeight="1">
      <c r="F383" s="23"/>
    </row>
    <row r="384" spans="6:6" ht="15.75" customHeight="1">
      <c r="F384" s="23"/>
    </row>
    <row r="385" spans="6:6" ht="15.75" customHeight="1">
      <c r="F385" s="23"/>
    </row>
    <row r="386" spans="6:6" ht="15.75" customHeight="1">
      <c r="F386" s="23"/>
    </row>
    <row r="387" spans="6:6" ht="15.75" customHeight="1">
      <c r="F387" s="23"/>
    </row>
    <row r="388" spans="6:6" ht="15.75" customHeight="1">
      <c r="F388" s="23"/>
    </row>
    <row r="389" spans="6:6" ht="15.75" customHeight="1">
      <c r="F389" s="23"/>
    </row>
    <row r="390" spans="6:6" ht="15.75" customHeight="1">
      <c r="F390" s="23"/>
    </row>
    <row r="391" spans="6:6" ht="15.75" customHeight="1">
      <c r="F391" s="23"/>
    </row>
    <row r="392" spans="6:6" ht="15.75" customHeight="1">
      <c r="F392" s="23"/>
    </row>
    <row r="393" spans="6:6" ht="15.75" customHeight="1">
      <c r="F393" s="23"/>
    </row>
    <row r="394" spans="6:6" ht="15.75" customHeight="1">
      <c r="F394" s="23"/>
    </row>
    <row r="395" spans="6:6" ht="15.75" customHeight="1">
      <c r="F395" s="23"/>
    </row>
    <row r="396" spans="6:6" ht="15.75" customHeight="1">
      <c r="F396" s="23"/>
    </row>
    <row r="397" spans="6:6" ht="15.75" customHeight="1">
      <c r="F397" s="23"/>
    </row>
    <row r="398" spans="6:6" ht="15.75" customHeight="1">
      <c r="F398" s="23"/>
    </row>
    <row r="399" spans="6:6" ht="15.75" customHeight="1">
      <c r="F399" s="23"/>
    </row>
    <row r="400" spans="6:6" ht="15.75" customHeight="1">
      <c r="F400" s="23"/>
    </row>
    <row r="401" spans="6:6" ht="15.75" customHeight="1">
      <c r="F401" s="23"/>
    </row>
    <row r="402" spans="6:6" ht="15.75" customHeight="1">
      <c r="F402" s="23"/>
    </row>
    <row r="403" spans="6:6" ht="15.75" customHeight="1">
      <c r="F403" s="23"/>
    </row>
    <row r="404" spans="6:6" ht="15.75" customHeight="1">
      <c r="F404" s="23"/>
    </row>
    <row r="405" spans="6:6" ht="15.75" customHeight="1">
      <c r="F405" s="23"/>
    </row>
    <row r="406" spans="6:6" ht="15.75" customHeight="1">
      <c r="F406" s="23"/>
    </row>
    <row r="407" spans="6:6" ht="15.75" customHeight="1">
      <c r="F407" s="23"/>
    </row>
    <row r="408" spans="6:6" ht="15.75" customHeight="1">
      <c r="F408" s="23"/>
    </row>
    <row r="409" spans="6:6" ht="15.75" customHeight="1">
      <c r="F409" s="23"/>
    </row>
    <row r="410" spans="6:6" ht="15.75" customHeight="1">
      <c r="F410" s="23"/>
    </row>
    <row r="411" spans="6:6" ht="15.75" customHeight="1">
      <c r="F411" s="23"/>
    </row>
    <row r="412" spans="6:6" ht="15.75" customHeight="1">
      <c r="F412" s="23"/>
    </row>
    <row r="413" spans="6:6" ht="15.75" customHeight="1">
      <c r="F413" s="23"/>
    </row>
    <row r="414" spans="6:6" ht="15.75" customHeight="1">
      <c r="F414" s="23"/>
    </row>
    <row r="415" spans="6:6" ht="15.75" customHeight="1">
      <c r="F415" s="23"/>
    </row>
    <row r="416" spans="6:6" ht="15.75" customHeight="1">
      <c r="F416" s="23"/>
    </row>
    <row r="417" spans="6:6" ht="15.75" customHeight="1">
      <c r="F417" s="23"/>
    </row>
    <row r="418" spans="6:6" ht="15.75" customHeight="1">
      <c r="F418" s="23"/>
    </row>
    <row r="419" spans="6:6" ht="15.75" customHeight="1">
      <c r="F419" s="23"/>
    </row>
    <row r="420" spans="6:6" ht="15.75" customHeight="1">
      <c r="F420" s="23"/>
    </row>
    <row r="421" spans="6:6" ht="15.75" customHeight="1">
      <c r="F421" s="23"/>
    </row>
    <row r="422" spans="6:6" ht="15.75" customHeight="1">
      <c r="F422" s="23"/>
    </row>
    <row r="423" spans="6:6" ht="15.75" customHeight="1">
      <c r="F423" s="23"/>
    </row>
    <row r="424" spans="6:6" ht="15.75" customHeight="1">
      <c r="F424" s="23"/>
    </row>
    <row r="425" spans="6:6" ht="15.75" customHeight="1">
      <c r="F425" s="23"/>
    </row>
    <row r="426" spans="6:6" ht="15.75" customHeight="1">
      <c r="F426" s="23"/>
    </row>
    <row r="427" spans="6:6" ht="15.75" customHeight="1">
      <c r="F427" s="23"/>
    </row>
    <row r="428" spans="6:6" ht="15.75" customHeight="1">
      <c r="F428" s="23"/>
    </row>
    <row r="429" spans="6:6" ht="15.75" customHeight="1">
      <c r="F429" s="23"/>
    </row>
    <row r="430" spans="6:6" ht="15.75" customHeight="1">
      <c r="F430" s="23"/>
    </row>
    <row r="431" spans="6:6" ht="15.75" customHeight="1">
      <c r="F431" s="23"/>
    </row>
    <row r="432" spans="6:6" ht="15.75" customHeight="1">
      <c r="F432" s="23"/>
    </row>
    <row r="433" spans="6:6" ht="15.75" customHeight="1">
      <c r="F433" s="23"/>
    </row>
    <row r="434" spans="6:6" ht="15.75" customHeight="1">
      <c r="F434" s="23"/>
    </row>
    <row r="435" spans="6:6" ht="15.75" customHeight="1">
      <c r="F435" s="23"/>
    </row>
    <row r="436" spans="6:6" ht="15.75" customHeight="1">
      <c r="F436" s="23"/>
    </row>
    <row r="437" spans="6:6" ht="15.75" customHeight="1">
      <c r="F437" s="23"/>
    </row>
    <row r="438" spans="6:6" ht="15.75" customHeight="1">
      <c r="F438" s="23"/>
    </row>
    <row r="439" spans="6:6" ht="15.75" customHeight="1">
      <c r="F439" s="23"/>
    </row>
    <row r="440" spans="6:6" ht="15.75" customHeight="1">
      <c r="F440" s="23"/>
    </row>
    <row r="441" spans="6:6" ht="15.75" customHeight="1">
      <c r="F441" s="23"/>
    </row>
    <row r="442" spans="6:6" ht="15.75" customHeight="1">
      <c r="F442" s="23"/>
    </row>
    <row r="443" spans="6:6" ht="15.75" customHeight="1">
      <c r="F443" s="23"/>
    </row>
    <row r="444" spans="6:6" ht="15.75" customHeight="1">
      <c r="F444" s="23"/>
    </row>
    <row r="445" spans="6:6" ht="15.75" customHeight="1">
      <c r="F445" s="23"/>
    </row>
    <row r="446" spans="6:6" ht="15.75" customHeight="1">
      <c r="F446" s="23"/>
    </row>
    <row r="447" spans="6:6" ht="15.75" customHeight="1">
      <c r="F447" s="23"/>
    </row>
    <row r="448" spans="6:6" ht="15.75" customHeight="1">
      <c r="F448" s="23"/>
    </row>
    <row r="449" spans="6:6" ht="15.75" customHeight="1">
      <c r="F449" s="23"/>
    </row>
    <row r="450" spans="6:6" ht="15.75" customHeight="1">
      <c r="F450" s="23"/>
    </row>
    <row r="451" spans="6:6" ht="15.75" customHeight="1">
      <c r="F451" s="23"/>
    </row>
    <row r="452" spans="6:6" ht="15.75" customHeight="1">
      <c r="F452" s="23"/>
    </row>
    <row r="453" spans="6:6" ht="15.75" customHeight="1">
      <c r="F453" s="23"/>
    </row>
    <row r="454" spans="6:6" ht="15.75" customHeight="1">
      <c r="F454" s="23"/>
    </row>
    <row r="455" spans="6:6" ht="15.75" customHeight="1">
      <c r="F455" s="23"/>
    </row>
    <row r="456" spans="6:6" ht="15.75" customHeight="1">
      <c r="F456" s="23"/>
    </row>
    <row r="457" spans="6:6" ht="15.75" customHeight="1">
      <c r="F457" s="23"/>
    </row>
    <row r="458" spans="6:6" ht="15.75" customHeight="1">
      <c r="F458" s="23"/>
    </row>
    <row r="459" spans="6:6" ht="15.75" customHeight="1">
      <c r="F459" s="23"/>
    </row>
    <row r="460" spans="6:6" ht="15.75" customHeight="1">
      <c r="F460" s="23"/>
    </row>
    <row r="461" spans="6:6" ht="15.75" customHeight="1">
      <c r="F461" s="23"/>
    </row>
    <row r="462" spans="6:6" ht="15.75" customHeight="1">
      <c r="F462" s="23"/>
    </row>
    <row r="463" spans="6:6" ht="15.75" customHeight="1">
      <c r="F463" s="23"/>
    </row>
    <row r="464" spans="6:6" ht="15.75" customHeight="1">
      <c r="F464" s="23"/>
    </row>
    <row r="465" spans="6:6" ht="15.75" customHeight="1">
      <c r="F465" s="23"/>
    </row>
    <row r="466" spans="6:6" ht="15.75" customHeight="1">
      <c r="F466" s="23"/>
    </row>
    <row r="467" spans="6:6" ht="15.75" customHeight="1">
      <c r="F467" s="23"/>
    </row>
    <row r="468" spans="6:6" ht="15.75" customHeight="1">
      <c r="F468" s="23"/>
    </row>
    <row r="469" spans="6:6" ht="15.75" customHeight="1">
      <c r="F469" s="23"/>
    </row>
    <row r="470" spans="6:6" ht="15.75" customHeight="1">
      <c r="F470" s="23"/>
    </row>
    <row r="471" spans="6:6" ht="15.75" customHeight="1">
      <c r="F471" s="23"/>
    </row>
    <row r="472" spans="6:6" ht="15.75" customHeight="1">
      <c r="F472" s="23"/>
    </row>
    <row r="473" spans="6:6" ht="15.75" customHeight="1">
      <c r="F473" s="23"/>
    </row>
    <row r="474" spans="6:6" ht="15.75" customHeight="1">
      <c r="F474" s="23"/>
    </row>
    <row r="475" spans="6:6" ht="15.75" customHeight="1">
      <c r="F475" s="23"/>
    </row>
    <row r="476" spans="6:6" ht="15.75" customHeight="1">
      <c r="F476" s="23"/>
    </row>
    <row r="477" spans="6:6" ht="15.75" customHeight="1">
      <c r="F477" s="23"/>
    </row>
    <row r="478" spans="6:6" ht="15.75" customHeight="1">
      <c r="F478" s="23"/>
    </row>
    <row r="479" spans="6:6" ht="15.75" customHeight="1">
      <c r="F479" s="23"/>
    </row>
    <row r="480" spans="6:6" ht="15.75" customHeight="1">
      <c r="F480" s="23"/>
    </row>
    <row r="481" spans="6:6" ht="15.75" customHeight="1">
      <c r="F481" s="23"/>
    </row>
    <row r="482" spans="6:6" ht="15.75" customHeight="1">
      <c r="F482" s="23"/>
    </row>
    <row r="483" spans="6:6" ht="15.75" customHeight="1">
      <c r="F483" s="23"/>
    </row>
    <row r="484" spans="6:6" ht="15.75" customHeight="1">
      <c r="F484" s="23"/>
    </row>
    <row r="485" spans="6:6" ht="15.75" customHeight="1">
      <c r="F485" s="23"/>
    </row>
    <row r="486" spans="6:6" ht="15.75" customHeight="1">
      <c r="F486" s="23"/>
    </row>
    <row r="487" spans="6:6" ht="15.75" customHeight="1">
      <c r="F487" s="23"/>
    </row>
    <row r="488" spans="6:6" ht="15.75" customHeight="1">
      <c r="F488" s="23"/>
    </row>
    <row r="489" spans="6:6" ht="15.75" customHeight="1">
      <c r="F489" s="23"/>
    </row>
    <row r="490" spans="6:6" ht="15.75" customHeight="1">
      <c r="F490" s="23"/>
    </row>
    <row r="491" spans="6:6" ht="15.75" customHeight="1">
      <c r="F491" s="23"/>
    </row>
    <row r="492" spans="6:6" ht="15.75" customHeight="1">
      <c r="F492" s="23"/>
    </row>
    <row r="493" spans="6:6" ht="15.75" customHeight="1">
      <c r="F493" s="23"/>
    </row>
    <row r="494" spans="6:6" ht="15.75" customHeight="1">
      <c r="F494" s="23"/>
    </row>
    <row r="495" spans="6:6" ht="15.75" customHeight="1">
      <c r="F495" s="23"/>
    </row>
    <row r="496" spans="6:6" ht="15.75" customHeight="1">
      <c r="F496" s="23"/>
    </row>
    <row r="497" spans="6:6" ht="15.75" customHeight="1">
      <c r="F497" s="23"/>
    </row>
    <row r="498" spans="6:6" ht="15.75" customHeight="1">
      <c r="F498" s="23"/>
    </row>
    <row r="499" spans="6:6" ht="15.75" customHeight="1">
      <c r="F499" s="23"/>
    </row>
    <row r="500" spans="6:6" ht="15.75" customHeight="1">
      <c r="F500" s="23"/>
    </row>
    <row r="501" spans="6:6" ht="15.75" customHeight="1">
      <c r="F501" s="23"/>
    </row>
    <row r="502" spans="6:6" ht="15.75" customHeight="1">
      <c r="F502" s="23"/>
    </row>
    <row r="503" spans="6:6" ht="15.75" customHeight="1">
      <c r="F503" s="23"/>
    </row>
    <row r="504" spans="6:6" ht="15.75" customHeight="1">
      <c r="F504" s="23"/>
    </row>
    <row r="505" spans="6:6" ht="15.75" customHeight="1">
      <c r="F505" s="23"/>
    </row>
    <row r="506" spans="6:6" ht="15.75" customHeight="1">
      <c r="F506" s="23"/>
    </row>
    <row r="507" spans="6:6" ht="15.75" customHeight="1">
      <c r="F507" s="23"/>
    </row>
    <row r="508" spans="6:6" ht="15.75" customHeight="1">
      <c r="F508" s="23"/>
    </row>
    <row r="509" spans="6:6" ht="15.75" customHeight="1">
      <c r="F509" s="23"/>
    </row>
    <row r="510" spans="6:6" ht="15.75" customHeight="1">
      <c r="F510" s="23"/>
    </row>
    <row r="511" spans="6:6" ht="15.75" customHeight="1">
      <c r="F511" s="23"/>
    </row>
    <row r="512" spans="6:6" ht="15.75" customHeight="1">
      <c r="F512" s="23"/>
    </row>
    <row r="513" spans="6:6" ht="15.75" customHeight="1">
      <c r="F513" s="23"/>
    </row>
    <row r="514" spans="6:6" ht="15.75" customHeight="1">
      <c r="F514" s="23"/>
    </row>
    <row r="515" spans="6:6" ht="15.75" customHeight="1">
      <c r="F515" s="23"/>
    </row>
    <row r="516" spans="6:6" ht="15.75" customHeight="1">
      <c r="F516" s="23"/>
    </row>
    <row r="517" spans="6:6" ht="15.75" customHeight="1">
      <c r="F517" s="23"/>
    </row>
    <row r="518" spans="6:6" ht="15.75" customHeight="1">
      <c r="F518" s="23"/>
    </row>
    <row r="519" spans="6:6" ht="15.75" customHeight="1">
      <c r="F519" s="23"/>
    </row>
    <row r="520" spans="6:6" ht="15.75" customHeight="1">
      <c r="F520" s="23"/>
    </row>
    <row r="521" spans="6:6" ht="15.75" customHeight="1">
      <c r="F521" s="23"/>
    </row>
    <row r="522" spans="6:6" ht="15.75" customHeight="1">
      <c r="F522" s="23"/>
    </row>
    <row r="523" spans="6:6" ht="15.75" customHeight="1">
      <c r="F523" s="23"/>
    </row>
    <row r="524" spans="6:6" ht="15.75" customHeight="1">
      <c r="F524" s="23"/>
    </row>
    <row r="525" spans="6:6" ht="15.75" customHeight="1">
      <c r="F525" s="23"/>
    </row>
    <row r="526" spans="6:6" ht="15.75" customHeight="1">
      <c r="F526" s="23"/>
    </row>
    <row r="527" spans="6:6" ht="15.75" customHeight="1">
      <c r="F527" s="23"/>
    </row>
    <row r="528" spans="6:6" ht="15.75" customHeight="1">
      <c r="F528" s="23"/>
    </row>
    <row r="529" spans="6:6" ht="15.75" customHeight="1">
      <c r="F529" s="23"/>
    </row>
    <row r="530" spans="6:6" ht="15.75" customHeight="1">
      <c r="F530" s="23"/>
    </row>
    <row r="531" spans="6:6" ht="15.75" customHeight="1">
      <c r="F531" s="23"/>
    </row>
    <row r="532" spans="6:6" ht="15.75" customHeight="1">
      <c r="F532" s="23"/>
    </row>
    <row r="533" spans="6:6" ht="15.75" customHeight="1">
      <c r="F533" s="23"/>
    </row>
    <row r="534" spans="6:6" ht="15.75" customHeight="1">
      <c r="F534" s="23"/>
    </row>
    <row r="535" spans="6:6" ht="15.75" customHeight="1">
      <c r="F535" s="23"/>
    </row>
    <row r="536" spans="6:6" ht="15.75" customHeight="1">
      <c r="F536" s="23"/>
    </row>
    <row r="537" spans="6:6" ht="15.75" customHeight="1">
      <c r="F537" s="23"/>
    </row>
    <row r="538" spans="6:6" ht="15.75" customHeight="1">
      <c r="F538" s="23"/>
    </row>
    <row r="539" spans="6:6" ht="15.75" customHeight="1">
      <c r="F539" s="23"/>
    </row>
    <row r="540" spans="6:6" ht="15.75" customHeight="1">
      <c r="F540" s="23"/>
    </row>
    <row r="541" spans="6:6" ht="15.75" customHeight="1">
      <c r="F541" s="23"/>
    </row>
    <row r="542" spans="6:6" ht="15.75" customHeight="1">
      <c r="F542" s="23"/>
    </row>
    <row r="543" spans="6:6" ht="15.75" customHeight="1">
      <c r="F543" s="23"/>
    </row>
    <row r="544" spans="6:6" ht="15.75" customHeight="1">
      <c r="F544" s="23"/>
    </row>
    <row r="545" spans="6:6" ht="15.75" customHeight="1">
      <c r="F545" s="23"/>
    </row>
    <row r="546" spans="6:6" ht="15.75" customHeight="1">
      <c r="F546" s="23"/>
    </row>
    <row r="547" spans="6:6" ht="15.75" customHeight="1">
      <c r="F547" s="23"/>
    </row>
    <row r="548" spans="6:6" ht="15.75" customHeight="1">
      <c r="F548" s="23"/>
    </row>
    <row r="549" spans="6:6" ht="15.75" customHeight="1">
      <c r="F549" s="23"/>
    </row>
    <row r="550" spans="6:6" ht="15.75" customHeight="1">
      <c r="F550" s="23"/>
    </row>
    <row r="551" spans="6:6" ht="15.75" customHeight="1">
      <c r="F551" s="23"/>
    </row>
    <row r="552" spans="6:6" ht="15.75" customHeight="1">
      <c r="F552" s="23"/>
    </row>
    <row r="553" spans="6:6" ht="15.75" customHeight="1">
      <c r="F553" s="23"/>
    </row>
    <row r="554" spans="6:6" ht="15.75" customHeight="1">
      <c r="F554" s="23"/>
    </row>
    <row r="555" spans="6:6" ht="15.75" customHeight="1">
      <c r="F555" s="23"/>
    </row>
    <row r="556" spans="6:6" ht="15.75" customHeight="1">
      <c r="F556" s="23"/>
    </row>
    <row r="557" spans="6:6" ht="15.75" customHeight="1">
      <c r="F557" s="23"/>
    </row>
    <row r="558" spans="6:6" ht="15.75" customHeight="1">
      <c r="F558" s="23"/>
    </row>
    <row r="559" spans="6:6" ht="15.75" customHeight="1">
      <c r="F559" s="23"/>
    </row>
    <row r="560" spans="6:6" ht="15.75" customHeight="1">
      <c r="F560" s="23"/>
    </row>
    <row r="561" spans="6:6" ht="15.75" customHeight="1">
      <c r="F561" s="23"/>
    </row>
    <row r="562" spans="6:6" ht="15.75" customHeight="1">
      <c r="F562" s="23"/>
    </row>
    <row r="563" spans="6:6" ht="15.75" customHeight="1">
      <c r="F563" s="23"/>
    </row>
    <row r="564" spans="6:6" ht="15.75" customHeight="1">
      <c r="F564" s="23"/>
    </row>
    <row r="565" spans="6:6" ht="15.75" customHeight="1">
      <c r="F565" s="23"/>
    </row>
    <row r="566" spans="6:6" ht="15.75" customHeight="1">
      <c r="F566" s="23"/>
    </row>
    <row r="567" spans="6:6" ht="15.75" customHeight="1">
      <c r="F567" s="23"/>
    </row>
    <row r="568" spans="6:6" ht="15.75" customHeight="1">
      <c r="F568" s="23"/>
    </row>
    <row r="569" spans="6:6" ht="15.75" customHeight="1">
      <c r="F569" s="23"/>
    </row>
    <row r="570" spans="6:6" ht="15.75" customHeight="1">
      <c r="F570" s="23"/>
    </row>
    <row r="571" spans="6:6" ht="15.75" customHeight="1">
      <c r="F571" s="23"/>
    </row>
    <row r="572" spans="6:6" ht="15.75" customHeight="1">
      <c r="F572" s="23"/>
    </row>
    <row r="573" spans="6:6" ht="15.75" customHeight="1">
      <c r="F573" s="23"/>
    </row>
    <row r="574" spans="6:6" ht="15.75" customHeight="1">
      <c r="F574" s="23"/>
    </row>
    <row r="575" spans="6:6" ht="15.75" customHeight="1">
      <c r="F575" s="23"/>
    </row>
    <row r="576" spans="6:6" ht="15.75" customHeight="1">
      <c r="F576" s="23"/>
    </row>
    <row r="577" spans="6:6" ht="15.75" customHeight="1">
      <c r="F577" s="23"/>
    </row>
    <row r="578" spans="6:6" ht="15.75" customHeight="1">
      <c r="F578" s="23"/>
    </row>
    <row r="579" spans="6:6" ht="15.75" customHeight="1">
      <c r="F579" s="23"/>
    </row>
    <row r="580" spans="6:6" ht="15.75" customHeight="1">
      <c r="F580" s="23"/>
    </row>
    <row r="581" spans="6:6" ht="15.75" customHeight="1">
      <c r="F581" s="23"/>
    </row>
    <row r="582" spans="6:6" ht="15.75" customHeight="1">
      <c r="F582" s="23"/>
    </row>
    <row r="583" spans="6:6" ht="15.75" customHeight="1">
      <c r="F583" s="23"/>
    </row>
    <row r="584" spans="6:6" ht="15.75" customHeight="1">
      <c r="F584" s="23"/>
    </row>
    <row r="585" spans="6:6" ht="15.75" customHeight="1">
      <c r="F585" s="23"/>
    </row>
    <row r="586" spans="6:6" ht="15.75" customHeight="1">
      <c r="F586" s="23"/>
    </row>
    <row r="587" spans="6:6" ht="15.75" customHeight="1">
      <c r="F587" s="23"/>
    </row>
    <row r="588" spans="6:6" ht="15.75" customHeight="1">
      <c r="F588" s="23"/>
    </row>
    <row r="589" spans="6:6" ht="15.75" customHeight="1">
      <c r="F589" s="23"/>
    </row>
    <row r="590" spans="6:6" ht="15.75" customHeight="1">
      <c r="F590" s="23"/>
    </row>
    <row r="591" spans="6:6" ht="15.75" customHeight="1">
      <c r="F591" s="23"/>
    </row>
    <row r="592" spans="6:6" ht="15.75" customHeight="1">
      <c r="F592" s="23"/>
    </row>
    <row r="593" spans="6:6" ht="15.75" customHeight="1">
      <c r="F593" s="23"/>
    </row>
    <row r="594" spans="6:6" ht="15.75" customHeight="1">
      <c r="F594" s="23"/>
    </row>
    <row r="595" spans="6:6" ht="15.75" customHeight="1">
      <c r="F595" s="23"/>
    </row>
    <row r="596" spans="6:6" ht="15.75" customHeight="1">
      <c r="F596" s="23"/>
    </row>
    <row r="597" spans="6:6" ht="15.75" customHeight="1">
      <c r="F597" s="23"/>
    </row>
    <row r="598" spans="6:6" ht="15.75" customHeight="1">
      <c r="F598" s="23"/>
    </row>
    <row r="599" spans="6:6" ht="15.75" customHeight="1">
      <c r="F599" s="23"/>
    </row>
    <row r="600" spans="6:6" ht="15.75" customHeight="1">
      <c r="F600" s="23"/>
    </row>
    <row r="601" spans="6:6" ht="15.75" customHeight="1">
      <c r="F601" s="23"/>
    </row>
    <row r="602" spans="6:6" ht="15.75" customHeight="1">
      <c r="F602" s="23"/>
    </row>
    <row r="603" spans="6:6" ht="15.75" customHeight="1">
      <c r="F603" s="23"/>
    </row>
    <row r="604" spans="6:6" ht="15.75" customHeight="1">
      <c r="F604" s="23"/>
    </row>
    <row r="605" spans="6:6" ht="15.75" customHeight="1">
      <c r="F605" s="23"/>
    </row>
    <row r="606" spans="6:6" ht="15.75" customHeight="1">
      <c r="F606" s="23"/>
    </row>
    <row r="607" spans="6:6" ht="15.75" customHeight="1">
      <c r="F607" s="23"/>
    </row>
    <row r="608" spans="6:6" ht="15.75" customHeight="1">
      <c r="F608" s="23"/>
    </row>
    <row r="609" spans="6:6" ht="15.75" customHeight="1">
      <c r="F609" s="23"/>
    </row>
    <row r="610" spans="6:6" ht="15.75" customHeight="1">
      <c r="F610" s="23"/>
    </row>
    <row r="611" spans="6:6" ht="15.75" customHeight="1">
      <c r="F611" s="23"/>
    </row>
    <row r="612" spans="6:6" ht="15.75" customHeight="1">
      <c r="F612" s="23"/>
    </row>
    <row r="613" spans="6:6" ht="15.75" customHeight="1">
      <c r="F613" s="23"/>
    </row>
    <row r="614" spans="6:6" ht="15.75" customHeight="1">
      <c r="F614" s="23"/>
    </row>
    <row r="615" spans="6:6" ht="15.75" customHeight="1">
      <c r="F615" s="23"/>
    </row>
    <row r="616" spans="6:6" ht="15.75" customHeight="1">
      <c r="F616" s="23"/>
    </row>
    <row r="617" spans="6:6" ht="15.75" customHeight="1">
      <c r="F617" s="23"/>
    </row>
    <row r="618" spans="6:6" ht="15.75" customHeight="1">
      <c r="F618" s="23"/>
    </row>
    <row r="619" spans="6:6" ht="15.75" customHeight="1">
      <c r="F619" s="23"/>
    </row>
    <row r="620" spans="6:6" ht="15.75" customHeight="1">
      <c r="F620" s="23"/>
    </row>
    <row r="621" spans="6:6" ht="15.75" customHeight="1">
      <c r="F621" s="23"/>
    </row>
    <row r="622" spans="6:6" ht="15.75" customHeight="1">
      <c r="F622" s="23"/>
    </row>
    <row r="623" spans="6:6" ht="15.75" customHeight="1">
      <c r="F623" s="23"/>
    </row>
    <row r="624" spans="6:6" ht="15.75" customHeight="1">
      <c r="F624" s="23"/>
    </row>
    <row r="625" spans="6:6" ht="15.75" customHeight="1">
      <c r="F625" s="23"/>
    </row>
    <row r="626" spans="6:6" ht="15.75" customHeight="1">
      <c r="F626" s="23"/>
    </row>
    <row r="627" spans="6:6" ht="15.75" customHeight="1">
      <c r="F627" s="23"/>
    </row>
    <row r="628" spans="6:6" ht="15.75" customHeight="1">
      <c r="F628" s="23"/>
    </row>
    <row r="629" spans="6:6" ht="15.75" customHeight="1">
      <c r="F629" s="23"/>
    </row>
    <row r="630" spans="6:6" ht="15.75" customHeight="1">
      <c r="F630" s="23"/>
    </row>
    <row r="631" spans="6:6" ht="15.75" customHeight="1">
      <c r="F631" s="23"/>
    </row>
    <row r="632" spans="6:6" ht="15.75" customHeight="1">
      <c r="F632" s="23"/>
    </row>
    <row r="633" spans="6:6" ht="15.75" customHeight="1">
      <c r="F633" s="23"/>
    </row>
    <row r="634" spans="6:6" ht="15.75" customHeight="1">
      <c r="F634" s="23"/>
    </row>
    <row r="635" spans="6:6" ht="15.75" customHeight="1">
      <c r="F635" s="23"/>
    </row>
    <row r="636" spans="6:6" ht="15.75" customHeight="1">
      <c r="F636" s="23"/>
    </row>
    <row r="637" spans="6:6" ht="15.75" customHeight="1">
      <c r="F637" s="23"/>
    </row>
    <row r="638" spans="6:6" ht="15.75" customHeight="1">
      <c r="F638" s="23"/>
    </row>
    <row r="639" spans="6:6" ht="15.75" customHeight="1">
      <c r="F639" s="23"/>
    </row>
    <row r="640" spans="6:6" ht="15.75" customHeight="1">
      <c r="F640" s="23"/>
    </row>
    <row r="641" spans="6:6" ht="15.75" customHeight="1">
      <c r="F641" s="23"/>
    </row>
    <row r="642" spans="6:6" ht="15.75" customHeight="1">
      <c r="F642" s="23"/>
    </row>
    <row r="643" spans="6:6" ht="15.75" customHeight="1">
      <c r="F643" s="23"/>
    </row>
    <row r="644" spans="6:6" ht="15.75" customHeight="1">
      <c r="F644" s="23"/>
    </row>
    <row r="645" spans="6:6" ht="15.75" customHeight="1">
      <c r="F645" s="23"/>
    </row>
    <row r="646" spans="6:6" ht="15.75" customHeight="1">
      <c r="F646" s="23"/>
    </row>
    <row r="647" spans="6:6" ht="15.75" customHeight="1">
      <c r="F647" s="23"/>
    </row>
    <row r="648" spans="6:6" ht="15.75" customHeight="1">
      <c r="F648" s="23"/>
    </row>
    <row r="649" spans="6:6" ht="15.75" customHeight="1">
      <c r="F649" s="23"/>
    </row>
    <row r="650" spans="6:6" ht="15.75" customHeight="1">
      <c r="F650" s="23"/>
    </row>
    <row r="651" spans="6:6" ht="15.75" customHeight="1">
      <c r="F651" s="23"/>
    </row>
    <row r="652" spans="6:6" ht="15.75" customHeight="1">
      <c r="F652" s="23"/>
    </row>
    <row r="653" spans="6:6" ht="15.75" customHeight="1">
      <c r="F653" s="23"/>
    </row>
    <row r="654" spans="6:6" ht="15.75" customHeight="1">
      <c r="F654" s="23"/>
    </row>
    <row r="655" spans="6:6" ht="15.75" customHeight="1">
      <c r="F655" s="23"/>
    </row>
    <row r="656" spans="6:6" ht="15.75" customHeight="1">
      <c r="F656" s="23"/>
    </row>
    <row r="657" spans="6:6" ht="15.75" customHeight="1">
      <c r="F657" s="23"/>
    </row>
    <row r="658" spans="6:6" ht="15.75" customHeight="1">
      <c r="F658" s="23"/>
    </row>
    <row r="659" spans="6:6" ht="15.75" customHeight="1">
      <c r="F659" s="23"/>
    </row>
    <row r="660" spans="6:6" ht="15.75" customHeight="1">
      <c r="F660" s="23"/>
    </row>
    <row r="661" spans="6:6" ht="15.75" customHeight="1">
      <c r="F661" s="23"/>
    </row>
    <row r="662" spans="6:6" ht="15.75" customHeight="1">
      <c r="F662" s="23"/>
    </row>
    <row r="663" spans="6:6" ht="15.75" customHeight="1">
      <c r="F663" s="23"/>
    </row>
    <row r="664" spans="6:6" ht="15.75" customHeight="1">
      <c r="F664" s="23"/>
    </row>
    <row r="665" spans="6:6" ht="15.75" customHeight="1">
      <c r="F665" s="23"/>
    </row>
    <row r="666" spans="6:6" ht="15.75" customHeight="1">
      <c r="F666" s="23"/>
    </row>
    <row r="667" spans="6:6" ht="15.75" customHeight="1">
      <c r="F667" s="23"/>
    </row>
    <row r="668" spans="6:6" ht="15.75" customHeight="1">
      <c r="F668" s="23"/>
    </row>
    <row r="669" spans="6:6" ht="15.75" customHeight="1">
      <c r="F669" s="23"/>
    </row>
    <row r="670" spans="6:6" ht="15.75" customHeight="1">
      <c r="F670" s="23"/>
    </row>
    <row r="671" spans="6:6" ht="15.75" customHeight="1">
      <c r="F671" s="23"/>
    </row>
    <row r="672" spans="6:6" ht="15.75" customHeight="1">
      <c r="F672" s="23"/>
    </row>
    <row r="673" spans="6:6" ht="15.75" customHeight="1">
      <c r="F673" s="23"/>
    </row>
    <row r="674" spans="6:6" ht="15.75" customHeight="1">
      <c r="F674" s="23"/>
    </row>
    <row r="675" spans="6:6" ht="15.75" customHeight="1">
      <c r="F675" s="23"/>
    </row>
    <row r="676" spans="6:6" ht="15.75" customHeight="1">
      <c r="F676" s="23"/>
    </row>
    <row r="677" spans="6:6" ht="15.75" customHeight="1">
      <c r="F677" s="23"/>
    </row>
    <row r="678" spans="6:6" ht="15.75" customHeight="1">
      <c r="F678" s="23"/>
    </row>
    <row r="679" spans="6:6" ht="15.75" customHeight="1">
      <c r="F679" s="23"/>
    </row>
    <row r="680" spans="6:6" ht="15.75" customHeight="1">
      <c r="F680" s="23"/>
    </row>
    <row r="681" spans="6:6" ht="15.75" customHeight="1">
      <c r="F681" s="23"/>
    </row>
    <row r="682" spans="6:6" ht="15.75" customHeight="1">
      <c r="F682" s="23"/>
    </row>
    <row r="683" spans="6:6" ht="15.75" customHeight="1">
      <c r="F683" s="23"/>
    </row>
    <row r="684" spans="6:6" ht="15.75" customHeight="1">
      <c r="F684" s="23"/>
    </row>
    <row r="685" spans="6:6" ht="15.75" customHeight="1">
      <c r="F685" s="23"/>
    </row>
    <row r="686" spans="6:6" ht="15.75" customHeight="1">
      <c r="F686" s="23"/>
    </row>
    <row r="687" spans="6:6" ht="15.75" customHeight="1">
      <c r="F687" s="23"/>
    </row>
    <row r="688" spans="6:6" ht="15.75" customHeight="1">
      <c r="F688" s="23"/>
    </row>
    <row r="689" spans="6:6" ht="15.75" customHeight="1">
      <c r="F689" s="23"/>
    </row>
    <row r="690" spans="6:6" ht="15.75" customHeight="1">
      <c r="F690" s="23"/>
    </row>
    <row r="691" spans="6:6" ht="15.75" customHeight="1">
      <c r="F691" s="23"/>
    </row>
    <row r="692" spans="6:6" ht="15.75" customHeight="1">
      <c r="F692" s="23"/>
    </row>
    <row r="693" spans="6:6" ht="15.75" customHeight="1">
      <c r="F693" s="23"/>
    </row>
    <row r="694" spans="6:6" ht="15.75" customHeight="1">
      <c r="F694" s="23"/>
    </row>
    <row r="695" spans="6:6" ht="15.75" customHeight="1">
      <c r="F695" s="23"/>
    </row>
    <row r="696" spans="6:6" ht="15.75" customHeight="1">
      <c r="F696" s="23"/>
    </row>
    <row r="697" spans="6:6" ht="15.75" customHeight="1">
      <c r="F697" s="23"/>
    </row>
    <row r="698" spans="6:6" ht="15.75" customHeight="1">
      <c r="F698" s="23"/>
    </row>
    <row r="699" spans="6:6" ht="15.75" customHeight="1">
      <c r="F699" s="23"/>
    </row>
    <row r="700" spans="6:6" ht="15.75" customHeight="1">
      <c r="F700" s="23"/>
    </row>
    <row r="701" spans="6:6" ht="15.75" customHeight="1">
      <c r="F701" s="23"/>
    </row>
    <row r="702" spans="6:6" ht="15.75" customHeight="1">
      <c r="F702" s="23"/>
    </row>
    <row r="703" spans="6:6" ht="15.75" customHeight="1">
      <c r="F703" s="23"/>
    </row>
    <row r="704" spans="6:6" ht="15.75" customHeight="1">
      <c r="F704" s="23"/>
    </row>
    <row r="705" spans="6:6" ht="15.75" customHeight="1">
      <c r="F705" s="23"/>
    </row>
    <row r="706" spans="6:6" ht="15.75" customHeight="1">
      <c r="F706" s="23"/>
    </row>
    <row r="707" spans="6:6" ht="15.75" customHeight="1">
      <c r="F707" s="23"/>
    </row>
    <row r="708" spans="6:6" ht="15.75" customHeight="1">
      <c r="F708" s="23"/>
    </row>
    <row r="709" spans="6:6" ht="15.75" customHeight="1">
      <c r="F709" s="23"/>
    </row>
    <row r="710" spans="6:6" ht="15.75" customHeight="1">
      <c r="F710" s="23"/>
    </row>
    <row r="711" spans="6:6" ht="15.75" customHeight="1">
      <c r="F711" s="23"/>
    </row>
    <row r="712" spans="6:6" ht="15.75" customHeight="1">
      <c r="F712" s="23"/>
    </row>
    <row r="713" spans="6:6" ht="15.75" customHeight="1">
      <c r="F713" s="23"/>
    </row>
    <row r="714" spans="6:6" ht="15.75" customHeight="1">
      <c r="F714" s="23"/>
    </row>
    <row r="715" spans="6:6" ht="15.75" customHeight="1">
      <c r="F715" s="23"/>
    </row>
    <row r="716" spans="6:6" ht="15.75" customHeight="1">
      <c r="F716" s="23"/>
    </row>
    <row r="717" spans="6:6" ht="15.75" customHeight="1">
      <c r="F717" s="23"/>
    </row>
    <row r="718" spans="6:6" ht="15.75" customHeight="1">
      <c r="F718" s="23"/>
    </row>
    <row r="719" spans="6:6" ht="15.75" customHeight="1">
      <c r="F719" s="23"/>
    </row>
    <row r="720" spans="6:6" ht="15.75" customHeight="1">
      <c r="F720" s="23"/>
    </row>
    <row r="721" spans="6:6" ht="15.75" customHeight="1">
      <c r="F721" s="23"/>
    </row>
    <row r="722" spans="6:6" ht="15.75" customHeight="1">
      <c r="F722" s="23"/>
    </row>
    <row r="723" spans="6:6" ht="15.75" customHeight="1">
      <c r="F723" s="23"/>
    </row>
    <row r="724" spans="6:6" ht="15.75" customHeight="1">
      <c r="F724" s="23"/>
    </row>
    <row r="725" spans="6:6" ht="15.75" customHeight="1">
      <c r="F725" s="23"/>
    </row>
    <row r="726" spans="6:6" ht="15.75" customHeight="1">
      <c r="F726" s="23"/>
    </row>
    <row r="727" spans="6:6" ht="15.75" customHeight="1">
      <c r="F727" s="23"/>
    </row>
    <row r="728" spans="6:6" ht="15.75" customHeight="1">
      <c r="F728" s="23"/>
    </row>
    <row r="729" spans="6:6" ht="15.75" customHeight="1">
      <c r="F729" s="23"/>
    </row>
    <row r="730" spans="6:6" ht="15.75" customHeight="1">
      <c r="F730" s="23"/>
    </row>
    <row r="731" spans="6:6" ht="15.75" customHeight="1">
      <c r="F731" s="23"/>
    </row>
    <row r="732" spans="6:6" ht="15.75" customHeight="1">
      <c r="F732" s="23"/>
    </row>
    <row r="733" spans="6:6" ht="15.75" customHeight="1">
      <c r="F733" s="23"/>
    </row>
    <row r="734" spans="6:6" ht="15.75" customHeight="1">
      <c r="F734" s="23"/>
    </row>
    <row r="735" spans="6:6" ht="15.75" customHeight="1">
      <c r="F735" s="23"/>
    </row>
    <row r="736" spans="6:6" ht="15.75" customHeight="1">
      <c r="F736" s="23"/>
    </row>
    <row r="737" spans="6:6" ht="15.75" customHeight="1">
      <c r="F737" s="23"/>
    </row>
    <row r="738" spans="6:6" ht="15.75" customHeight="1">
      <c r="F738" s="23"/>
    </row>
    <row r="739" spans="6:6" ht="15.75" customHeight="1">
      <c r="F739" s="23"/>
    </row>
    <row r="740" spans="6:6" ht="15.75" customHeight="1">
      <c r="F740" s="23"/>
    </row>
    <row r="741" spans="6:6" ht="15.75" customHeight="1">
      <c r="F741" s="23"/>
    </row>
    <row r="742" spans="6:6" ht="15.75" customHeight="1">
      <c r="F742" s="23"/>
    </row>
    <row r="743" spans="6:6" ht="15.75" customHeight="1">
      <c r="F743" s="23"/>
    </row>
    <row r="744" spans="6:6" ht="15.75" customHeight="1">
      <c r="F744" s="23"/>
    </row>
    <row r="745" spans="6:6" ht="15.75" customHeight="1">
      <c r="F745" s="23"/>
    </row>
    <row r="746" spans="6:6" ht="15.75" customHeight="1">
      <c r="F746" s="23"/>
    </row>
    <row r="747" spans="6:6" ht="15.75" customHeight="1">
      <c r="F747" s="23"/>
    </row>
    <row r="748" spans="6:6" ht="15.75" customHeight="1">
      <c r="F748" s="23"/>
    </row>
    <row r="749" spans="6:6" ht="15.75" customHeight="1">
      <c r="F749" s="23"/>
    </row>
    <row r="750" spans="6:6" ht="15.75" customHeight="1">
      <c r="F750" s="23"/>
    </row>
    <row r="751" spans="6:6" ht="15.75" customHeight="1">
      <c r="F751" s="23"/>
    </row>
    <row r="752" spans="6:6" ht="15.75" customHeight="1">
      <c r="F752" s="23"/>
    </row>
    <row r="753" spans="6:6" ht="15.75" customHeight="1">
      <c r="F753" s="23"/>
    </row>
    <row r="754" spans="6:6" ht="15.75" customHeight="1">
      <c r="F754" s="23"/>
    </row>
    <row r="755" spans="6:6" ht="15.75" customHeight="1">
      <c r="F755" s="23"/>
    </row>
    <row r="756" spans="6:6" ht="15.75" customHeight="1">
      <c r="F756" s="23"/>
    </row>
    <row r="757" spans="6:6" ht="15.75" customHeight="1">
      <c r="F757" s="23"/>
    </row>
    <row r="758" spans="6:6" ht="15.75" customHeight="1">
      <c r="F758" s="23"/>
    </row>
    <row r="759" spans="6:6" ht="15.75" customHeight="1">
      <c r="F759" s="23"/>
    </row>
    <row r="760" spans="6:6" ht="15.75" customHeight="1">
      <c r="F760" s="23"/>
    </row>
    <row r="761" spans="6:6" ht="15.75" customHeight="1">
      <c r="F761" s="23"/>
    </row>
    <row r="762" spans="6:6" ht="15.75" customHeight="1">
      <c r="F762" s="23"/>
    </row>
    <row r="763" spans="6:6" ht="15.75" customHeight="1">
      <c r="F763" s="23"/>
    </row>
    <row r="764" spans="6:6" ht="15.75" customHeight="1">
      <c r="F764" s="23"/>
    </row>
    <row r="765" spans="6:6" ht="15.75" customHeight="1">
      <c r="F765" s="23"/>
    </row>
    <row r="766" spans="6:6" ht="15.75" customHeight="1">
      <c r="F766" s="23"/>
    </row>
    <row r="767" spans="6:6" ht="15.75" customHeight="1">
      <c r="F767" s="23"/>
    </row>
    <row r="768" spans="6:6" ht="15.75" customHeight="1">
      <c r="F768" s="23"/>
    </row>
    <row r="769" spans="6:6" ht="15.75" customHeight="1">
      <c r="F769" s="23"/>
    </row>
    <row r="770" spans="6:6" ht="15.75" customHeight="1">
      <c r="F770" s="23"/>
    </row>
    <row r="771" spans="6:6" ht="15.75" customHeight="1">
      <c r="F771" s="23"/>
    </row>
    <row r="772" spans="6:6" ht="15.75" customHeight="1">
      <c r="F772" s="23"/>
    </row>
    <row r="773" spans="6:6" ht="15.75" customHeight="1">
      <c r="F773" s="23"/>
    </row>
    <row r="774" spans="6:6" ht="15.75" customHeight="1">
      <c r="F774" s="23"/>
    </row>
    <row r="775" spans="6:6" ht="15.75" customHeight="1">
      <c r="F775" s="23"/>
    </row>
    <row r="776" spans="6:6" ht="15.75" customHeight="1">
      <c r="F776" s="23"/>
    </row>
    <row r="777" spans="6:6" ht="15.75" customHeight="1">
      <c r="F777" s="23"/>
    </row>
    <row r="778" spans="6:6" ht="15.75" customHeight="1">
      <c r="F778" s="23"/>
    </row>
    <row r="779" spans="6:6" ht="15.75" customHeight="1">
      <c r="F779" s="23"/>
    </row>
    <row r="780" spans="6:6" ht="15.75" customHeight="1">
      <c r="F780" s="23"/>
    </row>
    <row r="781" spans="6:6" ht="15.75" customHeight="1">
      <c r="F781" s="23"/>
    </row>
    <row r="782" spans="6:6" ht="15.75" customHeight="1">
      <c r="F782" s="23"/>
    </row>
    <row r="783" spans="6:6" ht="15.75" customHeight="1">
      <c r="F783" s="23"/>
    </row>
    <row r="784" spans="6:6" ht="15.75" customHeight="1">
      <c r="F784" s="23"/>
    </row>
    <row r="785" spans="6:6" ht="15.75" customHeight="1">
      <c r="F785" s="23"/>
    </row>
    <row r="786" spans="6:6" ht="15.75" customHeight="1">
      <c r="F786" s="23"/>
    </row>
    <row r="787" spans="6:6" ht="15.75" customHeight="1">
      <c r="F787" s="23"/>
    </row>
    <row r="788" spans="6:6" ht="15.75" customHeight="1">
      <c r="F788" s="23"/>
    </row>
    <row r="789" spans="6:6" ht="15.75" customHeight="1">
      <c r="F789" s="23"/>
    </row>
    <row r="790" spans="6:6" ht="15.75" customHeight="1">
      <c r="F790" s="23"/>
    </row>
    <row r="791" spans="6:6" ht="15.75" customHeight="1">
      <c r="F791" s="23"/>
    </row>
    <row r="792" spans="6:6" ht="15.75" customHeight="1">
      <c r="F792" s="23"/>
    </row>
    <row r="793" spans="6:6" ht="15.75" customHeight="1">
      <c r="F793" s="23"/>
    </row>
    <row r="794" spans="6:6" ht="15.75" customHeight="1">
      <c r="F794" s="23"/>
    </row>
    <row r="795" spans="6:6" ht="15.75" customHeight="1">
      <c r="F795" s="23"/>
    </row>
    <row r="796" spans="6:6" ht="15.75" customHeight="1">
      <c r="F796" s="23"/>
    </row>
    <row r="797" spans="6:6" ht="15.75" customHeight="1">
      <c r="F797" s="23"/>
    </row>
    <row r="798" spans="6:6" ht="15.75" customHeight="1">
      <c r="F798" s="23"/>
    </row>
    <row r="799" spans="6:6" ht="15.75" customHeight="1">
      <c r="F799" s="23"/>
    </row>
    <row r="800" spans="6:6" ht="15.75" customHeight="1">
      <c r="F800" s="23"/>
    </row>
    <row r="801" spans="6:6" ht="15.75" customHeight="1">
      <c r="F801" s="23"/>
    </row>
    <row r="802" spans="6:6" ht="15.75" customHeight="1">
      <c r="F802" s="23"/>
    </row>
    <row r="803" spans="6:6" ht="15.75" customHeight="1">
      <c r="F803" s="23"/>
    </row>
    <row r="804" spans="6:6" ht="15.75" customHeight="1">
      <c r="F804" s="23"/>
    </row>
    <row r="805" spans="6:6" ht="15.75" customHeight="1">
      <c r="F805" s="23"/>
    </row>
    <row r="806" spans="6:6" ht="15.75" customHeight="1">
      <c r="F806" s="23"/>
    </row>
    <row r="807" spans="6:6" ht="15.75" customHeight="1">
      <c r="F807" s="23"/>
    </row>
    <row r="808" spans="6:6" ht="15.75" customHeight="1">
      <c r="F808" s="23"/>
    </row>
    <row r="809" spans="6:6" ht="15.75" customHeight="1">
      <c r="F809" s="23"/>
    </row>
    <row r="810" spans="6:6" ht="15.75" customHeight="1">
      <c r="F810" s="23"/>
    </row>
    <row r="811" spans="6:6" ht="15.75" customHeight="1">
      <c r="F811" s="23"/>
    </row>
    <row r="812" spans="6:6" ht="15.75" customHeight="1">
      <c r="F812" s="23"/>
    </row>
    <row r="813" spans="6:6" ht="15.75" customHeight="1">
      <c r="F813" s="23"/>
    </row>
    <row r="814" spans="6:6" ht="15.75" customHeight="1">
      <c r="F814" s="23"/>
    </row>
    <row r="815" spans="6:6" ht="15.75" customHeight="1">
      <c r="F815" s="23"/>
    </row>
    <row r="816" spans="6:6" ht="15.75" customHeight="1">
      <c r="F816" s="23"/>
    </row>
    <row r="817" spans="6:6" ht="15.75" customHeight="1">
      <c r="F817" s="23"/>
    </row>
    <row r="818" spans="6:6" ht="15.75" customHeight="1">
      <c r="F818" s="23"/>
    </row>
    <row r="819" spans="6:6" ht="15.75" customHeight="1">
      <c r="F819" s="23"/>
    </row>
    <row r="820" spans="6:6" ht="15.75" customHeight="1">
      <c r="F820" s="23"/>
    </row>
    <row r="821" spans="6:6" ht="15.75" customHeight="1">
      <c r="F821" s="23"/>
    </row>
    <row r="822" spans="6:6" ht="15.75" customHeight="1">
      <c r="F822" s="23"/>
    </row>
    <row r="823" spans="6:6" ht="15.75" customHeight="1">
      <c r="F823" s="23"/>
    </row>
    <row r="824" spans="6:6" ht="15.75" customHeight="1">
      <c r="F824" s="23"/>
    </row>
    <row r="825" spans="6:6" ht="15.75" customHeight="1">
      <c r="F825" s="23"/>
    </row>
    <row r="826" spans="6:6" ht="15.75" customHeight="1">
      <c r="F826" s="23"/>
    </row>
    <row r="827" spans="6:6" ht="15.75" customHeight="1">
      <c r="F827" s="23"/>
    </row>
    <row r="828" spans="6:6" ht="15.75" customHeight="1">
      <c r="F828" s="23"/>
    </row>
    <row r="829" spans="6:6" ht="15.75" customHeight="1">
      <c r="F829" s="23"/>
    </row>
    <row r="830" spans="6:6" ht="15.75" customHeight="1">
      <c r="F830" s="23"/>
    </row>
    <row r="831" spans="6:6" ht="15.75" customHeight="1">
      <c r="F831" s="23"/>
    </row>
    <row r="832" spans="6:6" ht="15.75" customHeight="1">
      <c r="F832" s="23"/>
    </row>
    <row r="833" spans="6:6" ht="15.75" customHeight="1">
      <c r="F833" s="23"/>
    </row>
    <row r="834" spans="6:6" ht="15.75" customHeight="1">
      <c r="F834" s="23"/>
    </row>
    <row r="835" spans="6:6" ht="15.75" customHeight="1">
      <c r="F835" s="23"/>
    </row>
    <row r="836" spans="6:6" ht="15.75" customHeight="1">
      <c r="F836" s="23"/>
    </row>
    <row r="837" spans="6:6" ht="15.75" customHeight="1">
      <c r="F837" s="23"/>
    </row>
    <row r="838" spans="6:6" ht="15.75" customHeight="1">
      <c r="F838" s="23"/>
    </row>
    <row r="839" spans="6:6" ht="15.75" customHeight="1">
      <c r="F839" s="23"/>
    </row>
    <row r="840" spans="6:6" ht="15.75" customHeight="1">
      <c r="F840" s="23"/>
    </row>
    <row r="841" spans="6:6" ht="15.75" customHeight="1">
      <c r="F841" s="23"/>
    </row>
    <row r="842" spans="6:6" ht="15.75" customHeight="1">
      <c r="F842" s="23"/>
    </row>
    <row r="843" spans="6:6" ht="15.75" customHeight="1">
      <c r="F843" s="23"/>
    </row>
    <row r="844" spans="6:6" ht="15.75" customHeight="1">
      <c r="F844" s="23"/>
    </row>
    <row r="845" spans="6:6" ht="15.75" customHeight="1">
      <c r="F845" s="23"/>
    </row>
    <row r="846" spans="6:6" ht="15.75" customHeight="1">
      <c r="F846" s="23"/>
    </row>
    <row r="847" spans="6:6" ht="15.75" customHeight="1">
      <c r="F847" s="23"/>
    </row>
    <row r="848" spans="6:6" ht="15.75" customHeight="1">
      <c r="F848" s="23"/>
    </row>
    <row r="849" spans="6:6" ht="15.75" customHeight="1">
      <c r="F849" s="23"/>
    </row>
    <row r="850" spans="6:6" ht="15.75" customHeight="1">
      <c r="F850" s="23"/>
    </row>
    <row r="851" spans="6:6" ht="15.75" customHeight="1">
      <c r="F851" s="23"/>
    </row>
    <row r="852" spans="6:6" ht="15.75" customHeight="1">
      <c r="F852" s="23"/>
    </row>
    <row r="853" spans="6:6" ht="15.75" customHeight="1">
      <c r="F853" s="23"/>
    </row>
    <row r="854" spans="6:6" ht="15.75" customHeight="1">
      <c r="F854" s="23"/>
    </row>
    <row r="855" spans="6:6" ht="15.75" customHeight="1">
      <c r="F855" s="23"/>
    </row>
    <row r="856" spans="6:6" ht="15.75" customHeight="1">
      <c r="F856" s="23"/>
    </row>
    <row r="857" spans="6:6" ht="15.75" customHeight="1">
      <c r="F857" s="23"/>
    </row>
    <row r="858" spans="6:6" ht="15.75" customHeight="1">
      <c r="F858" s="23"/>
    </row>
    <row r="859" spans="6:6" ht="15.75" customHeight="1">
      <c r="F859" s="23"/>
    </row>
    <row r="860" spans="6:6" ht="15.75" customHeight="1">
      <c r="F860" s="23"/>
    </row>
    <row r="861" spans="6:6" ht="15.75" customHeight="1">
      <c r="F861" s="23"/>
    </row>
    <row r="862" spans="6:6" ht="15.75" customHeight="1">
      <c r="F862" s="23"/>
    </row>
    <row r="863" spans="6:6" ht="15.75" customHeight="1">
      <c r="F863" s="23"/>
    </row>
    <row r="864" spans="6:6" ht="15.75" customHeight="1">
      <c r="F864" s="23"/>
    </row>
    <row r="865" spans="6:6" ht="15.75" customHeight="1">
      <c r="F865" s="23"/>
    </row>
    <row r="866" spans="6:6" ht="15.75" customHeight="1">
      <c r="F866" s="23"/>
    </row>
    <row r="867" spans="6:6" ht="15.75" customHeight="1">
      <c r="F867" s="23"/>
    </row>
    <row r="868" spans="6:6" ht="15.75" customHeight="1">
      <c r="F868" s="23"/>
    </row>
    <row r="869" spans="6:6" ht="15.75" customHeight="1">
      <c r="F869" s="23"/>
    </row>
    <row r="870" spans="6:6" ht="15.75" customHeight="1">
      <c r="F870" s="23"/>
    </row>
    <row r="871" spans="6:6" ht="15.75" customHeight="1">
      <c r="F871" s="23"/>
    </row>
    <row r="872" spans="6:6" ht="15.75" customHeight="1">
      <c r="F872" s="23"/>
    </row>
    <row r="873" spans="6:6" ht="15.75" customHeight="1">
      <c r="F873" s="23"/>
    </row>
    <row r="874" spans="6:6" ht="15.75" customHeight="1">
      <c r="F874" s="23"/>
    </row>
    <row r="875" spans="6:6" ht="15.75" customHeight="1">
      <c r="F875" s="23"/>
    </row>
    <row r="876" spans="6:6" ht="15.75" customHeight="1">
      <c r="F876" s="23"/>
    </row>
    <row r="877" spans="6:6" ht="15.75" customHeight="1">
      <c r="F877" s="23"/>
    </row>
    <row r="878" spans="6:6" ht="15.75" customHeight="1">
      <c r="F878" s="23"/>
    </row>
    <row r="879" spans="6:6" ht="15.75" customHeight="1">
      <c r="F879" s="23"/>
    </row>
    <row r="880" spans="6:6" ht="15.75" customHeight="1">
      <c r="F880" s="23"/>
    </row>
    <row r="881" spans="6:6" ht="15.75" customHeight="1">
      <c r="F881" s="23"/>
    </row>
    <row r="882" spans="6:6" ht="15.75" customHeight="1">
      <c r="F882" s="23"/>
    </row>
    <row r="883" spans="6:6" ht="15.75" customHeight="1">
      <c r="F883" s="23"/>
    </row>
    <row r="884" spans="6:6" ht="15.75" customHeight="1">
      <c r="F884" s="23"/>
    </row>
    <row r="885" spans="6:6" ht="15.75" customHeight="1">
      <c r="F885" s="23"/>
    </row>
    <row r="886" spans="6:6" ht="15.75" customHeight="1">
      <c r="F886" s="23"/>
    </row>
    <row r="887" spans="6:6" ht="15.75" customHeight="1">
      <c r="F887" s="23"/>
    </row>
    <row r="888" spans="6:6" ht="15.75" customHeight="1">
      <c r="F888" s="23"/>
    </row>
    <row r="889" spans="6:6" ht="15.75" customHeight="1">
      <c r="F889" s="23"/>
    </row>
    <row r="890" spans="6:6" ht="15.75" customHeight="1">
      <c r="F890" s="23"/>
    </row>
    <row r="891" spans="6:6" ht="15.75" customHeight="1">
      <c r="F891" s="23"/>
    </row>
    <row r="892" spans="6:6" ht="15.75" customHeight="1">
      <c r="F892" s="23"/>
    </row>
    <row r="893" spans="6:6" ht="15.75" customHeight="1">
      <c r="F893" s="23"/>
    </row>
    <row r="894" spans="6:6" ht="15.75" customHeight="1">
      <c r="F894" s="23"/>
    </row>
    <row r="895" spans="6:6" ht="15.75" customHeight="1">
      <c r="F895" s="23"/>
    </row>
    <row r="896" spans="6:6" ht="15.75" customHeight="1">
      <c r="F896" s="23"/>
    </row>
    <row r="897" spans="6:6" ht="15.75" customHeight="1">
      <c r="F897" s="23"/>
    </row>
    <row r="898" spans="6:6" ht="15.75" customHeight="1">
      <c r="F898" s="23"/>
    </row>
    <row r="899" spans="6:6" ht="15.75" customHeight="1">
      <c r="F899" s="23"/>
    </row>
    <row r="900" spans="6:6" ht="15.75" customHeight="1">
      <c r="F900" s="23"/>
    </row>
    <row r="901" spans="6:6" ht="15.75" customHeight="1">
      <c r="F901" s="23"/>
    </row>
    <row r="902" spans="6:6" ht="15.75" customHeight="1">
      <c r="F902" s="23"/>
    </row>
    <row r="903" spans="6:6" ht="15.75" customHeight="1">
      <c r="F903" s="23"/>
    </row>
    <row r="904" spans="6:6" ht="15.75" customHeight="1">
      <c r="F904" s="23"/>
    </row>
    <row r="905" spans="6:6" ht="15.75" customHeight="1">
      <c r="F905" s="23"/>
    </row>
    <row r="906" spans="6:6" ht="15.75" customHeight="1">
      <c r="F906" s="23"/>
    </row>
    <row r="907" spans="6:6" ht="15.75" customHeight="1">
      <c r="F907" s="23"/>
    </row>
    <row r="908" spans="6:6" ht="15.75" customHeight="1">
      <c r="F908" s="23"/>
    </row>
    <row r="909" spans="6:6" ht="15.75" customHeight="1">
      <c r="F909" s="23"/>
    </row>
    <row r="910" spans="6:6" ht="15.75" customHeight="1">
      <c r="F910" s="23"/>
    </row>
    <row r="911" spans="6:6" ht="15.75" customHeight="1">
      <c r="F911" s="23"/>
    </row>
    <row r="912" spans="6:6" ht="15.75" customHeight="1">
      <c r="F912" s="23"/>
    </row>
    <row r="913" spans="6:6" ht="15.75" customHeight="1">
      <c r="F913" s="23"/>
    </row>
    <row r="914" spans="6:6" ht="15.75" customHeight="1">
      <c r="F914" s="23"/>
    </row>
    <row r="915" spans="6:6" ht="15.75" customHeight="1">
      <c r="F915" s="23"/>
    </row>
    <row r="916" spans="6:6" ht="15.75" customHeight="1">
      <c r="F916" s="23"/>
    </row>
    <row r="917" spans="6:6" ht="15.75" customHeight="1">
      <c r="F917" s="23"/>
    </row>
    <row r="918" spans="6:6" ht="15.75" customHeight="1">
      <c r="F918" s="23"/>
    </row>
    <row r="919" spans="6:6" ht="15.75" customHeight="1">
      <c r="F919" s="23"/>
    </row>
    <row r="920" spans="6:6" ht="15.75" customHeight="1">
      <c r="F920" s="23"/>
    </row>
    <row r="921" spans="6:6" ht="15.75" customHeight="1">
      <c r="F921" s="23"/>
    </row>
    <row r="922" spans="6:6" ht="15.75" customHeight="1">
      <c r="F922" s="23"/>
    </row>
    <row r="923" spans="6:6" ht="15.75" customHeight="1">
      <c r="F923" s="23"/>
    </row>
    <row r="924" spans="6:6" ht="15.75" customHeight="1">
      <c r="F924" s="23"/>
    </row>
    <row r="925" spans="6:6" ht="15.75" customHeight="1">
      <c r="F925" s="23"/>
    </row>
    <row r="926" spans="6:6" ht="15.75" customHeight="1">
      <c r="F926" s="23"/>
    </row>
    <row r="927" spans="6:6" ht="15.75" customHeight="1">
      <c r="F927" s="23"/>
    </row>
    <row r="928" spans="6:6" ht="15.75" customHeight="1">
      <c r="F928" s="23"/>
    </row>
    <row r="929" spans="6:6" ht="15.75" customHeight="1">
      <c r="F929" s="23"/>
    </row>
    <row r="930" spans="6:6" ht="15.75" customHeight="1">
      <c r="F930" s="23"/>
    </row>
    <row r="931" spans="6:6" ht="15.75" customHeight="1">
      <c r="F931" s="23"/>
    </row>
    <row r="932" spans="6:6" ht="15.75" customHeight="1">
      <c r="F932" s="23"/>
    </row>
    <row r="933" spans="6:6" ht="15.75" customHeight="1">
      <c r="F933" s="23"/>
    </row>
    <row r="934" spans="6:6" ht="15.75" customHeight="1">
      <c r="F934" s="23"/>
    </row>
    <row r="935" spans="6:6" ht="15.75" customHeight="1">
      <c r="F935" s="23"/>
    </row>
    <row r="936" spans="6:6" ht="15.75" customHeight="1">
      <c r="F936" s="23"/>
    </row>
    <row r="937" spans="6:6" ht="15.75" customHeight="1">
      <c r="F937" s="23"/>
    </row>
    <row r="938" spans="6:6" ht="15.75" customHeight="1">
      <c r="F938" s="23"/>
    </row>
    <row r="939" spans="6:6" ht="15.75" customHeight="1">
      <c r="F939" s="23"/>
    </row>
    <row r="940" spans="6:6" ht="15.75" customHeight="1">
      <c r="F940" s="23"/>
    </row>
    <row r="941" spans="6:6" ht="15.75" customHeight="1">
      <c r="F941" s="23"/>
    </row>
    <row r="942" spans="6:6" ht="15.75" customHeight="1">
      <c r="F942" s="23"/>
    </row>
    <row r="943" spans="6:6" ht="15.75" customHeight="1">
      <c r="F943" s="23"/>
    </row>
    <row r="944" spans="6:6" ht="15.75" customHeight="1">
      <c r="F944" s="23"/>
    </row>
    <row r="945" spans="6:6" ht="15.75" customHeight="1">
      <c r="F945" s="23"/>
    </row>
    <row r="946" spans="6:6" ht="15.75" customHeight="1">
      <c r="F946" s="23"/>
    </row>
    <row r="947" spans="6:6" ht="15.75" customHeight="1">
      <c r="F947" s="23"/>
    </row>
    <row r="948" spans="6:6" ht="15.75" customHeight="1">
      <c r="F948" s="23"/>
    </row>
    <row r="949" spans="6:6" ht="15.75" customHeight="1">
      <c r="F949" s="23"/>
    </row>
    <row r="950" spans="6:6" ht="15.75" customHeight="1">
      <c r="F950" s="23"/>
    </row>
    <row r="951" spans="6:6" ht="15.75" customHeight="1">
      <c r="F951" s="23"/>
    </row>
    <row r="952" spans="6:6" ht="15.75" customHeight="1">
      <c r="F952" s="23"/>
    </row>
    <row r="953" spans="6:6" ht="15.75" customHeight="1">
      <c r="F953" s="23"/>
    </row>
    <row r="954" spans="6:6" ht="15.75" customHeight="1">
      <c r="F954" s="23"/>
    </row>
    <row r="955" spans="6:6" ht="15.75" customHeight="1">
      <c r="F955" s="23"/>
    </row>
    <row r="956" spans="6:6" ht="15.75" customHeight="1">
      <c r="F956" s="23"/>
    </row>
    <row r="957" spans="6:6" ht="15.75" customHeight="1">
      <c r="F957" s="23"/>
    </row>
    <row r="958" spans="6:6" ht="15.75" customHeight="1">
      <c r="F958" s="23"/>
    </row>
    <row r="959" spans="6:6" ht="15.75" customHeight="1">
      <c r="F959" s="23"/>
    </row>
    <row r="960" spans="6:6" ht="15.75" customHeight="1">
      <c r="F960" s="23"/>
    </row>
    <row r="961" spans="6:6" ht="15.75" customHeight="1">
      <c r="F961" s="23"/>
    </row>
    <row r="962" spans="6:6" ht="15.75" customHeight="1">
      <c r="F962" s="23"/>
    </row>
    <row r="963" spans="6:6" ht="15.75" customHeight="1">
      <c r="F963" s="23"/>
    </row>
    <row r="964" spans="6:6" ht="15.75" customHeight="1">
      <c r="F964" s="23"/>
    </row>
    <row r="965" spans="6:6" ht="15.75" customHeight="1">
      <c r="F965" s="23"/>
    </row>
    <row r="966" spans="6:6" ht="15.75" customHeight="1">
      <c r="F966" s="23"/>
    </row>
    <row r="967" spans="6:6" ht="15.75" customHeight="1">
      <c r="F967" s="23"/>
    </row>
    <row r="968" spans="6:6" ht="15.75" customHeight="1">
      <c r="F968" s="23"/>
    </row>
    <row r="969" spans="6:6" ht="15.75" customHeight="1">
      <c r="F969" s="23"/>
    </row>
    <row r="970" spans="6:6" ht="15.75" customHeight="1">
      <c r="F970" s="23"/>
    </row>
    <row r="971" spans="6:6" ht="15.75" customHeight="1">
      <c r="F971" s="23"/>
    </row>
    <row r="972" spans="6:6" ht="15.75" customHeight="1">
      <c r="F972" s="23"/>
    </row>
    <row r="973" spans="6:6" ht="15.75" customHeight="1">
      <c r="F973" s="23"/>
    </row>
    <row r="974" spans="6:6" ht="15.75" customHeight="1">
      <c r="F974" s="23"/>
    </row>
    <row r="975" spans="6:6" ht="15.75" customHeight="1">
      <c r="F975" s="23"/>
    </row>
    <row r="976" spans="6:6" ht="15.75" customHeight="1">
      <c r="F976" s="23"/>
    </row>
    <row r="977" spans="6:6" ht="15.75" customHeight="1">
      <c r="F977" s="23"/>
    </row>
    <row r="978" spans="6:6" ht="15.75" customHeight="1">
      <c r="F978" s="23"/>
    </row>
    <row r="979" spans="6:6" ht="15.75" customHeight="1">
      <c r="F979" s="23"/>
    </row>
    <row r="980" spans="6:6" ht="15.75" customHeight="1">
      <c r="F980" s="23"/>
    </row>
    <row r="981" spans="6:6" ht="15.75" customHeight="1">
      <c r="F981" s="23"/>
    </row>
    <row r="982" spans="6:6" ht="15.75" customHeight="1">
      <c r="F982" s="23"/>
    </row>
    <row r="983" spans="6:6" ht="15.75" customHeight="1">
      <c r="F983" s="23"/>
    </row>
    <row r="984" spans="6:6" ht="15.75" customHeight="1">
      <c r="F984" s="23"/>
    </row>
    <row r="985" spans="6:6" ht="15.75" customHeight="1">
      <c r="F985" s="23"/>
    </row>
    <row r="986" spans="6:6" ht="15.75" customHeight="1">
      <c r="F986" s="23"/>
    </row>
    <row r="987" spans="6:6" ht="15.75" customHeight="1">
      <c r="F987" s="23"/>
    </row>
    <row r="988" spans="6:6" ht="15.75" customHeight="1">
      <c r="F988" s="23"/>
    </row>
    <row r="989" spans="6:6" ht="15.75" customHeight="1">
      <c r="F989" s="23"/>
    </row>
    <row r="990" spans="6:6" ht="15.75" customHeight="1">
      <c r="F990" s="23"/>
    </row>
    <row r="991" spans="6:6" ht="15.75" customHeight="1">
      <c r="F991" s="23"/>
    </row>
    <row r="992" spans="6:6" ht="15.75" customHeight="1">
      <c r="F992" s="23"/>
    </row>
    <row r="993" spans="6:6" ht="15.75" customHeight="1">
      <c r="F993" s="23"/>
    </row>
    <row r="994" spans="6:6" ht="15.75" customHeight="1">
      <c r="F994" s="23"/>
    </row>
    <row r="995" spans="6:6" ht="15.75" customHeight="1">
      <c r="F995" s="23"/>
    </row>
    <row r="996" spans="6:6" ht="15.75" customHeight="1">
      <c r="F996" s="23"/>
    </row>
    <row r="997" spans="6:6" ht="15.75" customHeight="1">
      <c r="F997" s="23"/>
    </row>
    <row r="998" spans="6:6" ht="15.75" customHeight="1">
      <c r="F998" s="23"/>
    </row>
    <row r="999" spans="6:6" ht="15.75" customHeight="1">
      <c r="F999" s="23"/>
    </row>
    <row r="1000" spans="6:6" ht="15.75" customHeight="1">
      <c r="F1000" s="23"/>
    </row>
  </sheetData>
  <mergeCells count="122">
    <mergeCell ref="C33:E33"/>
    <mergeCell ref="C34:E34"/>
    <mergeCell ref="B36:E36"/>
    <mergeCell ref="G29:H29"/>
    <mergeCell ref="G30:H30"/>
    <mergeCell ref="C31:E31"/>
    <mergeCell ref="G31:H31"/>
    <mergeCell ref="C32:E32"/>
    <mergeCell ref="G32:H32"/>
    <mergeCell ref="G33:H33"/>
    <mergeCell ref="C29:E29"/>
    <mergeCell ref="C30:E30"/>
    <mergeCell ref="O28:P28"/>
    <mergeCell ref="C25:E25"/>
    <mergeCell ref="G25:H25"/>
    <mergeCell ref="I25:J25"/>
    <mergeCell ref="K25:L25"/>
    <mergeCell ref="M25:N25"/>
    <mergeCell ref="O25:P25"/>
    <mergeCell ref="C26:E26"/>
    <mergeCell ref="O26:P26"/>
    <mergeCell ref="G26:H26"/>
    <mergeCell ref="I26:J26"/>
    <mergeCell ref="C27:E27"/>
    <mergeCell ref="G27:H27"/>
    <mergeCell ref="I27:J27"/>
    <mergeCell ref="G28:H28"/>
    <mergeCell ref="I28:J28"/>
    <mergeCell ref="C28:E28"/>
    <mergeCell ref="T36:U36"/>
    <mergeCell ref="G34:H34"/>
    <mergeCell ref="G35:H35"/>
    <mergeCell ref="I35:J35"/>
    <mergeCell ref="K35:L35"/>
    <mergeCell ref="M35:N35"/>
    <mergeCell ref="O35:P35"/>
    <mergeCell ref="G36:H36"/>
    <mergeCell ref="M34:N34"/>
    <mergeCell ref="O34:P34"/>
    <mergeCell ref="I33:J33"/>
    <mergeCell ref="K33:L33"/>
    <mergeCell ref="M33:N33"/>
    <mergeCell ref="O33:P33"/>
    <mergeCell ref="I34:J34"/>
    <mergeCell ref="K34:L34"/>
    <mergeCell ref="K32:L32"/>
    <mergeCell ref="M32:N32"/>
    <mergeCell ref="I36:J36"/>
    <mergeCell ref="K36:L36"/>
    <mergeCell ref="M36:N36"/>
    <mergeCell ref="O36:P36"/>
    <mergeCell ref="I30:J30"/>
    <mergeCell ref="K30:L30"/>
    <mergeCell ref="I31:J31"/>
    <mergeCell ref="K31:L31"/>
    <mergeCell ref="M31:N31"/>
    <mergeCell ref="O31:P31"/>
    <mergeCell ref="O32:P32"/>
    <mergeCell ref="G23:H23"/>
    <mergeCell ref="G24:H24"/>
    <mergeCell ref="I24:J24"/>
    <mergeCell ref="K24:L24"/>
    <mergeCell ref="M30:N30"/>
    <mergeCell ref="O30:P30"/>
    <mergeCell ref="I29:J29"/>
    <mergeCell ref="K29:L29"/>
    <mergeCell ref="M29:N29"/>
    <mergeCell ref="O29:P29"/>
    <mergeCell ref="M24:N24"/>
    <mergeCell ref="O24:P24"/>
    <mergeCell ref="I32:J32"/>
    <mergeCell ref="M27:N27"/>
    <mergeCell ref="O27:P27"/>
    <mergeCell ref="K28:L28"/>
    <mergeCell ref="M28:N28"/>
    <mergeCell ref="C23:E23"/>
    <mergeCell ref="I23:J23"/>
    <mergeCell ref="K23:L23"/>
    <mergeCell ref="M23:N23"/>
    <mergeCell ref="O23:P23"/>
    <mergeCell ref="C24:E24"/>
    <mergeCell ref="K26:L26"/>
    <mergeCell ref="M26:N26"/>
    <mergeCell ref="K27:L27"/>
    <mergeCell ref="O21:P21"/>
    <mergeCell ref="K22:L22"/>
    <mergeCell ref="M22:N22"/>
    <mergeCell ref="O22:P22"/>
    <mergeCell ref="B13:D13"/>
    <mergeCell ref="B14:D14"/>
    <mergeCell ref="B15:D15"/>
    <mergeCell ref="B16:D16"/>
    <mergeCell ref="T17:U17"/>
    <mergeCell ref="A18:U18"/>
    <mergeCell ref="C20:E20"/>
    <mergeCell ref="O20:P20"/>
    <mergeCell ref="G20:H20"/>
    <mergeCell ref="I20:J20"/>
    <mergeCell ref="C21:E21"/>
    <mergeCell ref="G21:H21"/>
    <mergeCell ref="I21:J21"/>
    <mergeCell ref="G22:H22"/>
    <mergeCell ref="I22:J22"/>
    <mergeCell ref="C22:E22"/>
    <mergeCell ref="B8:E8"/>
    <mergeCell ref="B9:D9"/>
    <mergeCell ref="B10:D10"/>
    <mergeCell ref="B11:D11"/>
    <mergeCell ref="B12:D12"/>
    <mergeCell ref="K20:L20"/>
    <mergeCell ref="M20:N20"/>
    <mergeCell ref="K21:L21"/>
    <mergeCell ref="M21:N21"/>
    <mergeCell ref="A1:U1"/>
    <mergeCell ref="H2:N2"/>
    <mergeCell ref="P2:R2"/>
    <mergeCell ref="S2:U2"/>
    <mergeCell ref="H3:N3"/>
    <mergeCell ref="P3:R3"/>
    <mergeCell ref="S3:U3"/>
    <mergeCell ref="H4:N4"/>
    <mergeCell ref="A6:U6"/>
  </mergeCells>
  <hyperlinks>
    <hyperlink ref="B21" location="DIC-01!A1" display="DIC-01"/>
    <hyperlink ref="B22" location="DIP-02!A1" display="DIP-02"/>
    <hyperlink ref="B23" location="AC-10!A1" display="AC-10"/>
    <hyperlink ref="B24" location="IDP-04!A1" display="IDP-04"/>
    <hyperlink ref="B25" location="GD-07!A1" display="GD-07"/>
    <hyperlink ref="B26" location="GC-08!A1" display="GC-08"/>
    <hyperlink ref="B27" location="GJ-09!A1" display="GJ-09"/>
    <hyperlink ref="B28" location="GRF-11!A1" display="GRF-11"/>
    <hyperlink ref="B29" location="null!A1" display="GT-12"/>
    <hyperlink ref="B30" location="GTH-13!A1" display="GTH-13"/>
    <hyperlink ref="B31" location="GF-14!A1" display="GF-14"/>
    <hyperlink ref="B32" location="CID-15!A1" display="CID-15"/>
    <hyperlink ref="B33" location="EC-16!A1" display="EC-16"/>
    <hyperlink ref="B34" location="MIC-03!A1" display="MIC-03"/>
  </hyperlink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sheetPr>
  <dimension ref="A1:AA1000"/>
  <sheetViews>
    <sheetView showGridLines="0" topLeftCell="U30" workbookViewId="0">
      <selection activeCell="W30" sqref="W30"/>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69.140625" customWidth="1"/>
    <col min="6" max="6" width="24.140625" customWidth="1"/>
    <col min="7" max="7" width="26.42578125" customWidth="1"/>
    <col min="8" max="8" width="25.85546875" customWidth="1"/>
    <col min="9" max="9" width="14" customWidth="1"/>
    <col min="10" max="10" width="23.140625"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46.85546875" customWidth="1"/>
    <col min="20" max="20" width="57.28515625" customWidth="1"/>
    <col min="21" max="21" width="40.140625" customWidth="1"/>
    <col min="22" max="22" width="18.42578125" customWidth="1"/>
    <col min="23" max="23" width="19.42578125" customWidth="1"/>
    <col min="24" max="24" width="56"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46"/>
      <c r="B17" s="647"/>
      <c r="C17" s="648"/>
      <c r="D17" s="653" t="s">
        <v>101</v>
      </c>
      <c r="E17" s="647"/>
      <c r="F17" s="647"/>
      <c r="G17" s="647"/>
      <c r="H17" s="647"/>
      <c r="I17" s="647"/>
      <c r="J17" s="647"/>
      <c r="K17" s="647"/>
      <c r="L17" s="647"/>
      <c r="M17" s="647"/>
      <c r="N17" s="647"/>
      <c r="O17" s="647"/>
      <c r="P17" s="647"/>
      <c r="Q17" s="647"/>
      <c r="R17" s="647"/>
      <c r="S17" s="647"/>
      <c r="T17" s="647"/>
      <c r="U17" s="647"/>
      <c r="V17" s="647"/>
      <c r="W17" s="648"/>
      <c r="X17" s="439" t="s">
        <v>102</v>
      </c>
      <c r="Y17" s="23"/>
      <c r="Z17" s="23"/>
      <c r="AA17" s="23"/>
    </row>
    <row r="18" spans="1:27" ht="27.75" customHeight="1">
      <c r="A18" s="649"/>
      <c r="B18" s="593"/>
      <c r="C18" s="650"/>
      <c r="D18" s="649"/>
      <c r="E18" s="593"/>
      <c r="F18" s="593"/>
      <c r="G18" s="593"/>
      <c r="H18" s="593"/>
      <c r="I18" s="593"/>
      <c r="J18" s="593"/>
      <c r="K18" s="593"/>
      <c r="L18" s="593"/>
      <c r="M18" s="593"/>
      <c r="N18" s="593"/>
      <c r="O18" s="593"/>
      <c r="P18" s="593"/>
      <c r="Q18" s="593"/>
      <c r="R18" s="593"/>
      <c r="S18" s="593"/>
      <c r="T18" s="593"/>
      <c r="U18" s="593"/>
      <c r="V18" s="593"/>
      <c r="W18" s="650"/>
      <c r="X18" s="440" t="s">
        <v>954</v>
      </c>
      <c r="Y18" s="23"/>
      <c r="Z18" s="23"/>
      <c r="AA18" s="23"/>
    </row>
    <row r="19" spans="1:27" ht="27.75" customHeight="1">
      <c r="A19" s="649"/>
      <c r="B19" s="593"/>
      <c r="C19" s="650"/>
      <c r="D19" s="649"/>
      <c r="E19" s="593"/>
      <c r="F19" s="593"/>
      <c r="G19" s="593"/>
      <c r="H19" s="593"/>
      <c r="I19" s="593"/>
      <c r="J19" s="593"/>
      <c r="K19" s="593"/>
      <c r="L19" s="593"/>
      <c r="M19" s="593"/>
      <c r="N19" s="593"/>
      <c r="O19" s="593"/>
      <c r="P19" s="593"/>
      <c r="Q19" s="593"/>
      <c r="R19" s="593"/>
      <c r="S19" s="593"/>
      <c r="T19" s="593"/>
      <c r="U19" s="593"/>
      <c r="V19" s="593"/>
      <c r="W19" s="650"/>
      <c r="X19" s="441" t="s">
        <v>979</v>
      </c>
      <c r="Y19" s="23"/>
      <c r="Z19" s="23"/>
      <c r="AA19" s="23"/>
    </row>
    <row r="20" spans="1:27" ht="27.75" customHeight="1">
      <c r="A20" s="651"/>
      <c r="B20" s="652"/>
      <c r="C20" s="612"/>
      <c r="D20" s="651"/>
      <c r="E20" s="652"/>
      <c r="F20" s="652"/>
      <c r="G20" s="652"/>
      <c r="H20" s="652"/>
      <c r="I20" s="652"/>
      <c r="J20" s="652"/>
      <c r="K20" s="652"/>
      <c r="L20" s="652"/>
      <c r="M20" s="652"/>
      <c r="N20" s="652"/>
      <c r="O20" s="652"/>
      <c r="P20" s="652"/>
      <c r="Q20" s="652"/>
      <c r="R20" s="652"/>
      <c r="S20" s="652"/>
      <c r="T20" s="652"/>
      <c r="U20" s="652"/>
      <c r="V20" s="652"/>
      <c r="W20" s="612"/>
      <c r="X20" s="442"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686" t="s">
        <v>956</v>
      </c>
      <c r="B22" s="565"/>
      <c r="C22" s="566"/>
      <c r="D22" s="341"/>
      <c r="E22" s="687" t="str">
        <f>CONCATENATE("INFORME DE SEGUIMIENTO DEL PROCESO ",A23)</f>
        <v>INFORME DE SEGUIMIENTO DEL PROCESO GESTIÓN CONTRACTUAL</v>
      </c>
      <c r="F22" s="569"/>
      <c r="G22" s="338"/>
      <c r="H22" s="688" t="s">
        <v>957</v>
      </c>
      <c r="I22" s="568"/>
      <c r="J22" s="569"/>
      <c r="K22" s="342"/>
      <c r="L22" s="343"/>
      <c r="M22" s="343"/>
      <c r="N22" s="343"/>
      <c r="O22" s="343"/>
      <c r="P22" s="343"/>
      <c r="Q22" s="343"/>
      <c r="R22" s="343"/>
      <c r="S22" s="343"/>
      <c r="T22" s="343"/>
      <c r="U22" s="343"/>
      <c r="V22" s="343"/>
      <c r="W22" s="343"/>
      <c r="X22" s="344"/>
      <c r="Y22" s="23"/>
      <c r="Z22" s="23"/>
      <c r="AA22" s="23"/>
    </row>
    <row r="23" spans="1:27" ht="53.25" customHeight="1">
      <c r="A23" s="712" t="s">
        <v>85</v>
      </c>
      <c r="B23" s="565"/>
      <c r="C23" s="566"/>
      <c r="D23" s="341"/>
      <c r="E23" s="345" t="s">
        <v>958</v>
      </c>
      <c r="F23" s="346">
        <f>COUNTA(E31:E38)</f>
        <v>1</v>
      </c>
      <c r="G23" s="338"/>
      <c r="H23" s="690" t="s">
        <v>959</v>
      </c>
      <c r="I23" s="691"/>
      <c r="J23" s="346">
        <f>COUNTIF(I31:I38,"Acción correctiva")</f>
        <v>1</v>
      </c>
      <c r="K23" s="339"/>
      <c r="L23" s="343"/>
      <c r="M23" s="343"/>
      <c r="N23" s="343"/>
      <c r="O23" s="343"/>
      <c r="P23" s="343"/>
      <c r="Q23" s="343"/>
      <c r="R23" s="343"/>
      <c r="S23" s="343"/>
      <c r="T23" s="343"/>
      <c r="U23" s="344"/>
      <c r="V23" s="344"/>
      <c r="W23" s="341"/>
      <c r="X23" s="344"/>
      <c r="Y23" s="23"/>
      <c r="Z23" s="23"/>
      <c r="AA23" s="23"/>
    </row>
    <row r="24" spans="1:27" ht="48.75" customHeight="1">
      <c r="A24" s="348"/>
      <c r="B24" s="341"/>
      <c r="C24" s="341"/>
      <c r="D24" s="349"/>
      <c r="E24" s="350" t="s">
        <v>8</v>
      </c>
      <c r="F24" s="351">
        <f>COUNTA(H31:H38)</f>
        <v>1</v>
      </c>
      <c r="G24" s="352"/>
      <c r="H24" s="693" t="s">
        <v>960</v>
      </c>
      <c r="I24" s="694"/>
      <c r="J24" s="347">
        <f>COUNTIF(I31:I38,"Acción Preventiva y/o de mejora")</f>
        <v>0</v>
      </c>
      <c r="K24" s="339"/>
      <c r="L24" s="343"/>
      <c r="M24" s="343"/>
      <c r="N24" s="343"/>
      <c r="O24" s="343"/>
      <c r="P24" s="343"/>
      <c r="Q24" s="343"/>
      <c r="R24" s="339"/>
      <c r="S24" s="339"/>
      <c r="T24" s="339"/>
      <c r="U24" s="344"/>
      <c r="V24" s="344"/>
      <c r="W24" s="341"/>
      <c r="X24" s="344"/>
      <c r="Y24" s="23"/>
      <c r="Z24" s="23"/>
      <c r="AA24" s="23"/>
    </row>
    <row r="25" spans="1:27" ht="53.25" customHeight="1">
      <c r="A25" s="348"/>
      <c r="B25" s="341"/>
      <c r="C25" s="341"/>
      <c r="D25" s="353"/>
      <c r="E25" s="350" t="s">
        <v>9</v>
      </c>
      <c r="F25" s="351">
        <f>COUNTIF(W31:W33, "Vencida")</f>
        <v>0</v>
      </c>
      <c r="G25" s="352"/>
      <c r="H25" s="695"/>
      <c r="I25" s="666"/>
      <c r="J25" s="354"/>
      <c r="K25" s="339"/>
      <c r="L25" s="343"/>
      <c r="M25" s="343"/>
      <c r="N25" s="343"/>
      <c r="O25" s="343"/>
      <c r="P25" s="343"/>
      <c r="Q25" s="343"/>
      <c r="R25" s="339"/>
      <c r="S25" s="339"/>
      <c r="T25" s="339"/>
      <c r="U25" s="344"/>
      <c r="V25" s="344"/>
      <c r="W25" s="341"/>
      <c r="X25" s="355"/>
      <c r="Y25" s="23"/>
      <c r="Z25" s="23"/>
      <c r="AA25" s="23"/>
    </row>
    <row r="26" spans="1:27" ht="48.75" customHeight="1">
      <c r="A26" s="348"/>
      <c r="B26" s="341"/>
      <c r="C26" s="341"/>
      <c r="D26" s="349"/>
      <c r="E26" s="350" t="s">
        <v>10</v>
      </c>
      <c r="F26" s="351">
        <f>COUNTIF(W31:W38, "En ejecución")</f>
        <v>1</v>
      </c>
      <c r="G26" s="352"/>
      <c r="H26" s="695"/>
      <c r="I26" s="666"/>
      <c r="J26" s="356"/>
      <c r="K26" s="354"/>
      <c r="L26" s="343"/>
      <c r="M26" s="343"/>
      <c r="N26" s="343"/>
      <c r="O26" s="343"/>
      <c r="P26" s="343"/>
      <c r="Q26" s="343"/>
      <c r="R26" s="339"/>
      <c r="S26" s="339"/>
      <c r="T26" s="339"/>
      <c r="U26" s="344"/>
      <c r="V26" s="344"/>
      <c r="W26" s="341"/>
      <c r="X26" s="355"/>
      <c r="Y26" s="23"/>
      <c r="Z26" s="23"/>
      <c r="AA26" s="23"/>
    </row>
    <row r="27" spans="1:27" ht="51" customHeight="1">
      <c r="A27" s="348"/>
      <c r="B27" s="341"/>
      <c r="C27" s="341"/>
      <c r="D27" s="353"/>
      <c r="E27" s="357" t="s">
        <v>980</v>
      </c>
      <c r="F27" s="347">
        <f>COUNTIF(W31:W38,"Cerrada")</f>
        <v>0</v>
      </c>
      <c r="G27" s="352"/>
      <c r="H27" s="358"/>
      <c r="I27" s="359"/>
      <c r="J27" s="343"/>
      <c r="K27" s="343"/>
      <c r="L27" s="343"/>
      <c r="M27" s="343"/>
      <c r="N27" s="343"/>
      <c r="O27" s="343"/>
      <c r="P27" s="343"/>
      <c r="Q27" s="343"/>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62"/>
      <c r="L28" s="363"/>
      <c r="M28" s="364"/>
      <c r="N28" s="365"/>
      <c r="O28" s="365"/>
      <c r="P28" s="365"/>
      <c r="Q28" s="365"/>
      <c r="R28" s="337"/>
      <c r="S28" s="337"/>
      <c r="T28" s="337"/>
      <c r="U28" s="337"/>
      <c r="V28" s="337"/>
      <c r="W28" s="337"/>
      <c r="X28" s="337"/>
      <c r="Y28" s="23"/>
      <c r="Z28" s="23"/>
      <c r="AA28" s="23"/>
    </row>
    <row r="29" spans="1:27" ht="45" customHeight="1">
      <c r="A29" s="654" t="s">
        <v>107</v>
      </c>
      <c r="B29" s="568"/>
      <c r="C29" s="568"/>
      <c r="D29" s="568"/>
      <c r="E29" s="568"/>
      <c r="F29" s="568"/>
      <c r="G29" s="569"/>
      <c r="H29" s="655" t="s">
        <v>108</v>
      </c>
      <c r="I29" s="568"/>
      <c r="J29" s="568"/>
      <c r="K29" s="568"/>
      <c r="L29" s="568"/>
      <c r="M29" s="568"/>
      <c r="N29" s="569"/>
      <c r="O29" s="656" t="s">
        <v>109</v>
      </c>
      <c r="P29" s="568"/>
      <c r="Q29" s="568"/>
      <c r="R29" s="568"/>
      <c r="S29" s="569"/>
      <c r="T29" s="657" t="s">
        <v>110</v>
      </c>
      <c r="U29" s="568"/>
      <c r="V29" s="568"/>
      <c r="W29" s="568"/>
      <c r="X29" s="569"/>
      <c r="Y29" s="102"/>
      <c r="Z29" s="103"/>
      <c r="AA29" s="104"/>
    </row>
    <row r="30" spans="1:27" ht="63" customHeight="1">
      <c r="A30" s="39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79" t="s">
        <v>123</v>
      </c>
      <c r="P30" s="565"/>
      <c r="Q30" s="565"/>
      <c r="R30" s="680"/>
      <c r="S30" s="110" t="s">
        <v>124</v>
      </c>
      <c r="T30" s="112" t="s">
        <v>123</v>
      </c>
      <c r="U30" s="109" t="s">
        <v>124</v>
      </c>
      <c r="V30" s="109" t="s">
        <v>57</v>
      </c>
      <c r="W30" s="109" t="s">
        <v>125</v>
      </c>
      <c r="X30" s="110" t="s">
        <v>126</v>
      </c>
      <c r="Y30" s="113"/>
      <c r="Z30" s="23"/>
      <c r="AA30" s="23"/>
    </row>
    <row r="31" spans="1:27" ht="236.25" customHeight="1">
      <c r="A31" s="130">
        <v>1</v>
      </c>
      <c r="B31" s="446" t="s">
        <v>60</v>
      </c>
      <c r="C31" s="130" t="s">
        <v>98</v>
      </c>
      <c r="D31" s="131">
        <v>44741</v>
      </c>
      <c r="E31" s="91" t="s">
        <v>1095</v>
      </c>
      <c r="F31" s="130" t="s">
        <v>61</v>
      </c>
      <c r="G31" s="130" t="s">
        <v>1079</v>
      </c>
      <c r="H31" s="434" t="s">
        <v>1096</v>
      </c>
      <c r="I31" s="150" t="s">
        <v>62</v>
      </c>
      <c r="J31" s="150" t="s">
        <v>1097</v>
      </c>
      <c r="K31" s="130" t="s">
        <v>1098</v>
      </c>
      <c r="L31" s="131">
        <v>44753</v>
      </c>
      <c r="M31" s="131">
        <v>44760</v>
      </c>
      <c r="N31" s="407">
        <v>45078</v>
      </c>
      <c r="O31" s="677" t="s">
        <v>1408</v>
      </c>
      <c r="P31" s="578"/>
      <c r="Q31" s="578"/>
      <c r="R31" s="579"/>
      <c r="S31" s="141" t="s">
        <v>1099</v>
      </c>
      <c r="T31" s="145" t="s">
        <v>1446</v>
      </c>
      <c r="U31" s="91" t="s">
        <v>1448</v>
      </c>
      <c r="V31" s="91"/>
      <c r="W31" s="221" t="s">
        <v>70</v>
      </c>
      <c r="X31" s="438" t="s">
        <v>1444</v>
      </c>
      <c r="Y31" s="123"/>
      <c r="Z31" s="23"/>
      <c r="AA31" s="23"/>
    </row>
    <row r="32" spans="1:27" ht="15.75" customHeight="1">
      <c r="A32" s="23"/>
      <c r="B32" s="23"/>
      <c r="C32" s="23"/>
      <c r="D32" s="23"/>
      <c r="E32" s="94"/>
      <c r="F32" s="23"/>
      <c r="G32" s="94"/>
      <c r="H32" s="94"/>
      <c r="I32" s="23"/>
      <c r="J32" s="23"/>
      <c r="K32" s="23"/>
      <c r="L32" s="23"/>
      <c r="M32" s="23"/>
      <c r="N32" s="23"/>
      <c r="O32" s="23"/>
      <c r="P32" s="23"/>
      <c r="Q32" s="23"/>
      <c r="R32" s="23"/>
      <c r="S32" s="23"/>
      <c r="T32" s="93"/>
      <c r="U32" s="93"/>
      <c r="V32" s="93"/>
      <c r="W32" s="219"/>
      <c r="X32" s="94"/>
      <c r="Y32" s="23"/>
      <c r="Z32" s="23"/>
      <c r="AA32" s="23"/>
    </row>
    <row r="33" spans="1:27" ht="15.75" customHeight="1">
      <c r="A33" s="23"/>
      <c r="B33" s="23"/>
      <c r="C33" s="23"/>
      <c r="D33" s="23"/>
      <c r="E33" s="94"/>
      <c r="F33" s="23"/>
      <c r="G33" s="94"/>
      <c r="H33" s="94"/>
      <c r="I33" s="23"/>
      <c r="J33" s="23"/>
      <c r="K33" s="23"/>
      <c r="L33" s="23"/>
      <c r="M33" s="23"/>
      <c r="N33" s="23"/>
      <c r="O33" s="23"/>
      <c r="P33" s="23"/>
      <c r="Q33" s="23"/>
      <c r="R33" s="23"/>
      <c r="S33" s="23"/>
      <c r="T33" s="93"/>
      <c r="U33" s="93"/>
      <c r="V33" s="93"/>
      <c r="W33" s="219"/>
      <c r="X33" s="94"/>
      <c r="Y33" s="23"/>
      <c r="Z33" s="23"/>
      <c r="AA33" s="23"/>
    </row>
    <row r="34" spans="1:27" ht="15.75" customHeight="1">
      <c r="A34" s="23"/>
      <c r="B34" s="23"/>
      <c r="C34" s="23"/>
      <c r="D34" s="23"/>
      <c r="E34" s="94"/>
      <c r="F34" s="23"/>
      <c r="G34" s="94"/>
      <c r="H34" s="94"/>
      <c r="I34" s="23"/>
      <c r="J34" s="23"/>
      <c r="K34" s="23"/>
      <c r="L34" s="23"/>
      <c r="M34" s="23"/>
      <c r="N34" s="23"/>
      <c r="O34" s="23"/>
      <c r="P34" s="23"/>
      <c r="Q34" s="23"/>
      <c r="R34" s="23"/>
      <c r="S34" s="23"/>
      <c r="T34" s="93"/>
      <c r="U34" s="93"/>
      <c r="V34" s="93"/>
      <c r="W34" s="219"/>
      <c r="X34" s="94"/>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6">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80" priority="1" stopIfTrue="1" operator="containsText" text="Cerrada">
      <formula>NOT(ISERROR(SEARCH(("Cerrada"),(W31))))</formula>
    </cfRule>
  </conditionalFormatting>
  <conditionalFormatting sqref="W31">
    <cfRule type="containsText" dxfId="79" priority="2" stopIfTrue="1" operator="containsText" text="En ejecución">
      <formula>NOT(ISERROR(SEARCH(("En ejecución"),(W31))))</formula>
    </cfRule>
  </conditionalFormatting>
  <conditionalFormatting sqref="W31">
    <cfRule type="containsText" dxfId="78" priority="3" stopIfTrue="1" operator="containsText" text="Vencida">
      <formula>NOT(ISERROR(SEARCH(("Vencida"),(W31))))</formula>
    </cfRule>
  </conditionalFormatting>
  <conditionalFormatting sqref="W31">
    <cfRule type="containsText" dxfId="77" priority="4" stopIfTrue="1" operator="containsText" text="Cerrada">
      <formula>NOT(ISERROR(SEARCH(("Cerrada"),(W31))))</formula>
    </cfRule>
  </conditionalFormatting>
  <conditionalFormatting sqref="W31">
    <cfRule type="containsText" dxfId="76" priority="5" stopIfTrue="1" operator="containsText" text="En ejecución">
      <formula>NOT(ISERROR(SEARCH(("En ejecución"),(W31))))</formula>
    </cfRule>
  </conditionalFormatting>
  <conditionalFormatting sqref="W31">
    <cfRule type="containsText" dxfId="75" priority="6" stopIfTrue="1" operator="containsText" text="Vencida">
      <formula>NOT(ISERROR(SEARCH(("Vencida"),(W31))))</formula>
    </cfRule>
  </conditionalFormatting>
  <dataValidations count="7">
    <dataValidation type="list" allowBlank="1" showErrorMessage="1" sqref="B31">
      <formula1>$F$2:$F$6</formula1>
    </dataValidation>
    <dataValidation type="list" allowBlank="1" showErrorMessage="1" sqref="A23">
      <formula1>PROCESOS</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 type="list" allowBlank="1" showErrorMessage="1" sqref="W31">
      <formula1>$I$2:$I$4</formula1>
    </dataValidation>
    <dataValidation type="list" allowBlank="1" showErrorMessage="1" sqref="V31">
      <formula1>$J$2:$J$4</formula1>
    </dataValidation>
  </dataValidation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D08D"/>
  </sheetPr>
  <dimension ref="A1:AA1000"/>
  <sheetViews>
    <sheetView showGridLines="0" topLeftCell="T30" zoomScale="82" zoomScaleNormal="82" workbookViewId="0">
      <selection activeCell="W30" sqref="W30"/>
    </sheetView>
  </sheetViews>
  <sheetFormatPr baseColWidth="10" defaultColWidth="14.42578125" defaultRowHeight="15" customHeight="1"/>
  <cols>
    <col min="1" max="1" width="6.5703125" customWidth="1"/>
    <col min="2" max="2" width="15.570312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6.42578125" customWidth="1"/>
    <col min="20" max="20" width="59.7109375" customWidth="1"/>
    <col min="21" max="21" width="40.140625" customWidth="1"/>
    <col min="22" max="22" width="41.7109375" customWidth="1"/>
    <col min="23" max="23" width="19.42578125" customWidth="1"/>
    <col min="24" max="24" width="63"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46"/>
      <c r="B17" s="647"/>
      <c r="C17" s="648"/>
      <c r="D17" s="653" t="s">
        <v>101</v>
      </c>
      <c r="E17" s="647"/>
      <c r="F17" s="647"/>
      <c r="G17" s="647"/>
      <c r="H17" s="647"/>
      <c r="I17" s="647"/>
      <c r="J17" s="647"/>
      <c r="K17" s="647"/>
      <c r="L17" s="647"/>
      <c r="M17" s="647"/>
      <c r="N17" s="647"/>
      <c r="O17" s="647"/>
      <c r="P17" s="647"/>
      <c r="Q17" s="647"/>
      <c r="R17" s="647"/>
      <c r="S17" s="647"/>
      <c r="T17" s="647"/>
      <c r="U17" s="647"/>
      <c r="V17" s="647"/>
      <c r="W17" s="648"/>
      <c r="X17" s="95" t="s">
        <v>102</v>
      </c>
      <c r="Y17" s="23"/>
      <c r="Z17" s="23"/>
      <c r="AA17" s="23"/>
    </row>
    <row r="18" spans="1:27" ht="27.75" customHeight="1">
      <c r="A18" s="649"/>
      <c r="B18" s="593"/>
      <c r="C18" s="650"/>
      <c r="D18" s="649"/>
      <c r="E18" s="593"/>
      <c r="F18" s="593"/>
      <c r="G18" s="593"/>
      <c r="H18" s="593"/>
      <c r="I18" s="593"/>
      <c r="J18" s="593"/>
      <c r="K18" s="593"/>
      <c r="L18" s="593"/>
      <c r="M18" s="593"/>
      <c r="N18" s="593"/>
      <c r="O18" s="593"/>
      <c r="P18" s="593"/>
      <c r="Q18" s="593"/>
      <c r="R18" s="593"/>
      <c r="S18" s="593"/>
      <c r="T18" s="593"/>
      <c r="U18" s="593"/>
      <c r="V18" s="593"/>
      <c r="W18" s="650"/>
      <c r="X18" s="96" t="s">
        <v>954</v>
      </c>
      <c r="Y18" s="23"/>
      <c r="Z18" s="23"/>
      <c r="AA18" s="23"/>
    </row>
    <row r="19" spans="1:27" ht="27.75" customHeight="1">
      <c r="A19" s="649"/>
      <c r="B19" s="593"/>
      <c r="C19" s="650"/>
      <c r="D19" s="649"/>
      <c r="E19" s="593"/>
      <c r="F19" s="593"/>
      <c r="G19" s="593"/>
      <c r="H19" s="593"/>
      <c r="I19" s="593"/>
      <c r="J19" s="593"/>
      <c r="K19" s="593"/>
      <c r="L19" s="593"/>
      <c r="M19" s="593"/>
      <c r="N19" s="593"/>
      <c r="O19" s="593"/>
      <c r="P19" s="593"/>
      <c r="Q19" s="593"/>
      <c r="R19" s="593"/>
      <c r="S19" s="593"/>
      <c r="T19" s="593"/>
      <c r="U19" s="593"/>
      <c r="V19" s="593"/>
      <c r="W19" s="650"/>
      <c r="X19" s="97" t="s">
        <v>979</v>
      </c>
      <c r="Y19" s="23"/>
      <c r="Z19" s="23"/>
      <c r="AA19" s="23"/>
    </row>
    <row r="20" spans="1:27" ht="27.75" customHeight="1">
      <c r="A20" s="651"/>
      <c r="B20" s="652"/>
      <c r="C20" s="612"/>
      <c r="D20" s="651"/>
      <c r="E20" s="652"/>
      <c r="F20" s="652"/>
      <c r="G20" s="652"/>
      <c r="H20" s="652"/>
      <c r="I20" s="652"/>
      <c r="J20" s="652"/>
      <c r="K20" s="652"/>
      <c r="L20" s="652"/>
      <c r="M20" s="652"/>
      <c r="N20" s="652"/>
      <c r="O20" s="652"/>
      <c r="P20" s="652"/>
      <c r="Q20" s="652"/>
      <c r="R20" s="652"/>
      <c r="S20" s="652"/>
      <c r="T20" s="652"/>
      <c r="U20" s="652"/>
      <c r="V20" s="652"/>
      <c r="W20" s="612"/>
      <c r="X20" s="98"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686" t="s">
        <v>956</v>
      </c>
      <c r="B22" s="565"/>
      <c r="C22" s="566"/>
      <c r="D22" s="341"/>
      <c r="E22" s="687" t="str">
        <f>CONCATENATE("INFORME DE SEGUIMIENTO DEL PROCESO ",A23)</f>
        <v>INFORME DE SEGUIMIENTO DEL PROCESO MEJORAMIENTO INTEGRAL Y CONTINUO</v>
      </c>
      <c r="F22" s="569"/>
      <c r="G22" s="338"/>
      <c r="H22" s="688" t="s">
        <v>957</v>
      </c>
      <c r="I22" s="568"/>
      <c r="J22" s="569"/>
      <c r="K22" s="342"/>
      <c r="L22" s="343"/>
      <c r="M22" s="343"/>
      <c r="N22" s="343"/>
      <c r="O22" s="343"/>
      <c r="P22" s="343"/>
      <c r="Q22" s="343"/>
      <c r="R22" s="343"/>
      <c r="S22" s="343"/>
      <c r="T22" s="343"/>
      <c r="U22" s="343"/>
      <c r="V22" s="343"/>
      <c r="W22" s="343"/>
      <c r="X22" s="344"/>
      <c r="Y22" s="23"/>
      <c r="Z22" s="23"/>
      <c r="AA22" s="23"/>
    </row>
    <row r="23" spans="1:27" ht="53.25" customHeight="1">
      <c r="A23" s="712" t="s">
        <v>100</v>
      </c>
      <c r="B23" s="565"/>
      <c r="C23" s="566"/>
      <c r="D23" s="341"/>
      <c r="E23" s="345" t="s">
        <v>958</v>
      </c>
      <c r="F23" s="346">
        <f>COUNTA(E31:E41)</f>
        <v>3</v>
      </c>
      <c r="G23" s="338"/>
      <c r="H23" s="690" t="s">
        <v>959</v>
      </c>
      <c r="I23" s="691"/>
      <c r="J23" s="346">
        <f>COUNTIF(I32:I40,"Acción correctiva")</f>
        <v>2</v>
      </c>
      <c r="K23" s="339"/>
      <c r="L23" s="343"/>
      <c r="M23" s="343"/>
      <c r="N23" s="343"/>
      <c r="O23" s="343"/>
      <c r="P23" s="343"/>
      <c r="Q23" s="343"/>
      <c r="R23" s="343"/>
      <c r="S23" s="343"/>
      <c r="T23" s="343"/>
      <c r="U23" s="344"/>
      <c r="V23" s="344"/>
      <c r="W23" s="341"/>
      <c r="X23" s="344"/>
      <c r="Y23" s="23"/>
      <c r="Z23" s="23"/>
      <c r="AA23" s="23"/>
    </row>
    <row r="24" spans="1:27" ht="48.75" customHeight="1">
      <c r="A24" s="348"/>
      <c r="B24" s="341"/>
      <c r="C24" s="341"/>
      <c r="D24" s="349"/>
      <c r="E24" s="350" t="s">
        <v>8</v>
      </c>
      <c r="F24" s="351">
        <f>COUNTA(H31:H41)</f>
        <v>3</v>
      </c>
      <c r="G24" s="352"/>
      <c r="H24" s="693" t="s">
        <v>960</v>
      </c>
      <c r="I24" s="694"/>
      <c r="J24" s="347">
        <f>COUNTIF(I33:I40,"Acción Preventiva y/o de mejora")</f>
        <v>0</v>
      </c>
      <c r="K24" s="339"/>
      <c r="L24" s="343"/>
      <c r="M24" s="343"/>
      <c r="N24" s="343"/>
      <c r="O24" s="343"/>
      <c r="P24" s="343"/>
      <c r="Q24" s="343"/>
      <c r="R24" s="339"/>
      <c r="S24" s="339"/>
      <c r="T24" s="339"/>
      <c r="U24" s="344"/>
      <c r="V24" s="344"/>
      <c r="W24" s="341"/>
      <c r="X24" s="344"/>
      <c r="Y24" s="23"/>
      <c r="Z24" s="23"/>
      <c r="AA24" s="23"/>
    </row>
    <row r="25" spans="1:27" ht="53.25" customHeight="1">
      <c r="A25" s="348"/>
      <c r="B25" s="341"/>
      <c r="C25" s="341"/>
      <c r="D25" s="353"/>
      <c r="E25" s="350" t="s">
        <v>9</v>
      </c>
      <c r="F25" s="351">
        <f>COUNTIF(W32:W41, "Vencida")</f>
        <v>0</v>
      </c>
      <c r="G25" s="352"/>
      <c r="H25" s="695"/>
      <c r="I25" s="666"/>
      <c r="J25" s="354"/>
      <c r="K25" s="339"/>
      <c r="L25" s="343"/>
      <c r="M25" s="343"/>
      <c r="N25" s="343"/>
      <c r="O25" s="343"/>
      <c r="P25" s="343"/>
      <c r="Q25" s="343"/>
      <c r="R25" s="339"/>
      <c r="S25" s="339"/>
      <c r="T25" s="339"/>
      <c r="U25" s="344"/>
      <c r="V25" s="344"/>
      <c r="W25" s="341"/>
      <c r="X25" s="355"/>
      <c r="Y25" s="23"/>
      <c r="Z25" s="23"/>
      <c r="AA25" s="23"/>
    </row>
    <row r="26" spans="1:27" ht="48.75" customHeight="1">
      <c r="A26" s="348"/>
      <c r="B26" s="341"/>
      <c r="C26" s="341"/>
      <c r="D26" s="349"/>
      <c r="E26" s="350" t="s">
        <v>10</v>
      </c>
      <c r="F26" s="351">
        <f>COUNTIF(W31:W41, "En ejecución")</f>
        <v>3</v>
      </c>
      <c r="G26" s="352"/>
      <c r="H26" s="695"/>
      <c r="I26" s="666"/>
      <c r="J26" s="356"/>
      <c r="K26" s="354"/>
      <c r="L26" s="343"/>
      <c r="M26" s="343"/>
      <c r="N26" s="343"/>
      <c r="O26" s="343"/>
      <c r="P26" s="343"/>
      <c r="Q26" s="343"/>
      <c r="R26" s="339"/>
      <c r="S26" s="339"/>
      <c r="T26" s="339"/>
      <c r="U26" s="344"/>
      <c r="V26" s="344"/>
      <c r="W26" s="341"/>
      <c r="X26" s="355"/>
      <c r="Y26" s="23"/>
      <c r="Z26" s="23"/>
      <c r="AA26" s="23"/>
    </row>
    <row r="27" spans="1:27" ht="51" customHeight="1">
      <c r="A27" s="348"/>
      <c r="B27" s="341"/>
      <c r="C27" s="341"/>
      <c r="D27" s="353"/>
      <c r="E27" s="357" t="s">
        <v>980</v>
      </c>
      <c r="F27" s="347">
        <f>COUNTIF(W32:W41, "Cerrada")</f>
        <v>0</v>
      </c>
      <c r="G27" s="352"/>
      <c r="H27" s="358"/>
      <c r="I27" s="359"/>
      <c r="J27" s="343"/>
      <c r="K27" s="343"/>
      <c r="L27" s="343"/>
      <c r="M27" s="343"/>
      <c r="N27" s="343"/>
      <c r="O27" s="343"/>
      <c r="P27" s="343"/>
      <c r="Q27" s="343"/>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62"/>
      <c r="L28" s="343"/>
      <c r="M28" s="343"/>
      <c r="N28" s="343"/>
      <c r="O28" s="343"/>
      <c r="P28" s="343"/>
      <c r="Q28" s="365"/>
      <c r="R28" s="337"/>
      <c r="S28" s="337"/>
      <c r="T28" s="337"/>
      <c r="U28" s="337"/>
      <c r="V28" s="337"/>
      <c r="W28" s="337"/>
      <c r="X28" s="337"/>
      <c r="Y28" s="23"/>
      <c r="Z28" s="23"/>
      <c r="AA28" s="23"/>
    </row>
    <row r="29" spans="1:27" ht="45" customHeight="1">
      <c r="A29" s="654" t="s">
        <v>107</v>
      </c>
      <c r="B29" s="568"/>
      <c r="C29" s="568"/>
      <c r="D29" s="568"/>
      <c r="E29" s="568"/>
      <c r="F29" s="568"/>
      <c r="G29" s="569"/>
      <c r="H29" s="655" t="s">
        <v>108</v>
      </c>
      <c r="I29" s="568"/>
      <c r="J29" s="568"/>
      <c r="K29" s="568"/>
      <c r="L29" s="568"/>
      <c r="M29" s="568"/>
      <c r="N29" s="569"/>
      <c r="O29" s="656" t="s">
        <v>109</v>
      </c>
      <c r="P29" s="568"/>
      <c r="Q29" s="568"/>
      <c r="R29" s="568"/>
      <c r="S29" s="569"/>
      <c r="T29" s="657" t="s">
        <v>110</v>
      </c>
      <c r="U29" s="568"/>
      <c r="V29" s="568"/>
      <c r="W29" s="568"/>
      <c r="X29" s="569"/>
      <c r="Y29" s="102"/>
      <c r="Z29" s="103"/>
      <c r="AA29" s="104"/>
    </row>
    <row r="30" spans="1:27" ht="63" customHeight="1" thickBo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79" t="s">
        <v>123</v>
      </c>
      <c r="P30" s="565"/>
      <c r="Q30" s="565"/>
      <c r="R30" s="680"/>
      <c r="S30" s="110" t="s">
        <v>124</v>
      </c>
      <c r="T30" s="112" t="s">
        <v>123</v>
      </c>
      <c r="U30" s="109" t="s">
        <v>124</v>
      </c>
      <c r="V30" s="109" t="s">
        <v>57</v>
      </c>
      <c r="W30" s="399" t="s">
        <v>125</v>
      </c>
      <c r="X30" s="400" t="s">
        <v>126</v>
      </c>
      <c r="Y30" s="113"/>
      <c r="Z30" s="23"/>
      <c r="AA30" s="23"/>
    </row>
    <row r="31" spans="1:27" ht="409.6" customHeight="1" thickTop="1" thickBot="1">
      <c r="A31" s="130">
        <v>1</v>
      </c>
      <c r="B31" s="141" t="s">
        <v>60</v>
      </c>
      <c r="C31" s="141" t="s">
        <v>66</v>
      </c>
      <c r="D31" s="131">
        <v>44741</v>
      </c>
      <c r="E31" s="91" t="s">
        <v>1078</v>
      </c>
      <c r="F31" s="141" t="s">
        <v>61</v>
      </c>
      <c r="G31" s="91" t="s">
        <v>1086</v>
      </c>
      <c r="H31" s="150" t="s">
        <v>1080</v>
      </c>
      <c r="I31" s="150" t="s">
        <v>62</v>
      </c>
      <c r="J31" s="150" t="s">
        <v>1087</v>
      </c>
      <c r="K31" s="130" t="s">
        <v>1088</v>
      </c>
      <c r="L31" s="131">
        <v>44748</v>
      </c>
      <c r="M31" s="131">
        <v>44757</v>
      </c>
      <c r="N31" s="131">
        <v>44926</v>
      </c>
      <c r="O31" s="718" t="s">
        <v>1409</v>
      </c>
      <c r="P31" s="719"/>
      <c r="Q31" s="719"/>
      <c r="R31" s="720"/>
      <c r="S31" s="543" t="s">
        <v>1412</v>
      </c>
      <c r="T31" s="150" t="s">
        <v>1487</v>
      </c>
      <c r="U31" s="528" t="s">
        <v>1480</v>
      </c>
      <c r="V31" s="276"/>
      <c r="W31" s="447" t="s">
        <v>70</v>
      </c>
      <c r="X31" s="438" t="s">
        <v>1481</v>
      </c>
      <c r="Y31" s="123"/>
      <c r="Z31" s="23"/>
      <c r="AA31" s="23"/>
    </row>
    <row r="32" spans="1:27" ht="192.75" customHeight="1" thickBot="1">
      <c r="A32" s="130">
        <v>2</v>
      </c>
      <c r="B32" s="141" t="s">
        <v>60</v>
      </c>
      <c r="C32" s="141" t="s">
        <v>66</v>
      </c>
      <c r="D32" s="131">
        <v>44741</v>
      </c>
      <c r="E32" s="91" t="s">
        <v>1100</v>
      </c>
      <c r="F32" s="141" t="s">
        <v>61</v>
      </c>
      <c r="G32" s="91" t="s">
        <v>1101</v>
      </c>
      <c r="H32" s="150" t="s">
        <v>1102</v>
      </c>
      <c r="I32" s="150" t="s">
        <v>62</v>
      </c>
      <c r="J32" s="150" t="s">
        <v>1103</v>
      </c>
      <c r="K32" s="130" t="s">
        <v>1088</v>
      </c>
      <c r="L32" s="131">
        <v>44748</v>
      </c>
      <c r="M32" s="131">
        <v>44757</v>
      </c>
      <c r="N32" s="131">
        <v>44926</v>
      </c>
      <c r="O32" s="715" t="s">
        <v>1410</v>
      </c>
      <c r="P32" s="716"/>
      <c r="Q32" s="716"/>
      <c r="R32" s="717"/>
      <c r="S32" s="544" t="s">
        <v>1413</v>
      </c>
      <c r="T32" s="448" t="s">
        <v>1482</v>
      </c>
      <c r="U32" s="72" t="s">
        <v>1479</v>
      </c>
      <c r="V32" s="449"/>
      <c r="W32" s="130" t="s">
        <v>70</v>
      </c>
      <c r="X32" s="438" t="s">
        <v>1481</v>
      </c>
      <c r="Y32" s="123"/>
      <c r="Z32" s="23"/>
      <c r="AA32" s="23"/>
    </row>
    <row r="33" spans="1:27" ht="159.75" customHeight="1" thickBot="1">
      <c r="A33" s="130">
        <v>3</v>
      </c>
      <c r="B33" s="141" t="s">
        <v>60</v>
      </c>
      <c r="C33" s="141" t="s">
        <v>66</v>
      </c>
      <c r="D33" s="131">
        <v>44741</v>
      </c>
      <c r="E33" s="91" t="s">
        <v>1104</v>
      </c>
      <c r="F33" s="141" t="s">
        <v>75</v>
      </c>
      <c r="G33" s="91" t="s">
        <v>1105</v>
      </c>
      <c r="H33" s="150" t="s">
        <v>1106</v>
      </c>
      <c r="I33" s="150" t="s">
        <v>62</v>
      </c>
      <c r="J33" s="150" t="s">
        <v>1107</v>
      </c>
      <c r="K33" s="130" t="s">
        <v>1088</v>
      </c>
      <c r="L33" s="131">
        <v>44748</v>
      </c>
      <c r="M33" s="131">
        <v>44757</v>
      </c>
      <c r="N33" s="131">
        <v>44926</v>
      </c>
      <c r="O33" s="715" t="s">
        <v>1411</v>
      </c>
      <c r="P33" s="716"/>
      <c r="Q33" s="716"/>
      <c r="R33" s="717"/>
      <c r="S33" s="524" t="s">
        <v>1412</v>
      </c>
      <c r="T33" s="145" t="s">
        <v>1483</v>
      </c>
      <c r="U33" s="554" t="s">
        <v>1478</v>
      </c>
      <c r="V33" s="91"/>
      <c r="W33" s="130" t="s">
        <v>70</v>
      </c>
      <c r="X33" s="438" t="s">
        <v>1481</v>
      </c>
      <c r="Y33" s="123"/>
      <c r="Z33" s="23"/>
      <c r="AA33" s="23"/>
    </row>
    <row r="34" spans="1:27" ht="15.75" customHeight="1">
      <c r="A34" s="74"/>
      <c r="B34" s="74"/>
      <c r="C34" s="74"/>
      <c r="D34" s="74"/>
      <c r="E34" s="123"/>
      <c r="F34" s="74"/>
      <c r="G34" s="123"/>
      <c r="H34" s="123"/>
      <c r="I34" s="74"/>
      <c r="J34" s="74"/>
      <c r="K34" s="74"/>
      <c r="L34" s="74"/>
      <c r="M34" s="74"/>
      <c r="N34" s="74"/>
      <c r="O34" s="74"/>
      <c r="P34" s="74"/>
      <c r="Q34" s="74"/>
      <c r="R34" s="74"/>
      <c r="S34" s="74"/>
      <c r="T34" s="450"/>
      <c r="U34" s="450"/>
      <c r="V34" s="93"/>
      <c r="W34" s="219"/>
      <c r="X34" s="94"/>
      <c r="Y34" s="23"/>
      <c r="Z34" s="23"/>
      <c r="AA34" s="23"/>
    </row>
    <row r="35" spans="1:27" ht="15.75" customHeight="1">
      <c r="A35" s="74"/>
      <c r="B35" s="74"/>
      <c r="C35" s="74"/>
      <c r="D35" s="74"/>
      <c r="E35" s="123"/>
      <c r="F35" s="74"/>
      <c r="G35" s="123"/>
      <c r="H35" s="123"/>
      <c r="I35" s="74"/>
      <c r="J35" s="74"/>
      <c r="K35" s="74"/>
      <c r="L35" s="74"/>
      <c r="M35" s="74"/>
      <c r="N35" s="74"/>
      <c r="O35" s="74"/>
      <c r="P35" s="74"/>
      <c r="Q35" s="74"/>
      <c r="R35" s="74"/>
      <c r="S35" s="74"/>
      <c r="T35" s="450"/>
      <c r="U35" s="450"/>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94"/>
      <c r="F91" s="23"/>
      <c r="G91" s="94"/>
      <c r="H91" s="94"/>
      <c r="I91" s="23"/>
      <c r="J91" s="23"/>
      <c r="K91" s="23"/>
      <c r="L91" s="23"/>
      <c r="M91" s="23"/>
      <c r="N91" s="23"/>
      <c r="O91" s="23"/>
      <c r="P91" s="23"/>
      <c r="Q91" s="23"/>
      <c r="R91" s="23"/>
      <c r="S91" s="23"/>
      <c r="T91" s="93"/>
      <c r="U91" s="93"/>
      <c r="V91" s="93"/>
      <c r="W91" s="219"/>
      <c r="X91" s="94"/>
      <c r="Y91" s="23"/>
      <c r="Z91" s="23"/>
      <c r="AA91" s="23"/>
    </row>
    <row r="92" spans="1:27" ht="15.75" customHeight="1">
      <c r="A92" s="23"/>
      <c r="B92" s="23"/>
      <c r="C92" s="23"/>
      <c r="D92" s="23"/>
      <c r="E92" s="94"/>
      <c r="F92" s="23"/>
      <c r="G92" s="94"/>
      <c r="H92" s="94"/>
      <c r="I92" s="23"/>
      <c r="J92" s="23"/>
      <c r="K92" s="23"/>
      <c r="L92" s="23"/>
      <c r="M92" s="23"/>
      <c r="N92" s="23"/>
      <c r="O92" s="23"/>
      <c r="P92" s="23"/>
      <c r="Q92" s="23"/>
      <c r="R92" s="23"/>
      <c r="S92" s="23"/>
      <c r="T92" s="93"/>
      <c r="U92" s="93"/>
      <c r="V92" s="93"/>
      <c r="W92" s="219"/>
      <c r="X92" s="94"/>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19"/>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8">
    <mergeCell ref="T29:X29"/>
    <mergeCell ref="O33:R33"/>
    <mergeCell ref="H24:I24"/>
    <mergeCell ref="H25:I25"/>
    <mergeCell ref="H26:I26"/>
    <mergeCell ref="O30:R30"/>
    <mergeCell ref="O31:R31"/>
    <mergeCell ref="O32:R32"/>
    <mergeCell ref="A29:G29"/>
    <mergeCell ref="H29:N29"/>
    <mergeCell ref="O29:S29"/>
    <mergeCell ref="A23:C23"/>
    <mergeCell ref="H23:I23"/>
    <mergeCell ref="A17:C20"/>
    <mergeCell ref="D17:W20"/>
    <mergeCell ref="A22:C22"/>
    <mergeCell ref="E22:F22"/>
    <mergeCell ref="H22:J22"/>
  </mergeCells>
  <conditionalFormatting sqref="W32:W33">
    <cfRule type="containsText" dxfId="74" priority="1" stopIfTrue="1" operator="containsText" text="Cerrada">
      <formula>NOT(ISERROR(SEARCH(("Cerrada"),(W32))))</formula>
    </cfRule>
  </conditionalFormatting>
  <conditionalFormatting sqref="W32:W33">
    <cfRule type="containsText" dxfId="73" priority="2" stopIfTrue="1" operator="containsText" text="En ejecución">
      <formula>NOT(ISERROR(SEARCH(("En ejecución"),(W32))))</formula>
    </cfRule>
  </conditionalFormatting>
  <conditionalFormatting sqref="W32:W33">
    <cfRule type="containsText" dxfId="72" priority="3" stopIfTrue="1" operator="containsText" text="Vencida">
      <formula>NOT(ISERROR(SEARCH(("Vencida"),(W32))))</formula>
    </cfRule>
  </conditionalFormatting>
  <dataValidations count="7">
    <dataValidation type="list" allowBlank="1" showErrorMessage="1" sqref="B31:B33">
      <formula1>$F$2:$F$6</formula1>
    </dataValidation>
    <dataValidation type="list" allowBlank="1" showErrorMessage="1" sqref="A23">
      <formula1>PROCESOS</formula1>
    </dataValidation>
    <dataValidation type="list" allowBlank="1" showErrorMessage="1" sqref="C31:C33">
      <formula1>$D$2:$D$13</formula1>
    </dataValidation>
    <dataValidation type="list" allowBlank="1" showErrorMessage="1" sqref="F31:F33">
      <formula1>$G$2:$G$5</formula1>
    </dataValidation>
    <dataValidation type="list" allowBlank="1" showErrorMessage="1" sqref="I31:I33">
      <formula1>$H$2:$H$3</formula1>
    </dataValidation>
    <dataValidation type="list" allowBlank="1" showErrorMessage="1" sqref="W31:W33">
      <formula1>$I$2:$I$4</formula1>
    </dataValidation>
    <dataValidation type="list" allowBlank="1" showErrorMessage="1" sqref="V31:V33">
      <formula1>$J$2:$J$4</formula1>
    </dataValidation>
  </dataValidations>
  <hyperlinks>
    <hyperlink ref="U31" r:id="rId1" display="https://drive.google.com/drive/u/2/folders/1KxrgUpSHc2h6lwXDbY4VwYz3iGoLNflq"/>
    <hyperlink ref="S33" r:id="rId2" display="http://www.idep.edu.co/sites/default/files/PRO-GRF-11-01_Egresos_o_salidas_de_bienes_V6.pdf"/>
    <hyperlink ref="S31" r:id="rId3"/>
    <hyperlink ref="U33" r:id="rId4"/>
  </hyperlinks>
  <pageMargins left="0.7" right="0.7" top="0.75" bottom="0.75" header="0" footer="0"/>
  <pageSetup orientation="portrait"/>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sheetPr>
  <dimension ref="A1:AA1000"/>
  <sheetViews>
    <sheetView showGridLines="0" topLeftCell="U30" workbookViewId="0">
      <selection activeCell="W31" sqref="W31"/>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78.140625" customWidth="1"/>
    <col min="6" max="6" width="24.140625" customWidth="1"/>
    <col min="7" max="7" width="26.42578125" customWidth="1"/>
    <col min="8" max="8" width="25.85546875" customWidth="1"/>
    <col min="9" max="9" width="14" customWidth="1"/>
    <col min="10" max="10" width="38.42578125"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43.140625" customWidth="1"/>
    <col min="20" max="20" width="67.710937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46"/>
      <c r="B17" s="647"/>
      <c r="C17" s="648"/>
      <c r="D17" s="653" t="s">
        <v>101</v>
      </c>
      <c r="E17" s="647"/>
      <c r="F17" s="647"/>
      <c r="G17" s="647"/>
      <c r="H17" s="647"/>
      <c r="I17" s="647"/>
      <c r="J17" s="647"/>
      <c r="K17" s="647"/>
      <c r="L17" s="647"/>
      <c r="M17" s="647"/>
      <c r="N17" s="647"/>
      <c r="O17" s="647"/>
      <c r="P17" s="647"/>
      <c r="Q17" s="647"/>
      <c r="R17" s="647"/>
      <c r="S17" s="647"/>
      <c r="T17" s="647"/>
      <c r="U17" s="647"/>
      <c r="V17" s="647"/>
      <c r="W17" s="648"/>
      <c r="X17" s="439" t="s">
        <v>102</v>
      </c>
      <c r="Y17" s="23"/>
      <c r="Z17" s="23"/>
      <c r="AA17" s="23"/>
    </row>
    <row r="18" spans="1:27" ht="27.75" customHeight="1">
      <c r="A18" s="649"/>
      <c r="B18" s="593"/>
      <c r="C18" s="650"/>
      <c r="D18" s="649"/>
      <c r="E18" s="593"/>
      <c r="F18" s="593"/>
      <c r="G18" s="593"/>
      <c r="H18" s="593"/>
      <c r="I18" s="593"/>
      <c r="J18" s="593"/>
      <c r="K18" s="593"/>
      <c r="L18" s="593"/>
      <c r="M18" s="593"/>
      <c r="N18" s="593"/>
      <c r="O18" s="593"/>
      <c r="P18" s="593"/>
      <c r="Q18" s="593"/>
      <c r="R18" s="593"/>
      <c r="S18" s="593"/>
      <c r="T18" s="593"/>
      <c r="U18" s="593"/>
      <c r="V18" s="593"/>
      <c r="W18" s="650"/>
      <c r="X18" s="440" t="s">
        <v>954</v>
      </c>
      <c r="Y18" s="23"/>
      <c r="Z18" s="23"/>
      <c r="AA18" s="23"/>
    </row>
    <row r="19" spans="1:27" ht="27.75" customHeight="1">
      <c r="A19" s="649"/>
      <c r="B19" s="593"/>
      <c r="C19" s="650"/>
      <c r="D19" s="649"/>
      <c r="E19" s="593"/>
      <c r="F19" s="593"/>
      <c r="G19" s="593"/>
      <c r="H19" s="593"/>
      <c r="I19" s="593"/>
      <c r="J19" s="593"/>
      <c r="K19" s="593"/>
      <c r="L19" s="593"/>
      <c r="M19" s="593"/>
      <c r="N19" s="593"/>
      <c r="O19" s="593"/>
      <c r="P19" s="593"/>
      <c r="Q19" s="593"/>
      <c r="R19" s="593"/>
      <c r="S19" s="593"/>
      <c r="T19" s="593"/>
      <c r="U19" s="593"/>
      <c r="V19" s="593"/>
      <c r="W19" s="650"/>
      <c r="X19" s="441" t="s">
        <v>955</v>
      </c>
      <c r="Y19" s="23"/>
      <c r="Z19" s="23"/>
      <c r="AA19" s="23"/>
    </row>
    <row r="20" spans="1:27" ht="27.75" customHeight="1">
      <c r="A20" s="651"/>
      <c r="B20" s="652"/>
      <c r="C20" s="612"/>
      <c r="D20" s="651"/>
      <c r="E20" s="652"/>
      <c r="F20" s="652"/>
      <c r="G20" s="652"/>
      <c r="H20" s="652"/>
      <c r="I20" s="652"/>
      <c r="J20" s="652"/>
      <c r="K20" s="652"/>
      <c r="L20" s="652"/>
      <c r="M20" s="652"/>
      <c r="N20" s="652"/>
      <c r="O20" s="652"/>
      <c r="P20" s="652"/>
      <c r="Q20" s="652"/>
      <c r="R20" s="652"/>
      <c r="S20" s="652"/>
      <c r="T20" s="652"/>
      <c r="U20" s="652"/>
      <c r="V20" s="652"/>
      <c r="W20" s="612"/>
      <c r="X20" s="442"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686" t="s">
        <v>956</v>
      </c>
      <c r="B22" s="565"/>
      <c r="C22" s="566"/>
      <c r="D22" s="341"/>
      <c r="E22" s="687" t="str">
        <f>CONCATENATE("INFORME DE SEGUIMIENTO DEL PROCESO ",A23)</f>
        <v>INFORME DE SEGUIMIENTO DEL PROCESO GESTIÓN JURÍDICA</v>
      </c>
      <c r="F22" s="569"/>
      <c r="G22" s="338"/>
      <c r="H22" s="688" t="s">
        <v>957</v>
      </c>
      <c r="I22" s="568"/>
      <c r="J22" s="569"/>
      <c r="K22" s="354"/>
      <c r="L22" s="354"/>
      <c r="M22" s="354"/>
      <c r="N22" s="354"/>
      <c r="O22" s="354"/>
      <c r="P22" s="354"/>
      <c r="Q22" s="343"/>
      <c r="R22" s="343"/>
      <c r="S22" s="343"/>
      <c r="T22" s="343"/>
      <c r="U22" s="343"/>
      <c r="V22" s="343"/>
      <c r="W22" s="343"/>
      <c r="X22" s="344"/>
      <c r="Y22" s="23"/>
      <c r="Z22" s="23"/>
      <c r="AA22" s="23"/>
    </row>
    <row r="23" spans="1:27" ht="53.25" customHeight="1">
      <c r="A23" s="712" t="s">
        <v>87</v>
      </c>
      <c r="B23" s="565"/>
      <c r="C23" s="566"/>
      <c r="D23" s="341"/>
      <c r="E23" s="345" t="s">
        <v>958</v>
      </c>
      <c r="F23" s="346">
        <f>COUNTA(E31:E38)</f>
        <v>1</v>
      </c>
      <c r="G23" s="338"/>
      <c r="H23" s="690" t="s">
        <v>959</v>
      </c>
      <c r="I23" s="691"/>
      <c r="J23" s="346">
        <f>COUNTIF(I31:I38,"Acción correctiva")</f>
        <v>1</v>
      </c>
      <c r="K23" s="354"/>
      <c r="L23" s="354"/>
      <c r="M23" s="354"/>
      <c r="N23" s="354"/>
      <c r="O23" s="354"/>
      <c r="P23" s="354"/>
      <c r="Q23" s="343"/>
      <c r="R23" s="343"/>
      <c r="S23" s="343"/>
      <c r="T23" s="343"/>
      <c r="U23" s="344"/>
      <c r="V23" s="344"/>
      <c r="W23" s="341"/>
      <c r="X23" s="344"/>
      <c r="Y23" s="23"/>
      <c r="Z23" s="23"/>
      <c r="AA23" s="23"/>
    </row>
    <row r="24" spans="1:27" ht="48.75" customHeight="1">
      <c r="A24" s="348"/>
      <c r="B24" s="341"/>
      <c r="C24" s="341"/>
      <c r="D24" s="349"/>
      <c r="E24" s="350" t="s">
        <v>8</v>
      </c>
      <c r="F24" s="351">
        <f>COUNTA(H31:H38)</f>
        <v>1</v>
      </c>
      <c r="G24" s="352"/>
      <c r="H24" s="693" t="s">
        <v>960</v>
      </c>
      <c r="I24" s="694"/>
      <c r="J24" s="347">
        <f>COUNTIF(I31:I38,"Acción Preventiva y/o de mejora")</f>
        <v>0</v>
      </c>
      <c r="K24" s="354"/>
      <c r="L24" s="354"/>
      <c r="M24" s="354"/>
      <c r="N24" s="354"/>
      <c r="O24" s="354"/>
      <c r="P24" s="354"/>
      <c r="Q24" s="343"/>
      <c r="R24" s="339"/>
      <c r="S24" s="339"/>
      <c r="T24" s="339"/>
      <c r="U24" s="344"/>
      <c r="V24" s="344"/>
      <c r="W24" s="341"/>
      <c r="X24" s="344"/>
      <c r="Y24" s="23"/>
      <c r="Z24" s="23"/>
      <c r="AA24" s="23"/>
    </row>
    <row r="25" spans="1:27" ht="53.25" customHeight="1">
      <c r="A25" s="348"/>
      <c r="B25" s="341"/>
      <c r="C25" s="341"/>
      <c r="D25" s="353"/>
      <c r="E25" s="350" t="s">
        <v>9</v>
      </c>
      <c r="F25" s="351">
        <f>COUNTIF(W31:W33, "Vencida")</f>
        <v>0</v>
      </c>
      <c r="G25" s="352"/>
      <c r="H25" s="695"/>
      <c r="I25" s="666"/>
      <c r="J25" s="354"/>
      <c r="K25" s="354"/>
      <c r="L25" s="354"/>
      <c r="M25" s="354"/>
      <c r="N25" s="354"/>
      <c r="O25" s="354"/>
      <c r="P25" s="354"/>
      <c r="Q25" s="343"/>
      <c r="R25" s="339"/>
      <c r="S25" s="339"/>
      <c r="T25" s="339"/>
      <c r="U25" s="344"/>
      <c r="V25" s="344"/>
      <c r="W25" s="341"/>
      <c r="X25" s="355"/>
      <c r="Y25" s="23"/>
      <c r="Z25" s="23"/>
      <c r="AA25" s="23"/>
    </row>
    <row r="26" spans="1:27" ht="48.75" customHeight="1">
      <c r="A26" s="348"/>
      <c r="B26" s="341"/>
      <c r="C26" s="341"/>
      <c r="D26" s="349"/>
      <c r="E26" s="350" t="s">
        <v>10</v>
      </c>
      <c r="F26" s="351">
        <f>COUNTIF(W31:W38, "En ejecución")</f>
        <v>1</v>
      </c>
      <c r="G26" s="352"/>
      <c r="H26" s="695"/>
      <c r="I26" s="666"/>
      <c r="J26" s="356"/>
      <c r="K26" s="354"/>
      <c r="L26" s="354"/>
      <c r="M26" s="354"/>
      <c r="N26" s="354"/>
      <c r="O26" s="354"/>
      <c r="P26" s="354"/>
      <c r="Q26" s="343"/>
      <c r="R26" s="339"/>
      <c r="S26" s="339"/>
      <c r="T26" s="339"/>
      <c r="U26" s="344"/>
      <c r="V26" s="344"/>
      <c r="W26" s="341"/>
      <c r="X26" s="355"/>
      <c r="Y26" s="23"/>
      <c r="Z26" s="23"/>
      <c r="AA26" s="23"/>
    </row>
    <row r="27" spans="1:27" ht="51" customHeight="1">
      <c r="A27" s="348"/>
      <c r="B27" s="341"/>
      <c r="C27" s="341"/>
      <c r="D27" s="353"/>
      <c r="E27" s="357" t="s">
        <v>980</v>
      </c>
      <c r="F27" s="347">
        <f>COUNTIF(W31:W38,"Cerrada")</f>
        <v>0</v>
      </c>
      <c r="G27" s="352"/>
      <c r="H27" s="358"/>
      <c r="I27" s="359"/>
      <c r="J27" s="343"/>
      <c r="K27" s="354"/>
      <c r="L27" s="354"/>
      <c r="M27" s="354"/>
      <c r="N27" s="354"/>
      <c r="O27" s="354"/>
      <c r="P27" s="354"/>
      <c r="Q27" s="343"/>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54"/>
      <c r="L28" s="354"/>
      <c r="M28" s="354"/>
      <c r="N28" s="354"/>
      <c r="O28" s="354"/>
      <c r="P28" s="354"/>
      <c r="Q28" s="365"/>
      <c r="R28" s="337"/>
      <c r="S28" s="337"/>
      <c r="T28" s="337"/>
      <c r="U28" s="337"/>
      <c r="V28" s="337"/>
      <c r="W28" s="337"/>
      <c r="X28" s="337"/>
      <c r="Y28" s="23"/>
      <c r="Z28" s="23"/>
      <c r="AA28" s="23"/>
    </row>
    <row r="29" spans="1:27" ht="45" customHeight="1">
      <c r="A29" s="654" t="s">
        <v>107</v>
      </c>
      <c r="B29" s="568"/>
      <c r="C29" s="568"/>
      <c r="D29" s="568"/>
      <c r="E29" s="568"/>
      <c r="F29" s="568"/>
      <c r="G29" s="569"/>
      <c r="H29" s="655" t="s">
        <v>108</v>
      </c>
      <c r="I29" s="568"/>
      <c r="J29" s="568"/>
      <c r="K29" s="568"/>
      <c r="L29" s="568"/>
      <c r="M29" s="568"/>
      <c r="N29" s="569"/>
      <c r="O29" s="656" t="s">
        <v>109</v>
      </c>
      <c r="P29" s="568"/>
      <c r="Q29" s="568"/>
      <c r="R29" s="568"/>
      <c r="S29" s="569"/>
      <c r="T29" s="657" t="s">
        <v>110</v>
      </c>
      <c r="U29" s="568"/>
      <c r="V29" s="568"/>
      <c r="W29" s="568"/>
      <c r="X29" s="569"/>
      <c r="Y29" s="102"/>
      <c r="Z29" s="103"/>
      <c r="AA29" s="104"/>
    </row>
    <row r="30" spans="1:27" ht="63" customHeight="1">
      <c r="A30" s="39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96" t="s">
        <v>123</v>
      </c>
      <c r="P30" s="568"/>
      <c r="Q30" s="568"/>
      <c r="R30" s="697"/>
      <c r="S30" s="110" t="s">
        <v>124</v>
      </c>
      <c r="T30" s="112" t="s">
        <v>123</v>
      </c>
      <c r="U30" s="109" t="s">
        <v>124</v>
      </c>
      <c r="V30" s="109" t="s">
        <v>57</v>
      </c>
      <c r="W30" s="109" t="s">
        <v>125</v>
      </c>
      <c r="X30" s="110" t="s">
        <v>126</v>
      </c>
      <c r="Y30" s="113"/>
      <c r="Z30" s="23"/>
      <c r="AA30" s="23"/>
    </row>
    <row r="31" spans="1:27" ht="176.25" customHeight="1">
      <c r="A31" s="130">
        <v>1</v>
      </c>
      <c r="B31" s="446" t="s">
        <v>60</v>
      </c>
      <c r="C31" s="130" t="s">
        <v>98</v>
      </c>
      <c r="D31" s="131">
        <v>44741</v>
      </c>
      <c r="E31" s="91" t="s">
        <v>1095</v>
      </c>
      <c r="F31" s="130" t="s">
        <v>61</v>
      </c>
      <c r="G31" s="130" t="s">
        <v>1079</v>
      </c>
      <c r="H31" s="434" t="s">
        <v>1096</v>
      </c>
      <c r="I31" s="150" t="s">
        <v>62</v>
      </c>
      <c r="J31" s="150" t="s">
        <v>1097</v>
      </c>
      <c r="K31" s="130" t="s">
        <v>1098</v>
      </c>
      <c r="L31" s="131">
        <v>44753</v>
      </c>
      <c r="M31" s="131">
        <v>44760</v>
      </c>
      <c r="N31" s="407">
        <v>45078</v>
      </c>
      <c r="O31" s="677" t="s">
        <v>1443</v>
      </c>
      <c r="P31" s="578"/>
      <c r="Q31" s="578"/>
      <c r="R31" s="579"/>
      <c r="S31" s="225" t="s">
        <v>1099</v>
      </c>
      <c r="T31" s="149" t="s">
        <v>1445</v>
      </c>
      <c r="U31" s="91" t="s">
        <v>1447</v>
      </c>
      <c r="V31" s="91"/>
      <c r="W31" s="221" t="s">
        <v>70</v>
      </c>
      <c r="X31" s="438" t="s">
        <v>1425</v>
      </c>
      <c r="Y31" s="123"/>
      <c r="Z31" s="23"/>
      <c r="AA31" s="23"/>
    </row>
    <row r="32" spans="1:27" ht="15.75" customHeight="1">
      <c r="A32" s="23"/>
      <c r="B32" s="23"/>
      <c r="C32" s="23"/>
      <c r="D32" s="23"/>
      <c r="E32" s="94"/>
      <c r="F32" s="23"/>
      <c r="G32" s="94"/>
      <c r="H32" s="94"/>
      <c r="I32" s="23"/>
      <c r="J32" s="23"/>
      <c r="K32" s="23"/>
      <c r="L32" s="23"/>
      <c r="M32" s="23"/>
      <c r="N32" s="23"/>
      <c r="O32" s="23"/>
      <c r="P32" s="23"/>
      <c r="Q32" s="23"/>
      <c r="R32" s="23"/>
      <c r="S32" s="23"/>
      <c r="T32" s="93"/>
      <c r="U32" s="93"/>
      <c r="V32" s="93"/>
      <c r="W32" s="219"/>
      <c r="X32" s="94"/>
      <c r="Y32" s="23"/>
      <c r="Z32" s="23"/>
      <c r="AA32" s="23"/>
    </row>
    <row r="33" spans="1:27" ht="15.75" customHeight="1">
      <c r="A33" s="23"/>
      <c r="B33" s="23"/>
      <c r="C33" s="23"/>
      <c r="D33" s="23"/>
      <c r="E33" s="94"/>
      <c r="F33" s="23"/>
      <c r="G33" s="94"/>
      <c r="H33" s="94"/>
      <c r="I33" s="23"/>
      <c r="J33" s="23"/>
      <c r="K33" s="23"/>
      <c r="L33" s="23"/>
      <c r="M33" s="23"/>
      <c r="N33" s="23"/>
      <c r="O33" s="23"/>
      <c r="P33" s="23"/>
      <c r="Q33" s="23"/>
      <c r="R33" s="23"/>
      <c r="S33" s="23"/>
      <c r="T33" s="93"/>
      <c r="U33" s="93"/>
      <c r="V33" s="93"/>
      <c r="W33" s="219"/>
      <c r="X33" s="94"/>
      <c r="Y33" s="23"/>
      <c r="Z33" s="23"/>
      <c r="AA33" s="23"/>
    </row>
    <row r="34" spans="1:27" ht="15.75" customHeight="1">
      <c r="A34" s="23"/>
      <c r="B34" s="23"/>
      <c r="C34" s="23"/>
      <c r="D34" s="23"/>
      <c r="E34" s="94"/>
      <c r="F34" s="23"/>
      <c r="G34" s="94"/>
      <c r="H34" s="94"/>
      <c r="I34" s="23"/>
      <c r="J34" s="23"/>
      <c r="K34" s="23"/>
      <c r="L34" s="23"/>
      <c r="M34" s="23"/>
      <c r="N34" s="23"/>
      <c r="O34" s="23"/>
      <c r="P34" s="23"/>
      <c r="Q34" s="23"/>
      <c r="R34" s="23"/>
      <c r="S34" s="23"/>
      <c r="T34" s="93"/>
      <c r="U34" s="93"/>
      <c r="V34" s="93"/>
      <c r="W34" s="219"/>
      <c r="X34" s="94"/>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6">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71" priority="1" stopIfTrue="1" operator="containsText" text="Cerrada">
      <formula>NOT(ISERROR(SEARCH(("Cerrada"),(W31))))</formula>
    </cfRule>
  </conditionalFormatting>
  <conditionalFormatting sqref="W31">
    <cfRule type="containsText" dxfId="70" priority="2" stopIfTrue="1" operator="containsText" text="En ejecución">
      <formula>NOT(ISERROR(SEARCH(("En ejecución"),(W31))))</formula>
    </cfRule>
  </conditionalFormatting>
  <conditionalFormatting sqref="W31">
    <cfRule type="containsText" dxfId="69" priority="3" stopIfTrue="1" operator="containsText" text="Vencida">
      <formula>NOT(ISERROR(SEARCH(("Vencida"),(W31))))</formula>
    </cfRule>
  </conditionalFormatting>
  <conditionalFormatting sqref="W31">
    <cfRule type="containsText" dxfId="68" priority="4" stopIfTrue="1" operator="containsText" text="Cerrada">
      <formula>NOT(ISERROR(SEARCH(("Cerrada"),(W31))))</formula>
    </cfRule>
  </conditionalFormatting>
  <conditionalFormatting sqref="W31">
    <cfRule type="containsText" dxfId="67" priority="5" stopIfTrue="1" operator="containsText" text="En ejecución">
      <formula>NOT(ISERROR(SEARCH(("En ejecución"),(W31))))</formula>
    </cfRule>
  </conditionalFormatting>
  <conditionalFormatting sqref="W31">
    <cfRule type="containsText" dxfId="66" priority="6" stopIfTrue="1" operator="containsText" text="Vencida">
      <formula>NOT(ISERROR(SEARCH(("Vencida"),(W31))))</formula>
    </cfRule>
  </conditionalFormatting>
  <dataValidations count="7">
    <dataValidation type="list" allowBlank="1" showErrorMessage="1" sqref="B31">
      <formula1>$F$2:$F$6</formula1>
    </dataValidation>
    <dataValidation type="list" allowBlank="1" showErrorMessage="1" sqref="A23">
      <formula1>PROCESOS</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 type="list" allowBlank="1" showErrorMessage="1" sqref="W31">
      <formula1>$I$2:$I$4</formula1>
    </dataValidation>
    <dataValidation type="list" allowBlank="1" showErrorMessage="1" sqref="V31">
      <formula1>$J$2:$J$4</formula1>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000"/>
  <sheetViews>
    <sheetView showGridLines="0" topLeftCell="U30" workbookViewId="0">
      <selection activeCell="W30" sqref="W30"/>
    </sheetView>
  </sheetViews>
  <sheetFormatPr baseColWidth="10" defaultColWidth="14.42578125" defaultRowHeight="15" customHeight="1"/>
  <cols>
    <col min="1" max="1" width="7.42578125" customWidth="1"/>
    <col min="2" max="2" width="10.7109375" customWidth="1"/>
    <col min="3" max="3" width="17.5703125" customWidth="1"/>
    <col min="4" max="4" width="21.5703125" customWidth="1"/>
    <col min="5" max="5" width="60.42578125" customWidth="1"/>
    <col min="6" max="6" width="24.140625" customWidth="1"/>
    <col min="7" max="7" width="30" customWidth="1"/>
    <col min="8" max="8" width="36.5703125" customWidth="1"/>
    <col min="9" max="9" width="14" customWidth="1"/>
    <col min="10" max="10" width="18" customWidth="1"/>
    <col min="11" max="11" width="18.5703125" customWidth="1"/>
    <col min="12" max="12" width="20" customWidth="1"/>
    <col min="13" max="13" width="18.28515625" customWidth="1"/>
    <col min="14" max="14" width="18" customWidth="1"/>
    <col min="15" max="17" width="30.5703125" customWidth="1"/>
    <col min="18" max="18" width="19.42578125" hidden="1" customWidth="1"/>
    <col min="19" max="19" width="28.140625" customWidth="1"/>
    <col min="20" max="20" width="89.140625" customWidth="1"/>
    <col min="21" max="21" width="40.140625" customWidth="1"/>
    <col min="22" max="22" width="18.42578125" customWidth="1"/>
    <col min="23" max="23" width="19.42578125" customWidth="1"/>
    <col min="24" max="24" width="49.8554687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451"/>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452"/>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452"/>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452"/>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452"/>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452"/>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452"/>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452"/>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452"/>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452"/>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452"/>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452"/>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452"/>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452"/>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452"/>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451"/>
      <c r="W16" s="23"/>
      <c r="X16" s="94"/>
      <c r="Y16" s="94"/>
      <c r="Z16" s="23"/>
      <c r="AA16" s="23"/>
    </row>
    <row r="17" spans="1:27" ht="27.75" customHeight="1">
      <c r="A17" s="646"/>
      <c r="B17" s="647"/>
      <c r="C17" s="648"/>
      <c r="D17" s="653" t="s">
        <v>101</v>
      </c>
      <c r="E17" s="647"/>
      <c r="F17" s="647"/>
      <c r="G17" s="647"/>
      <c r="H17" s="647"/>
      <c r="I17" s="647"/>
      <c r="J17" s="647"/>
      <c r="K17" s="647"/>
      <c r="L17" s="647"/>
      <c r="M17" s="647"/>
      <c r="N17" s="647"/>
      <c r="O17" s="647"/>
      <c r="P17" s="647"/>
      <c r="Q17" s="647"/>
      <c r="R17" s="647"/>
      <c r="S17" s="647"/>
      <c r="T17" s="647"/>
      <c r="U17" s="647"/>
      <c r="V17" s="647"/>
      <c r="W17" s="648"/>
      <c r="X17" s="95" t="s">
        <v>102</v>
      </c>
      <c r="Y17" s="23"/>
      <c r="Z17" s="23"/>
      <c r="AA17" s="23"/>
    </row>
    <row r="18" spans="1:27" ht="27.75" customHeight="1">
      <c r="A18" s="649"/>
      <c r="B18" s="593"/>
      <c r="C18" s="650"/>
      <c r="D18" s="649"/>
      <c r="E18" s="593"/>
      <c r="F18" s="593"/>
      <c r="G18" s="593"/>
      <c r="H18" s="593"/>
      <c r="I18" s="593"/>
      <c r="J18" s="593"/>
      <c r="K18" s="593"/>
      <c r="L18" s="593"/>
      <c r="M18" s="593"/>
      <c r="N18" s="593"/>
      <c r="O18" s="593"/>
      <c r="P18" s="593"/>
      <c r="Q18" s="593"/>
      <c r="R18" s="593"/>
      <c r="S18" s="593"/>
      <c r="T18" s="593"/>
      <c r="U18" s="593"/>
      <c r="V18" s="593"/>
      <c r="W18" s="650"/>
      <c r="X18" s="332" t="s">
        <v>954</v>
      </c>
      <c r="Y18" s="23"/>
      <c r="Z18" s="23"/>
      <c r="AA18" s="23"/>
    </row>
    <row r="19" spans="1:27" ht="27.75" customHeight="1">
      <c r="A19" s="649"/>
      <c r="B19" s="593"/>
      <c r="C19" s="650"/>
      <c r="D19" s="649"/>
      <c r="E19" s="593"/>
      <c r="F19" s="593"/>
      <c r="G19" s="593"/>
      <c r="H19" s="593"/>
      <c r="I19" s="593"/>
      <c r="J19" s="593"/>
      <c r="K19" s="593"/>
      <c r="L19" s="593"/>
      <c r="M19" s="593"/>
      <c r="N19" s="593"/>
      <c r="O19" s="593"/>
      <c r="P19" s="593"/>
      <c r="Q19" s="593"/>
      <c r="R19" s="593"/>
      <c r="S19" s="593"/>
      <c r="T19" s="593"/>
      <c r="U19" s="593"/>
      <c r="V19" s="593"/>
      <c r="W19" s="650"/>
      <c r="X19" s="426" t="s">
        <v>955</v>
      </c>
      <c r="Y19" s="23"/>
      <c r="Z19" s="23"/>
      <c r="AA19" s="23"/>
    </row>
    <row r="20" spans="1:27" ht="27.75" customHeight="1">
      <c r="A20" s="651"/>
      <c r="B20" s="652"/>
      <c r="C20" s="612"/>
      <c r="D20" s="651"/>
      <c r="E20" s="652"/>
      <c r="F20" s="652"/>
      <c r="G20" s="652"/>
      <c r="H20" s="652"/>
      <c r="I20" s="652"/>
      <c r="J20" s="652"/>
      <c r="K20" s="652"/>
      <c r="L20" s="652"/>
      <c r="M20" s="652"/>
      <c r="N20" s="652"/>
      <c r="O20" s="652"/>
      <c r="P20" s="652"/>
      <c r="Q20" s="652"/>
      <c r="R20" s="652"/>
      <c r="S20" s="652"/>
      <c r="T20" s="652"/>
      <c r="U20" s="652"/>
      <c r="V20" s="652"/>
      <c r="W20" s="612"/>
      <c r="X20" s="333"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37"/>
      <c r="W21" s="337"/>
      <c r="X21" s="338"/>
      <c r="Y21" s="23"/>
      <c r="Z21" s="23"/>
      <c r="AA21" s="23"/>
    </row>
    <row r="22" spans="1:27" ht="63" customHeight="1">
      <c r="A22" s="686" t="s">
        <v>956</v>
      </c>
      <c r="B22" s="565"/>
      <c r="C22" s="566"/>
      <c r="D22" s="341"/>
      <c r="E22" s="687" t="str">
        <f>CONCATENATE("INFORME DE SEGUIMIENTO DEL PROCESO ",A23)</f>
        <v>INFORME DE SEGUIMIENTO DEL PROCESO GESTIÓN DE RECURSOS FÍSICOS Y AMBIENTAL</v>
      </c>
      <c r="F22" s="569"/>
      <c r="G22" s="338"/>
      <c r="H22" s="688" t="s">
        <v>957</v>
      </c>
      <c r="I22" s="568"/>
      <c r="J22" s="569"/>
      <c r="K22" s="342"/>
      <c r="L22" s="343"/>
      <c r="M22" s="343"/>
      <c r="N22" s="343"/>
      <c r="O22" s="343"/>
      <c r="P22" s="343"/>
      <c r="Q22" s="343"/>
      <c r="R22" s="343"/>
      <c r="S22" s="343"/>
      <c r="T22" s="343"/>
      <c r="U22" s="343"/>
      <c r="V22" s="453"/>
      <c r="W22" s="343"/>
      <c r="X22" s="344"/>
      <c r="Y22" s="23"/>
      <c r="Z22" s="23"/>
      <c r="AA22" s="23"/>
    </row>
    <row r="23" spans="1:27" ht="53.25" customHeight="1">
      <c r="A23" s="712" t="s">
        <v>89</v>
      </c>
      <c r="B23" s="565"/>
      <c r="C23" s="566"/>
      <c r="D23" s="341"/>
      <c r="E23" s="345" t="s">
        <v>958</v>
      </c>
      <c r="F23" s="346">
        <f>COUNTA(E31:E36)</f>
        <v>1</v>
      </c>
      <c r="G23" s="338"/>
      <c r="H23" s="690" t="s">
        <v>959</v>
      </c>
      <c r="I23" s="691"/>
      <c r="J23" s="346">
        <f>COUNTIF(I31:I36, "Acción correctiva")</f>
        <v>1</v>
      </c>
      <c r="K23" s="339"/>
      <c r="L23" s="343"/>
      <c r="M23" s="343"/>
      <c r="N23" s="343"/>
      <c r="O23" s="343"/>
      <c r="P23" s="343"/>
      <c r="Q23" s="343"/>
      <c r="R23" s="343"/>
      <c r="S23" s="343"/>
      <c r="T23" s="343"/>
      <c r="U23" s="344"/>
      <c r="V23" s="454"/>
      <c r="W23" s="341"/>
      <c r="X23" s="344"/>
      <c r="Y23" s="23"/>
      <c r="Z23" s="23"/>
      <c r="AA23" s="23"/>
    </row>
    <row r="24" spans="1:27" ht="48.75" customHeight="1">
      <c r="A24" s="348"/>
      <c r="B24" s="341"/>
      <c r="C24" s="341"/>
      <c r="D24" s="349"/>
      <c r="E24" s="350" t="s">
        <v>8</v>
      </c>
      <c r="F24" s="351">
        <f>COUNTA(H31:H36)</f>
        <v>1</v>
      </c>
      <c r="G24" s="352"/>
      <c r="H24" s="693" t="s">
        <v>960</v>
      </c>
      <c r="I24" s="694"/>
      <c r="J24" s="347">
        <f>COUNTIF(I32:I37, "Acción preventiva")</f>
        <v>0</v>
      </c>
      <c r="K24" s="339"/>
      <c r="L24" s="343"/>
      <c r="M24" s="343"/>
      <c r="N24" s="343"/>
      <c r="O24" s="343"/>
      <c r="P24" s="343"/>
      <c r="Q24" s="343"/>
      <c r="R24" s="339"/>
      <c r="S24" s="339"/>
      <c r="T24" s="339"/>
      <c r="U24" s="344"/>
      <c r="V24" s="454"/>
      <c r="W24" s="341"/>
      <c r="X24" s="344"/>
      <c r="Y24" s="23"/>
      <c r="Z24" s="23"/>
      <c r="AA24" s="23"/>
    </row>
    <row r="25" spans="1:27" ht="53.25" customHeight="1">
      <c r="A25" s="348"/>
      <c r="B25" s="341"/>
      <c r="C25" s="341"/>
      <c r="D25" s="353"/>
      <c r="E25" s="350" t="s">
        <v>9</v>
      </c>
      <c r="F25" s="351">
        <f>COUNTIF(W31:W36, "Vencida")</f>
        <v>0</v>
      </c>
      <c r="G25" s="352"/>
      <c r="H25" s="695"/>
      <c r="I25" s="666"/>
      <c r="J25" s="354"/>
      <c r="K25" s="339"/>
      <c r="L25" s="343"/>
      <c r="M25" s="343"/>
      <c r="N25" s="343"/>
      <c r="O25" s="343"/>
      <c r="P25" s="343"/>
      <c r="Q25" s="343"/>
      <c r="R25" s="339"/>
      <c r="S25" s="339"/>
      <c r="T25" s="339"/>
      <c r="U25" s="344"/>
      <c r="V25" s="454"/>
      <c r="W25" s="341"/>
      <c r="X25" s="355"/>
      <c r="Y25" s="23"/>
      <c r="Z25" s="23"/>
      <c r="AA25" s="23"/>
    </row>
    <row r="26" spans="1:27" ht="48.75" customHeight="1">
      <c r="A26" s="348"/>
      <c r="B26" s="341"/>
      <c r="C26" s="341"/>
      <c r="D26" s="349"/>
      <c r="E26" s="350" t="s">
        <v>10</v>
      </c>
      <c r="F26" s="351">
        <f>COUNTIF(W31:W36, "En ejecución")</f>
        <v>1</v>
      </c>
      <c r="G26" s="352"/>
      <c r="H26" s="695"/>
      <c r="I26" s="666"/>
      <c r="J26" s="356"/>
      <c r="K26" s="354"/>
      <c r="L26" s="343"/>
      <c r="M26" s="343"/>
      <c r="N26" s="343"/>
      <c r="O26" s="343"/>
      <c r="P26" s="343"/>
      <c r="Q26" s="343"/>
      <c r="R26" s="339"/>
      <c r="S26" s="339"/>
      <c r="T26" s="339"/>
      <c r="U26" s="344"/>
      <c r="V26" s="454"/>
      <c r="W26" s="341"/>
      <c r="X26" s="355"/>
      <c r="Y26" s="23"/>
      <c r="Z26" s="23"/>
      <c r="AA26" s="23"/>
    </row>
    <row r="27" spans="1:27" ht="51" customHeight="1">
      <c r="A27" s="348"/>
      <c r="B27" s="341"/>
      <c r="C27" s="341"/>
      <c r="D27" s="353"/>
      <c r="E27" s="357" t="s">
        <v>980</v>
      </c>
      <c r="F27" s="347">
        <f>COUNTIF(W31:W36,"Cerrada")</f>
        <v>0</v>
      </c>
      <c r="G27" s="352"/>
      <c r="H27" s="358"/>
      <c r="I27" s="359"/>
      <c r="J27" s="343"/>
      <c r="K27" s="343"/>
      <c r="L27" s="343"/>
      <c r="M27" s="343"/>
      <c r="N27" s="343"/>
      <c r="O27" s="343"/>
      <c r="P27" s="343"/>
      <c r="Q27" s="343"/>
      <c r="R27" s="339"/>
      <c r="S27" s="339"/>
      <c r="T27" s="339"/>
      <c r="U27" s="344"/>
      <c r="V27" s="454"/>
      <c r="W27" s="341"/>
      <c r="X27" s="355"/>
      <c r="Y27" s="23"/>
      <c r="Z27" s="23"/>
      <c r="AA27" s="23"/>
    </row>
    <row r="28" spans="1:27" ht="41.25" customHeight="1">
      <c r="A28" s="348"/>
      <c r="B28" s="341"/>
      <c r="C28" s="341"/>
      <c r="D28" s="341"/>
      <c r="E28" s="360"/>
      <c r="F28" s="361"/>
      <c r="G28" s="352"/>
      <c r="H28" s="358"/>
      <c r="I28" s="362"/>
      <c r="J28" s="363"/>
      <c r="K28" s="362"/>
      <c r="L28" s="363"/>
      <c r="M28" s="364"/>
      <c r="N28" s="365"/>
      <c r="O28" s="365"/>
      <c r="P28" s="365"/>
      <c r="Q28" s="365"/>
      <c r="R28" s="337"/>
      <c r="S28" s="337"/>
      <c r="T28" s="337"/>
      <c r="U28" s="337"/>
      <c r="V28" s="337"/>
      <c r="W28" s="337"/>
      <c r="X28" s="337"/>
      <c r="Y28" s="23"/>
      <c r="Z28" s="23"/>
      <c r="AA28" s="23"/>
    </row>
    <row r="29" spans="1:27" ht="45" customHeight="1" thickBot="1">
      <c r="A29" s="654" t="s">
        <v>107</v>
      </c>
      <c r="B29" s="568"/>
      <c r="C29" s="568"/>
      <c r="D29" s="568"/>
      <c r="E29" s="568"/>
      <c r="F29" s="568"/>
      <c r="G29" s="569"/>
      <c r="H29" s="655" t="s">
        <v>108</v>
      </c>
      <c r="I29" s="568"/>
      <c r="J29" s="568"/>
      <c r="K29" s="568"/>
      <c r="L29" s="568"/>
      <c r="M29" s="568"/>
      <c r="N29" s="569"/>
      <c r="O29" s="656" t="s">
        <v>109</v>
      </c>
      <c r="P29" s="568"/>
      <c r="Q29" s="568"/>
      <c r="R29" s="568"/>
      <c r="S29" s="569"/>
      <c r="T29" s="657" t="s">
        <v>110</v>
      </c>
      <c r="U29" s="568"/>
      <c r="V29" s="568"/>
      <c r="W29" s="568"/>
      <c r="X29" s="569"/>
      <c r="Y29" s="102"/>
      <c r="Z29" s="103"/>
      <c r="AA29" s="104"/>
    </row>
    <row r="30" spans="1:27" ht="63" customHeight="1" thickBo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96" t="s">
        <v>123</v>
      </c>
      <c r="P30" s="568"/>
      <c r="Q30" s="568"/>
      <c r="R30" s="697"/>
      <c r="S30" s="400" t="s">
        <v>124</v>
      </c>
      <c r="T30" s="401" t="s">
        <v>123</v>
      </c>
      <c r="U30" s="399" t="s">
        <v>124</v>
      </c>
      <c r="V30" s="109" t="s">
        <v>57</v>
      </c>
      <c r="W30" s="109" t="s">
        <v>125</v>
      </c>
      <c r="X30" s="110" t="s">
        <v>126</v>
      </c>
      <c r="Y30" s="113"/>
      <c r="Z30" s="23"/>
      <c r="AA30" s="23"/>
    </row>
    <row r="31" spans="1:27" ht="213" customHeight="1">
      <c r="A31" s="130">
        <v>1</v>
      </c>
      <c r="B31" s="130" t="s">
        <v>60</v>
      </c>
      <c r="C31" s="130" t="s">
        <v>98</v>
      </c>
      <c r="D31" s="131">
        <v>44771</v>
      </c>
      <c r="E31" s="130" t="s">
        <v>1078</v>
      </c>
      <c r="F31" s="130" t="s">
        <v>61</v>
      </c>
      <c r="G31" s="130" t="s">
        <v>1079</v>
      </c>
      <c r="H31" s="434" t="s">
        <v>1080</v>
      </c>
      <c r="I31" s="150" t="s">
        <v>62</v>
      </c>
      <c r="J31" s="150" t="s">
        <v>1081</v>
      </c>
      <c r="K31" s="130" t="s">
        <v>1108</v>
      </c>
      <c r="L31" s="131">
        <v>44748</v>
      </c>
      <c r="M31" s="131">
        <v>44757</v>
      </c>
      <c r="N31" s="455">
        <v>45016</v>
      </c>
      <c r="O31" s="677" t="s">
        <v>1401</v>
      </c>
      <c r="P31" s="578"/>
      <c r="Q31" s="578"/>
      <c r="R31" s="579"/>
      <c r="S31" s="520" t="s">
        <v>1109</v>
      </c>
      <c r="T31" s="531" t="s">
        <v>1422</v>
      </c>
      <c r="U31" s="532" t="s">
        <v>1426</v>
      </c>
      <c r="V31" s="509"/>
      <c r="W31" s="221" t="s">
        <v>70</v>
      </c>
      <c r="X31" s="438" t="s">
        <v>1425</v>
      </c>
      <c r="Y31" s="74"/>
      <c r="Z31" s="74"/>
      <c r="AA31" s="74"/>
    </row>
    <row r="32" spans="1:27" ht="15" customHeight="1">
      <c r="A32" s="74"/>
      <c r="B32" s="74"/>
      <c r="C32" s="74"/>
      <c r="D32" s="74"/>
      <c r="E32" s="74"/>
      <c r="F32" s="74"/>
      <c r="G32" s="74"/>
      <c r="H32" s="74"/>
      <c r="I32" s="74"/>
      <c r="J32" s="74"/>
      <c r="K32" s="74"/>
      <c r="L32" s="74"/>
      <c r="M32" s="74"/>
      <c r="N32" s="74"/>
      <c r="O32" s="74"/>
      <c r="P32" s="74"/>
      <c r="Q32" s="74"/>
      <c r="R32" s="74"/>
      <c r="S32" s="74"/>
      <c r="T32" s="74"/>
      <c r="U32" s="74"/>
      <c r="V32" s="452"/>
      <c r="W32" s="74"/>
      <c r="X32" s="74"/>
      <c r="Y32" s="74"/>
      <c r="Z32" s="74"/>
      <c r="AA32" s="74"/>
    </row>
    <row r="33" spans="1:27" ht="15" customHeight="1">
      <c r="A33" s="74"/>
      <c r="B33" s="74"/>
      <c r="C33" s="74"/>
      <c r="D33" s="74"/>
      <c r="E33" s="74"/>
      <c r="F33" s="74"/>
      <c r="G33" s="74"/>
      <c r="H33" s="74"/>
      <c r="I33" s="74"/>
      <c r="J33" s="74"/>
      <c r="K33" s="74"/>
      <c r="L33" s="74"/>
      <c r="M33" s="74"/>
      <c r="N33" s="74"/>
      <c r="O33" s="74"/>
      <c r="P33" s="74"/>
      <c r="Q33" s="74"/>
      <c r="R33" s="74"/>
      <c r="S33" s="74"/>
      <c r="T33" s="74"/>
      <c r="U33" s="74"/>
      <c r="V33" s="452"/>
      <c r="W33" s="74"/>
      <c r="X33" s="74"/>
      <c r="Y33" s="74"/>
      <c r="Z33" s="74"/>
      <c r="AA33" s="74"/>
    </row>
    <row r="34" spans="1:27" ht="15.75" customHeight="1">
      <c r="A34" s="74"/>
      <c r="B34" s="74"/>
      <c r="C34" s="74"/>
      <c r="D34" s="74"/>
      <c r="E34" s="123"/>
      <c r="F34" s="74"/>
      <c r="G34" s="123"/>
      <c r="H34" s="123"/>
      <c r="I34" s="74"/>
      <c r="J34" s="74"/>
      <c r="K34" s="74"/>
      <c r="L34" s="74"/>
      <c r="M34" s="74"/>
      <c r="N34" s="74"/>
      <c r="O34" s="74"/>
      <c r="P34" s="74"/>
      <c r="Q34" s="74"/>
      <c r="R34" s="74"/>
      <c r="S34" s="74"/>
      <c r="T34" s="450"/>
      <c r="U34" s="450"/>
      <c r="V34" s="452"/>
      <c r="W34" s="456"/>
      <c r="X34" s="123"/>
      <c r="Y34" s="74"/>
      <c r="Z34" s="74"/>
      <c r="AA34" s="74"/>
    </row>
    <row r="35" spans="1:27" ht="15.75" customHeight="1">
      <c r="A35" s="74"/>
      <c r="B35" s="74"/>
      <c r="C35" s="74"/>
      <c r="D35" s="74"/>
      <c r="E35" s="123"/>
      <c r="F35" s="74"/>
      <c r="G35" s="123"/>
      <c r="H35" s="123"/>
      <c r="I35" s="74"/>
      <c r="J35" s="74"/>
      <c r="K35" s="74"/>
      <c r="L35" s="74"/>
      <c r="M35" s="74"/>
      <c r="N35" s="74"/>
      <c r="O35" s="74"/>
      <c r="P35" s="74"/>
      <c r="Q35" s="74"/>
      <c r="R35" s="74"/>
      <c r="S35" s="74"/>
      <c r="T35" s="450"/>
      <c r="U35" s="450"/>
      <c r="V35" s="452"/>
      <c r="W35" s="456"/>
      <c r="X35" s="123"/>
      <c r="Y35" s="74"/>
      <c r="Z35" s="74"/>
      <c r="AA35" s="74"/>
    </row>
    <row r="36" spans="1:27" ht="15.75" customHeight="1">
      <c r="A36" s="74"/>
      <c r="B36" s="74"/>
      <c r="C36" s="74"/>
      <c r="D36" s="74"/>
      <c r="E36" s="123"/>
      <c r="F36" s="74"/>
      <c r="G36" s="123"/>
      <c r="H36" s="123"/>
      <c r="I36" s="74"/>
      <c r="J36" s="74"/>
      <c r="K36" s="74"/>
      <c r="L36" s="74"/>
      <c r="M36" s="74"/>
      <c r="N36" s="74"/>
      <c r="O36" s="74"/>
      <c r="P36" s="74"/>
      <c r="Q36" s="74"/>
      <c r="R36" s="74"/>
      <c r="S36" s="74"/>
      <c r="T36" s="450"/>
      <c r="U36" s="450"/>
      <c r="V36" s="452"/>
      <c r="W36" s="456"/>
      <c r="X36" s="123"/>
      <c r="Y36" s="74"/>
      <c r="Z36" s="74"/>
      <c r="AA36" s="74"/>
    </row>
    <row r="37" spans="1:27" ht="15.75" customHeight="1">
      <c r="A37" s="74"/>
      <c r="B37" s="74"/>
      <c r="C37" s="74"/>
      <c r="D37" s="74"/>
      <c r="E37" s="123"/>
      <c r="F37" s="74"/>
      <c r="G37" s="123"/>
      <c r="H37" s="123"/>
      <c r="I37" s="74"/>
      <c r="J37" s="74"/>
      <c r="K37" s="74"/>
      <c r="L37" s="74"/>
      <c r="M37" s="74"/>
      <c r="N37" s="74"/>
      <c r="O37" s="74"/>
      <c r="P37" s="74"/>
      <c r="Q37" s="74"/>
      <c r="R37" s="74"/>
      <c r="S37" s="74"/>
      <c r="T37" s="450"/>
      <c r="U37" s="450"/>
      <c r="V37" s="452"/>
      <c r="W37" s="456"/>
      <c r="X37" s="123"/>
      <c r="Y37" s="74"/>
      <c r="Z37" s="74"/>
      <c r="AA37" s="74"/>
    </row>
    <row r="38" spans="1:27" ht="15.75" customHeight="1">
      <c r="A38" s="74"/>
      <c r="B38" s="74"/>
      <c r="C38" s="74"/>
      <c r="D38" s="74"/>
      <c r="E38" s="123"/>
      <c r="F38" s="74"/>
      <c r="G38" s="123"/>
      <c r="H38" s="123"/>
      <c r="I38" s="74"/>
      <c r="J38" s="74"/>
      <c r="K38" s="74"/>
      <c r="L38" s="74"/>
      <c r="M38" s="74"/>
      <c r="N38" s="74"/>
      <c r="O38" s="74"/>
      <c r="P38" s="74"/>
      <c r="Q38" s="74"/>
      <c r="R38" s="74"/>
      <c r="S38" s="74"/>
      <c r="T38" s="450"/>
      <c r="U38" s="450"/>
      <c r="V38" s="452"/>
      <c r="W38" s="456"/>
      <c r="X38" s="123"/>
      <c r="Y38" s="74"/>
      <c r="Z38" s="74"/>
      <c r="AA38" s="74"/>
    </row>
    <row r="39" spans="1:27" ht="15.75" customHeight="1">
      <c r="A39" s="74"/>
      <c r="B39" s="74"/>
      <c r="C39" s="74"/>
      <c r="D39" s="74"/>
      <c r="E39" s="123"/>
      <c r="F39" s="74"/>
      <c r="G39" s="123"/>
      <c r="H39" s="123"/>
      <c r="I39" s="74"/>
      <c r="J39" s="74"/>
      <c r="K39" s="74"/>
      <c r="L39" s="74"/>
      <c r="M39" s="74"/>
      <c r="N39" s="74"/>
      <c r="O39" s="74"/>
      <c r="P39" s="74"/>
      <c r="Q39" s="74"/>
      <c r="R39" s="74"/>
      <c r="S39" s="74"/>
      <c r="T39" s="450"/>
      <c r="U39" s="450"/>
      <c r="V39" s="452"/>
      <c r="W39" s="456"/>
      <c r="X39" s="123"/>
      <c r="Y39" s="74"/>
      <c r="Z39" s="74"/>
      <c r="AA39" s="74"/>
    </row>
    <row r="40" spans="1:27" ht="15.75" customHeight="1">
      <c r="A40" s="74"/>
      <c r="B40" s="74"/>
      <c r="C40" s="74"/>
      <c r="D40" s="74"/>
      <c r="E40" s="123"/>
      <c r="F40" s="74"/>
      <c r="G40" s="123"/>
      <c r="H40" s="123"/>
      <c r="I40" s="74"/>
      <c r="J40" s="74"/>
      <c r="K40" s="74"/>
      <c r="L40" s="74"/>
      <c r="M40" s="74"/>
      <c r="N40" s="74"/>
      <c r="O40" s="74"/>
      <c r="P40" s="74"/>
      <c r="Q40" s="74"/>
      <c r="R40" s="74"/>
      <c r="S40" s="74"/>
      <c r="T40" s="450"/>
      <c r="U40" s="450"/>
      <c r="V40" s="452"/>
      <c r="W40" s="456"/>
      <c r="X40" s="123"/>
      <c r="Y40" s="74"/>
      <c r="Z40" s="74"/>
      <c r="AA40" s="74"/>
    </row>
    <row r="41" spans="1:27" ht="15.75" customHeight="1">
      <c r="A41" s="74"/>
      <c r="B41" s="74"/>
      <c r="C41" s="74"/>
      <c r="D41" s="74"/>
      <c r="E41" s="123"/>
      <c r="F41" s="74"/>
      <c r="G41" s="123"/>
      <c r="H41" s="123"/>
      <c r="I41" s="74"/>
      <c r="J41" s="74"/>
      <c r="K41" s="74"/>
      <c r="L41" s="74"/>
      <c r="M41" s="74"/>
      <c r="N41" s="74"/>
      <c r="O41" s="74"/>
      <c r="P41" s="74"/>
      <c r="Q41" s="74"/>
      <c r="R41" s="74"/>
      <c r="S41" s="74"/>
      <c r="T41" s="450"/>
      <c r="U41" s="450"/>
      <c r="V41" s="452"/>
      <c r="W41" s="456"/>
      <c r="X41" s="123"/>
      <c r="Y41" s="74"/>
      <c r="Z41" s="74"/>
      <c r="AA41" s="74"/>
    </row>
    <row r="42" spans="1:27" ht="15.75" customHeight="1">
      <c r="A42" s="74"/>
      <c r="B42" s="74"/>
      <c r="C42" s="74"/>
      <c r="D42" s="74"/>
      <c r="E42" s="123"/>
      <c r="F42" s="74"/>
      <c r="G42" s="123"/>
      <c r="H42" s="123"/>
      <c r="I42" s="74"/>
      <c r="J42" s="74"/>
      <c r="K42" s="74"/>
      <c r="L42" s="74"/>
      <c r="M42" s="74"/>
      <c r="N42" s="74"/>
      <c r="O42" s="74"/>
      <c r="P42" s="74"/>
      <c r="Q42" s="74"/>
      <c r="R42" s="74"/>
      <c r="S42" s="74"/>
      <c r="T42" s="450"/>
      <c r="U42" s="450"/>
      <c r="V42" s="452"/>
      <c r="W42" s="456"/>
      <c r="X42" s="123"/>
      <c r="Y42" s="74"/>
      <c r="Z42" s="74"/>
      <c r="AA42" s="74"/>
    </row>
    <row r="43" spans="1:27" ht="15.75" customHeight="1">
      <c r="A43" s="74"/>
      <c r="B43" s="74"/>
      <c r="C43" s="74"/>
      <c r="D43" s="74"/>
      <c r="E43" s="123"/>
      <c r="F43" s="74"/>
      <c r="G43" s="123"/>
      <c r="H43" s="123"/>
      <c r="I43" s="74"/>
      <c r="J43" s="74"/>
      <c r="K43" s="74"/>
      <c r="L43" s="74"/>
      <c r="M43" s="74"/>
      <c r="N43" s="74"/>
      <c r="O43" s="74"/>
      <c r="P43" s="74"/>
      <c r="Q43" s="74"/>
      <c r="R43" s="74"/>
      <c r="S43" s="74"/>
      <c r="T43" s="450"/>
      <c r="U43" s="450"/>
      <c r="V43" s="452"/>
      <c r="W43" s="456"/>
      <c r="X43" s="123"/>
      <c r="Y43" s="74"/>
      <c r="Z43" s="74"/>
      <c r="AA43" s="74"/>
    </row>
    <row r="44" spans="1:27" ht="15.75" customHeight="1">
      <c r="A44" s="74"/>
      <c r="B44" s="74"/>
      <c r="C44" s="74"/>
      <c r="D44" s="74"/>
      <c r="E44" s="123"/>
      <c r="F44" s="74"/>
      <c r="G44" s="123"/>
      <c r="H44" s="123"/>
      <c r="I44" s="74"/>
      <c r="J44" s="74"/>
      <c r="K44" s="74"/>
      <c r="L44" s="74"/>
      <c r="M44" s="74"/>
      <c r="N44" s="74"/>
      <c r="O44" s="74"/>
      <c r="P44" s="74"/>
      <c r="Q44" s="74"/>
      <c r="R44" s="74"/>
      <c r="S44" s="74"/>
      <c r="T44" s="450"/>
      <c r="U44" s="450"/>
      <c r="V44" s="452"/>
      <c r="W44" s="456"/>
      <c r="X44" s="123"/>
      <c r="Y44" s="74"/>
      <c r="Z44" s="74"/>
      <c r="AA44" s="74"/>
    </row>
    <row r="45" spans="1:27" ht="15.75" customHeight="1">
      <c r="A45" s="74"/>
      <c r="B45" s="74"/>
      <c r="C45" s="74"/>
      <c r="D45" s="74"/>
      <c r="E45" s="123"/>
      <c r="F45" s="74"/>
      <c r="G45" s="123"/>
      <c r="H45" s="123"/>
      <c r="I45" s="74"/>
      <c r="J45" s="74"/>
      <c r="K45" s="74"/>
      <c r="L45" s="74"/>
      <c r="M45" s="74"/>
      <c r="N45" s="74"/>
      <c r="O45" s="74"/>
      <c r="P45" s="74"/>
      <c r="Q45" s="74"/>
      <c r="R45" s="74"/>
      <c r="S45" s="74"/>
      <c r="T45" s="450"/>
      <c r="U45" s="450"/>
      <c r="V45" s="452"/>
      <c r="W45" s="456"/>
      <c r="X45" s="123"/>
      <c r="Y45" s="74"/>
      <c r="Z45" s="74"/>
      <c r="AA45" s="74"/>
    </row>
    <row r="46" spans="1:27" ht="15.75" customHeight="1">
      <c r="A46" s="74"/>
      <c r="B46" s="74"/>
      <c r="C46" s="74"/>
      <c r="D46" s="74"/>
      <c r="E46" s="123"/>
      <c r="F46" s="74"/>
      <c r="G46" s="123"/>
      <c r="H46" s="123"/>
      <c r="I46" s="74"/>
      <c r="J46" s="74"/>
      <c r="K46" s="74"/>
      <c r="L46" s="74"/>
      <c r="M46" s="74"/>
      <c r="N46" s="74"/>
      <c r="O46" s="74"/>
      <c r="P46" s="74"/>
      <c r="Q46" s="74"/>
      <c r="R46" s="74"/>
      <c r="S46" s="74"/>
      <c r="T46" s="450"/>
      <c r="U46" s="450"/>
      <c r="V46" s="452"/>
      <c r="W46" s="456"/>
      <c r="X46" s="123"/>
      <c r="Y46" s="74"/>
      <c r="Z46" s="74"/>
      <c r="AA46" s="74"/>
    </row>
    <row r="47" spans="1:27" ht="15.75" customHeight="1">
      <c r="A47" s="74"/>
      <c r="B47" s="74"/>
      <c r="C47" s="74"/>
      <c r="D47" s="74"/>
      <c r="E47" s="123"/>
      <c r="F47" s="74"/>
      <c r="G47" s="123"/>
      <c r="H47" s="123"/>
      <c r="I47" s="74"/>
      <c r="J47" s="74"/>
      <c r="K47" s="74"/>
      <c r="L47" s="74"/>
      <c r="M47" s="74"/>
      <c r="N47" s="74"/>
      <c r="O47" s="74"/>
      <c r="P47" s="74"/>
      <c r="Q47" s="74"/>
      <c r="R47" s="74"/>
      <c r="S47" s="74"/>
      <c r="T47" s="450"/>
      <c r="U47" s="450"/>
      <c r="V47" s="452"/>
      <c r="W47" s="456"/>
      <c r="X47" s="123"/>
      <c r="Y47" s="74"/>
      <c r="Z47" s="74"/>
      <c r="AA47" s="74"/>
    </row>
    <row r="48" spans="1:27" ht="15.75" customHeight="1">
      <c r="A48" s="74"/>
      <c r="B48" s="74"/>
      <c r="C48" s="74"/>
      <c r="D48" s="74"/>
      <c r="E48" s="123"/>
      <c r="F48" s="74"/>
      <c r="G48" s="123"/>
      <c r="H48" s="123"/>
      <c r="I48" s="74"/>
      <c r="J48" s="74"/>
      <c r="K48" s="74"/>
      <c r="L48" s="74"/>
      <c r="M48" s="74"/>
      <c r="N48" s="74"/>
      <c r="O48" s="74"/>
      <c r="P48" s="74"/>
      <c r="Q48" s="74"/>
      <c r="R48" s="74"/>
      <c r="S48" s="74"/>
      <c r="T48" s="450"/>
      <c r="U48" s="450"/>
      <c r="V48" s="452"/>
      <c r="W48" s="456"/>
      <c r="X48" s="123"/>
      <c r="Y48" s="74"/>
      <c r="Z48" s="74"/>
      <c r="AA48" s="74"/>
    </row>
    <row r="49" spans="1:27" ht="15.75" customHeight="1">
      <c r="A49" s="74"/>
      <c r="B49" s="74"/>
      <c r="C49" s="74"/>
      <c r="D49" s="74"/>
      <c r="E49" s="123"/>
      <c r="F49" s="74"/>
      <c r="G49" s="123"/>
      <c r="H49" s="123"/>
      <c r="I49" s="74"/>
      <c r="J49" s="74"/>
      <c r="K49" s="74"/>
      <c r="L49" s="74"/>
      <c r="M49" s="74"/>
      <c r="N49" s="74"/>
      <c r="O49" s="74"/>
      <c r="P49" s="74"/>
      <c r="Q49" s="74"/>
      <c r="R49" s="74"/>
      <c r="S49" s="74"/>
      <c r="T49" s="450"/>
      <c r="U49" s="450"/>
      <c r="V49" s="452"/>
      <c r="W49" s="456"/>
      <c r="X49" s="123"/>
      <c r="Y49" s="74"/>
      <c r="Z49" s="74"/>
      <c r="AA49" s="74"/>
    </row>
    <row r="50" spans="1:27" ht="15.75" customHeight="1">
      <c r="A50" s="74"/>
      <c r="B50" s="74"/>
      <c r="C50" s="74"/>
      <c r="D50" s="74"/>
      <c r="E50" s="123"/>
      <c r="F50" s="74"/>
      <c r="G50" s="123"/>
      <c r="H50" s="123"/>
      <c r="I50" s="74"/>
      <c r="J50" s="74"/>
      <c r="K50" s="74"/>
      <c r="L50" s="74"/>
      <c r="M50" s="74"/>
      <c r="N50" s="74"/>
      <c r="O50" s="74"/>
      <c r="P50" s="74"/>
      <c r="Q50" s="74"/>
      <c r="R50" s="74"/>
      <c r="S50" s="74"/>
      <c r="T50" s="450"/>
      <c r="U50" s="450"/>
      <c r="V50" s="452"/>
      <c r="W50" s="456"/>
      <c r="X50" s="123"/>
      <c r="Y50" s="74"/>
      <c r="Z50" s="74"/>
      <c r="AA50" s="74"/>
    </row>
    <row r="51" spans="1:27" ht="15.75" customHeight="1">
      <c r="A51" s="74"/>
      <c r="B51" s="74"/>
      <c r="C51" s="74"/>
      <c r="D51" s="74"/>
      <c r="E51" s="123"/>
      <c r="F51" s="74"/>
      <c r="G51" s="123"/>
      <c r="H51" s="123"/>
      <c r="I51" s="74"/>
      <c r="J51" s="74"/>
      <c r="K51" s="74"/>
      <c r="L51" s="74"/>
      <c r="M51" s="74"/>
      <c r="N51" s="74"/>
      <c r="O51" s="74"/>
      <c r="P51" s="74"/>
      <c r="Q51" s="74"/>
      <c r="R51" s="74"/>
      <c r="S51" s="74"/>
      <c r="T51" s="450"/>
      <c r="U51" s="450"/>
      <c r="V51" s="452"/>
      <c r="W51" s="456"/>
      <c r="X51" s="123"/>
      <c r="Y51" s="74"/>
      <c r="Z51" s="74"/>
      <c r="AA51" s="74"/>
    </row>
    <row r="52" spans="1:27" ht="15.75" customHeight="1">
      <c r="A52" s="74"/>
      <c r="B52" s="74"/>
      <c r="C52" s="74"/>
      <c r="D52" s="74"/>
      <c r="E52" s="123"/>
      <c r="F52" s="74"/>
      <c r="G52" s="123"/>
      <c r="H52" s="123"/>
      <c r="I52" s="74"/>
      <c r="J52" s="74"/>
      <c r="K52" s="74"/>
      <c r="L52" s="74"/>
      <c r="M52" s="74"/>
      <c r="N52" s="74"/>
      <c r="O52" s="74"/>
      <c r="P52" s="74"/>
      <c r="Q52" s="74"/>
      <c r="R52" s="74"/>
      <c r="S52" s="74"/>
      <c r="T52" s="450"/>
      <c r="U52" s="450"/>
      <c r="V52" s="452"/>
      <c r="W52" s="456"/>
      <c r="X52" s="123"/>
      <c r="Y52" s="74"/>
      <c r="Z52" s="74"/>
      <c r="AA52" s="74"/>
    </row>
    <row r="53" spans="1:27" ht="15.75" customHeight="1">
      <c r="A53" s="74"/>
      <c r="B53" s="74"/>
      <c r="C53" s="74"/>
      <c r="D53" s="74"/>
      <c r="E53" s="123"/>
      <c r="F53" s="74"/>
      <c r="G53" s="123"/>
      <c r="H53" s="123"/>
      <c r="I53" s="74"/>
      <c r="J53" s="74"/>
      <c r="K53" s="74"/>
      <c r="L53" s="74"/>
      <c r="M53" s="74"/>
      <c r="N53" s="74"/>
      <c r="O53" s="74"/>
      <c r="P53" s="74"/>
      <c r="Q53" s="74"/>
      <c r="R53" s="74"/>
      <c r="S53" s="74"/>
      <c r="T53" s="450"/>
      <c r="U53" s="450"/>
      <c r="V53" s="452"/>
      <c r="W53" s="456"/>
      <c r="X53" s="123"/>
      <c r="Y53" s="74"/>
      <c r="Z53" s="74"/>
      <c r="AA53" s="74"/>
    </row>
    <row r="54" spans="1:27" ht="15.75" customHeight="1">
      <c r="A54" s="74"/>
      <c r="B54" s="74"/>
      <c r="C54" s="74"/>
      <c r="D54" s="74"/>
      <c r="E54" s="123"/>
      <c r="F54" s="74"/>
      <c r="G54" s="123"/>
      <c r="H54" s="123"/>
      <c r="I54" s="74"/>
      <c r="J54" s="74"/>
      <c r="K54" s="74"/>
      <c r="L54" s="74"/>
      <c r="M54" s="74"/>
      <c r="N54" s="74"/>
      <c r="O54" s="74"/>
      <c r="P54" s="74"/>
      <c r="Q54" s="74"/>
      <c r="R54" s="74"/>
      <c r="S54" s="74"/>
      <c r="T54" s="450"/>
      <c r="U54" s="450"/>
      <c r="V54" s="452"/>
      <c r="W54" s="456"/>
      <c r="X54" s="123"/>
      <c r="Y54" s="74"/>
      <c r="Z54" s="74"/>
      <c r="AA54" s="74"/>
    </row>
    <row r="55" spans="1:27" ht="15.75" customHeight="1">
      <c r="A55" s="74"/>
      <c r="B55" s="74"/>
      <c r="C55" s="74"/>
      <c r="D55" s="74"/>
      <c r="E55" s="123"/>
      <c r="F55" s="74"/>
      <c r="G55" s="123"/>
      <c r="H55" s="123"/>
      <c r="I55" s="74"/>
      <c r="J55" s="74"/>
      <c r="K55" s="74"/>
      <c r="L55" s="74"/>
      <c r="M55" s="74"/>
      <c r="N55" s="74"/>
      <c r="O55" s="74"/>
      <c r="P55" s="74"/>
      <c r="Q55" s="74"/>
      <c r="R55" s="74"/>
      <c r="S55" s="74"/>
      <c r="T55" s="450"/>
      <c r="U55" s="450"/>
      <c r="V55" s="452"/>
      <c r="W55" s="456"/>
      <c r="X55" s="123"/>
      <c r="Y55" s="74"/>
      <c r="Z55" s="74"/>
      <c r="AA55" s="74"/>
    </row>
    <row r="56" spans="1:27" ht="15.75" customHeight="1">
      <c r="A56" s="74"/>
      <c r="B56" s="74"/>
      <c r="C56" s="74"/>
      <c r="D56" s="74"/>
      <c r="E56" s="123"/>
      <c r="F56" s="74"/>
      <c r="G56" s="123"/>
      <c r="H56" s="123"/>
      <c r="I56" s="74"/>
      <c r="J56" s="74"/>
      <c r="K56" s="74"/>
      <c r="L56" s="74"/>
      <c r="M56" s="74"/>
      <c r="N56" s="74"/>
      <c r="O56" s="74"/>
      <c r="P56" s="74"/>
      <c r="Q56" s="74"/>
      <c r="R56" s="74"/>
      <c r="S56" s="74"/>
      <c r="T56" s="450"/>
      <c r="U56" s="450"/>
      <c r="V56" s="452"/>
      <c r="W56" s="456"/>
      <c r="X56" s="123"/>
      <c r="Y56" s="74"/>
      <c r="Z56" s="74"/>
      <c r="AA56" s="74"/>
    </row>
    <row r="57" spans="1:27" ht="15.75" customHeight="1">
      <c r="A57" s="74"/>
      <c r="B57" s="74"/>
      <c r="C57" s="74"/>
      <c r="D57" s="74"/>
      <c r="E57" s="123"/>
      <c r="F57" s="74"/>
      <c r="G57" s="123"/>
      <c r="H57" s="123"/>
      <c r="I57" s="74"/>
      <c r="J57" s="74"/>
      <c r="K57" s="74"/>
      <c r="L57" s="74"/>
      <c r="M57" s="74"/>
      <c r="N57" s="74"/>
      <c r="O57" s="74"/>
      <c r="P57" s="74"/>
      <c r="Q57" s="74"/>
      <c r="R57" s="74"/>
      <c r="S57" s="74"/>
      <c r="T57" s="450"/>
      <c r="U57" s="450"/>
      <c r="V57" s="452"/>
      <c r="W57" s="456"/>
      <c r="X57" s="123"/>
      <c r="Y57" s="74"/>
      <c r="Z57" s="74"/>
      <c r="AA57" s="74"/>
    </row>
    <row r="58" spans="1:27" ht="15.75" customHeight="1">
      <c r="A58" s="74"/>
      <c r="B58" s="74"/>
      <c r="C58" s="74"/>
      <c r="D58" s="74"/>
      <c r="E58" s="123"/>
      <c r="F58" s="74"/>
      <c r="G58" s="123"/>
      <c r="H58" s="123"/>
      <c r="I58" s="74"/>
      <c r="J58" s="74"/>
      <c r="K58" s="74"/>
      <c r="L58" s="74"/>
      <c r="M58" s="74"/>
      <c r="N58" s="74"/>
      <c r="O58" s="74"/>
      <c r="P58" s="74"/>
      <c r="Q58" s="74"/>
      <c r="R58" s="74"/>
      <c r="S58" s="74"/>
      <c r="T58" s="450"/>
      <c r="U58" s="450"/>
      <c r="V58" s="452"/>
      <c r="W58" s="456"/>
      <c r="X58" s="123"/>
      <c r="Y58" s="74"/>
      <c r="Z58" s="74"/>
      <c r="AA58" s="74"/>
    </row>
    <row r="59" spans="1:27" ht="15.75" customHeight="1">
      <c r="A59" s="74"/>
      <c r="B59" s="74"/>
      <c r="C59" s="74"/>
      <c r="D59" s="74"/>
      <c r="E59" s="123"/>
      <c r="F59" s="74"/>
      <c r="G59" s="123"/>
      <c r="H59" s="123"/>
      <c r="I59" s="74"/>
      <c r="J59" s="74"/>
      <c r="K59" s="74"/>
      <c r="L59" s="74"/>
      <c r="M59" s="74"/>
      <c r="N59" s="74"/>
      <c r="O59" s="74"/>
      <c r="P59" s="74"/>
      <c r="Q59" s="74"/>
      <c r="R59" s="74"/>
      <c r="S59" s="74"/>
      <c r="T59" s="450"/>
      <c r="U59" s="450"/>
      <c r="V59" s="452"/>
      <c r="W59" s="456"/>
      <c r="X59" s="123"/>
      <c r="Y59" s="74"/>
      <c r="Z59" s="74"/>
      <c r="AA59" s="74"/>
    </row>
    <row r="60" spans="1:27" ht="15.75" customHeight="1">
      <c r="A60" s="74"/>
      <c r="B60" s="74"/>
      <c r="C60" s="74"/>
      <c r="D60" s="74"/>
      <c r="E60" s="123"/>
      <c r="F60" s="74"/>
      <c r="G60" s="123"/>
      <c r="H60" s="123"/>
      <c r="I60" s="74"/>
      <c r="J60" s="74"/>
      <c r="K60" s="74"/>
      <c r="L60" s="74"/>
      <c r="M60" s="74"/>
      <c r="N60" s="74"/>
      <c r="O60" s="74"/>
      <c r="P60" s="74"/>
      <c r="Q60" s="74"/>
      <c r="R60" s="74"/>
      <c r="S60" s="74"/>
      <c r="T60" s="450"/>
      <c r="U60" s="450"/>
      <c r="V60" s="452"/>
      <c r="W60" s="456"/>
      <c r="X60" s="123"/>
      <c r="Y60" s="74"/>
      <c r="Z60" s="74"/>
      <c r="AA60" s="74"/>
    </row>
    <row r="61" spans="1:27" ht="15.75" customHeight="1">
      <c r="A61" s="74"/>
      <c r="B61" s="74"/>
      <c r="C61" s="74"/>
      <c r="D61" s="74"/>
      <c r="E61" s="123"/>
      <c r="F61" s="74"/>
      <c r="G61" s="123"/>
      <c r="H61" s="123"/>
      <c r="I61" s="74"/>
      <c r="J61" s="74"/>
      <c r="K61" s="74"/>
      <c r="L61" s="74"/>
      <c r="M61" s="74"/>
      <c r="N61" s="74"/>
      <c r="O61" s="74"/>
      <c r="P61" s="74"/>
      <c r="Q61" s="74"/>
      <c r="R61" s="74"/>
      <c r="S61" s="74"/>
      <c r="T61" s="450"/>
      <c r="U61" s="450"/>
      <c r="V61" s="452"/>
      <c r="W61" s="456"/>
      <c r="X61" s="123"/>
      <c r="Y61" s="74"/>
      <c r="Z61" s="74"/>
      <c r="AA61" s="74"/>
    </row>
    <row r="62" spans="1:27" ht="15.75" customHeight="1">
      <c r="A62" s="74"/>
      <c r="B62" s="74"/>
      <c r="C62" s="74"/>
      <c r="D62" s="74"/>
      <c r="E62" s="123"/>
      <c r="F62" s="74"/>
      <c r="G62" s="123"/>
      <c r="H62" s="123"/>
      <c r="I62" s="74"/>
      <c r="J62" s="74"/>
      <c r="K62" s="74"/>
      <c r="L62" s="74"/>
      <c r="M62" s="74"/>
      <c r="N62" s="74"/>
      <c r="O62" s="74"/>
      <c r="P62" s="74"/>
      <c r="Q62" s="74"/>
      <c r="R62" s="74"/>
      <c r="S62" s="74"/>
      <c r="T62" s="450"/>
      <c r="U62" s="450"/>
      <c r="V62" s="452"/>
      <c r="W62" s="456"/>
      <c r="X62" s="123"/>
      <c r="Y62" s="74"/>
      <c r="Z62" s="74"/>
      <c r="AA62" s="74"/>
    </row>
    <row r="63" spans="1:27" ht="15.75" customHeight="1">
      <c r="A63" s="74"/>
      <c r="B63" s="74"/>
      <c r="C63" s="74"/>
      <c r="D63" s="74"/>
      <c r="E63" s="123"/>
      <c r="F63" s="74"/>
      <c r="G63" s="123"/>
      <c r="H63" s="123"/>
      <c r="I63" s="74"/>
      <c r="J63" s="74"/>
      <c r="K63" s="74"/>
      <c r="L63" s="74"/>
      <c r="M63" s="74"/>
      <c r="N63" s="74"/>
      <c r="O63" s="74"/>
      <c r="P63" s="74"/>
      <c r="Q63" s="74"/>
      <c r="R63" s="74"/>
      <c r="S63" s="74"/>
      <c r="T63" s="450"/>
      <c r="U63" s="450"/>
      <c r="V63" s="452"/>
      <c r="W63" s="456"/>
      <c r="X63" s="123"/>
      <c r="Y63" s="74"/>
      <c r="Z63" s="74"/>
      <c r="AA63" s="74"/>
    </row>
    <row r="64" spans="1:27" ht="15.75" customHeight="1">
      <c r="A64" s="74"/>
      <c r="B64" s="74"/>
      <c r="C64" s="74"/>
      <c r="D64" s="74"/>
      <c r="E64" s="123"/>
      <c r="F64" s="74"/>
      <c r="G64" s="123"/>
      <c r="H64" s="123"/>
      <c r="I64" s="74"/>
      <c r="J64" s="74"/>
      <c r="K64" s="74"/>
      <c r="L64" s="74"/>
      <c r="M64" s="74"/>
      <c r="N64" s="74"/>
      <c r="O64" s="74"/>
      <c r="P64" s="74"/>
      <c r="Q64" s="74"/>
      <c r="R64" s="74"/>
      <c r="S64" s="74"/>
      <c r="T64" s="450"/>
      <c r="U64" s="450"/>
      <c r="V64" s="452"/>
      <c r="W64" s="456"/>
      <c r="X64" s="123"/>
      <c r="Y64" s="74"/>
      <c r="Z64" s="74"/>
      <c r="AA64" s="74"/>
    </row>
    <row r="65" spans="1:27" ht="15.75" customHeight="1">
      <c r="A65" s="74"/>
      <c r="B65" s="74"/>
      <c r="C65" s="74"/>
      <c r="D65" s="74"/>
      <c r="E65" s="123"/>
      <c r="F65" s="74"/>
      <c r="G65" s="123"/>
      <c r="H65" s="123"/>
      <c r="I65" s="74"/>
      <c r="J65" s="74"/>
      <c r="K65" s="74"/>
      <c r="L65" s="74"/>
      <c r="M65" s="74"/>
      <c r="N65" s="74"/>
      <c r="O65" s="74"/>
      <c r="P65" s="74"/>
      <c r="Q65" s="74"/>
      <c r="R65" s="74"/>
      <c r="S65" s="74"/>
      <c r="T65" s="450"/>
      <c r="U65" s="450"/>
      <c r="V65" s="452"/>
      <c r="W65" s="456"/>
      <c r="X65" s="123"/>
      <c r="Y65" s="74"/>
      <c r="Z65" s="74"/>
      <c r="AA65" s="74"/>
    </row>
    <row r="66" spans="1:27" ht="15.75" customHeight="1">
      <c r="A66" s="74"/>
      <c r="B66" s="74"/>
      <c r="C66" s="74"/>
      <c r="D66" s="74"/>
      <c r="E66" s="123"/>
      <c r="F66" s="74"/>
      <c r="G66" s="123"/>
      <c r="H66" s="123"/>
      <c r="I66" s="74"/>
      <c r="J66" s="74"/>
      <c r="K66" s="74"/>
      <c r="L66" s="74"/>
      <c r="M66" s="74"/>
      <c r="N66" s="74"/>
      <c r="O66" s="74"/>
      <c r="P66" s="74"/>
      <c r="Q66" s="74"/>
      <c r="R66" s="74"/>
      <c r="S66" s="74"/>
      <c r="T66" s="450"/>
      <c r="U66" s="450"/>
      <c r="V66" s="452"/>
      <c r="W66" s="456"/>
      <c r="X66" s="123"/>
      <c r="Y66" s="74"/>
      <c r="Z66" s="74"/>
      <c r="AA66" s="74"/>
    </row>
    <row r="67" spans="1:27" ht="15.75" customHeight="1">
      <c r="A67" s="74"/>
      <c r="B67" s="74"/>
      <c r="C67" s="74"/>
      <c r="D67" s="74"/>
      <c r="E67" s="123"/>
      <c r="F67" s="74"/>
      <c r="G67" s="123"/>
      <c r="H67" s="123"/>
      <c r="I67" s="74"/>
      <c r="J67" s="74"/>
      <c r="K67" s="74"/>
      <c r="L67" s="74"/>
      <c r="M67" s="74"/>
      <c r="N67" s="74"/>
      <c r="O67" s="74"/>
      <c r="P67" s="74"/>
      <c r="Q67" s="74"/>
      <c r="R67" s="74"/>
      <c r="S67" s="74"/>
      <c r="T67" s="450"/>
      <c r="U67" s="450"/>
      <c r="V67" s="452"/>
      <c r="W67" s="456"/>
      <c r="X67" s="123"/>
      <c r="Y67" s="74"/>
      <c r="Z67" s="74"/>
      <c r="AA67" s="74"/>
    </row>
    <row r="68" spans="1:27" ht="15.75" customHeight="1">
      <c r="A68" s="74"/>
      <c r="B68" s="74"/>
      <c r="C68" s="74"/>
      <c r="D68" s="74"/>
      <c r="E68" s="123"/>
      <c r="F68" s="74"/>
      <c r="G68" s="123"/>
      <c r="H68" s="123"/>
      <c r="I68" s="74"/>
      <c r="J68" s="74"/>
      <c r="K68" s="74"/>
      <c r="L68" s="74"/>
      <c r="M68" s="74"/>
      <c r="N68" s="74"/>
      <c r="O68" s="74"/>
      <c r="P68" s="74"/>
      <c r="Q68" s="74"/>
      <c r="R68" s="74"/>
      <c r="S68" s="74"/>
      <c r="T68" s="450"/>
      <c r="U68" s="450"/>
      <c r="V68" s="452"/>
      <c r="W68" s="456"/>
      <c r="X68" s="123"/>
      <c r="Y68" s="74"/>
      <c r="Z68" s="74"/>
      <c r="AA68" s="74"/>
    </row>
    <row r="69" spans="1:27" ht="15.75" customHeight="1">
      <c r="A69" s="74"/>
      <c r="B69" s="74"/>
      <c r="C69" s="74"/>
      <c r="D69" s="74"/>
      <c r="E69" s="123"/>
      <c r="F69" s="74"/>
      <c r="G69" s="123"/>
      <c r="H69" s="123"/>
      <c r="I69" s="74"/>
      <c r="J69" s="74"/>
      <c r="K69" s="74"/>
      <c r="L69" s="74"/>
      <c r="M69" s="74"/>
      <c r="N69" s="74"/>
      <c r="O69" s="74"/>
      <c r="P69" s="74"/>
      <c r="Q69" s="74"/>
      <c r="R69" s="74"/>
      <c r="S69" s="74"/>
      <c r="T69" s="450"/>
      <c r="U69" s="450"/>
      <c r="V69" s="452"/>
      <c r="W69" s="456"/>
      <c r="X69" s="123"/>
      <c r="Y69" s="74"/>
      <c r="Z69" s="74"/>
      <c r="AA69" s="74"/>
    </row>
    <row r="70" spans="1:27" ht="15.75" customHeight="1">
      <c r="A70" s="74"/>
      <c r="B70" s="74"/>
      <c r="C70" s="74"/>
      <c r="D70" s="74"/>
      <c r="E70" s="123"/>
      <c r="F70" s="74"/>
      <c r="G70" s="123"/>
      <c r="H70" s="123"/>
      <c r="I70" s="74"/>
      <c r="J70" s="74"/>
      <c r="K70" s="74"/>
      <c r="L70" s="74"/>
      <c r="M70" s="74"/>
      <c r="N70" s="74"/>
      <c r="O70" s="74"/>
      <c r="P70" s="74"/>
      <c r="Q70" s="74"/>
      <c r="R70" s="74"/>
      <c r="S70" s="74"/>
      <c r="T70" s="450"/>
      <c r="U70" s="450"/>
      <c r="V70" s="452"/>
      <c r="W70" s="456"/>
      <c r="X70" s="123"/>
      <c r="Y70" s="74"/>
      <c r="Z70" s="74"/>
      <c r="AA70" s="74"/>
    </row>
    <row r="71" spans="1:27" ht="15.75" customHeight="1">
      <c r="A71" s="74"/>
      <c r="B71" s="74"/>
      <c r="C71" s="74"/>
      <c r="D71" s="74"/>
      <c r="E71" s="123"/>
      <c r="F71" s="74"/>
      <c r="G71" s="123"/>
      <c r="H71" s="123"/>
      <c r="I71" s="74"/>
      <c r="J71" s="74"/>
      <c r="K71" s="74"/>
      <c r="L71" s="74"/>
      <c r="M71" s="74"/>
      <c r="N71" s="74"/>
      <c r="O71" s="74"/>
      <c r="P71" s="74"/>
      <c r="Q71" s="74"/>
      <c r="R71" s="74"/>
      <c r="S71" s="74"/>
      <c r="T71" s="450"/>
      <c r="U71" s="450"/>
      <c r="V71" s="452"/>
      <c r="W71" s="456"/>
      <c r="X71" s="123"/>
      <c r="Y71" s="74"/>
      <c r="Z71" s="74"/>
      <c r="AA71" s="74"/>
    </row>
    <row r="72" spans="1:27" ht="15.75" customHeight="1">
      <c r="A72" s="74"/>
      <c r="B72" s="74"/>
      <c r="C72" s="74"/>
      <c r="D72" s="74"/>
      <c r="E72" s="123"/>
      <c r="F72" s="74"/>
      <c r="G72" s="123"/>
      <c r="H72" s="123"/>
      <c r="I72" s="74"/>
      <c r="J72" s="74"/>
      <c r="K72" s="74"/>
      <c r="L72" s="74"/>
      <c r="M72" s="74"/>
      <c r="N72" s="74"/>
      <c r="O72" s="74"/>
      <c r="P72" s="74"/>
      <c r="Q72" s="74"/>
      <c r="R72" s="74"/>
      <c r="S72" s="74"/>
      <c r="T72" s="450"/>
      <c r="U72" s="450"/>
      <c r="V72" s="452"/>
      <c r="W72" s="456"/>
      <c r="X72" s="123"/>
      <c r="Y72" s="74"/>
      <c r="Z72" s="74"/>
      <c r="AA72" s="74"/>
    </row>
    <row r="73" spans="1:27" ht="15.75" customHeight="1">
      <c r="A73" s="74"/>
      <c r="B73" s="74"/>
      <c r="C73" s="74"/>
      <c r="D73" s="74"/>
      <c r="E73" s="123"/>
      <c r="F73" s="74"/>
      <c r="G73" s="123"/>
      <c r="H73" s="123"/>
      <c r="I73" s="74"/>
      <c r="J73" s="74"/>
      <c r="K73" s="74"/>
      <c r="L73" s="74"/>
      <c r="M73" s="74"/>
      <c r="N73" s="74"/>
      <c r="O73" s="74"/>
      <c r="P73" s="74"/>
      <c r="Q73" s="74"/>
      <c r="R73" s="74"/>
      <c r="S73" s="74"/>
      <c r="T73" s="450"/>
      <c r="U73" s="450"/>
      <c r="V73" s="452"/>
      <c r="W73" s="456"/>
      <c r="X73" s="123"/>
      <c r="Y73" s="74"/>
      <c r="Z73" s="74"/>
      <c r="AA73" s="74"/>
    </row>
    <row r="74" spans="1:27" ht="15.75" customHeight="1">
      <c r="A74" s="74"/>
      <c r="B74" s="74"/>
      <c r="C74" s="74"/>
      <c r="D74" s="74"/>
      <c r="E74" s="123"/>
      <c r="F74" s="74"/>
      <c r="G74" s="123"/>
      <c r="H74" s="123"/>
      <c r="I74" s="74"/>
      <c r="J74" s="74"/>
      <c r="K74" s="74"/>
      <c r="L74" s="74"/>
      <c r="M74" s="74"/>
      <c r="N74" s="74"/>
      <c r="O74" s="74"/>
      <c r="P74" s="74"/>
      <c r="Q74" s="74"/>
      <c r="R74" s="74"/>
      <c r="S74" s="74"/>
      <c r="T74" s="450"/>
      <c r="U74" s="450"/>
      <c r="V74" s="452"/>
      <c r="W74" s="456"/>
      <c r="X74" s="123"/>
      <c r="Y74" s="74"/>
      <c r="Z74" s="74"/>
      <c r="AA74" s="74"/>
    </row>
    <row r="75" spans="1:27" ht="15.75" customHeight="1">
      <c r="A75" s="74"/>
      <c r="B75" s="74"/>
      <c r="C75" s="74"/>
      <c r="D75" s="74"/>
      <c r="E75" s="123"/>
      <c r="F75" s="74"/>
      <c r="G75" s="123"/>
      <c r="H75" s="123"/>
      <c r="I75" s="74"/>
      <c r="J75" s="74"/>
      <c r="K75" s="74"/>
      <c r="L75" s="74"/>
      <c r="M75" s="74"/>
      <c r="N75" s="74"/>
      <c r="O75" s="74"/>
      <c r="P75" s="74"/>
      <c r="Q75" s="74"/>
      <c r="R75" s="74"/>
      <c r="S75" s="74"/>
      <c r="T75" s="450"/>
      <c r="U75" s="450"/>
      <c r="V75" s="452"/>
      <c r="W75" s="456"/>
      <c r="X75" s="123"/>
      <c r="Y75" s="74"/>
      <c r="Z75" s="74"/>
      <c r="AA75" s="74"/>
    </row>
    <row r="76" spans="1:27" ht="15.75" customHeight="1">
      <c r="A76" s="74"/>
      <c r="B76" s="74"/>
      <c r="C76" s="74"/>
      <c r="D76" s="74"/>
      <c r="E76" s="123"/>
      <c r="F76" s="74"/>
      <c r="G76" s="123"/>
      <c r="H76" s="123"/>
      <c r="I76" s="74"/>
      <c r="J76" s="74"/>
      <c r="K76" s="74"/>
      <c r="L76" s="74"/>
      <c r="M76" s="74"/>
      <c r="N76" s="74"/>
      <c r="O76" s="74"/>
      <c r="P76" s="74"/>
      <c r="Q76" s="74"/>
      <c r="R76" s="74"/>
      <c r="S76" s="74"/>
      <c r="T76" s="450"/>
      <c r="U76" s="450"/>
      <c r="V76" s="452"/>
      <c r="W76" s="456"/>
      <c r="X76" s="123"/>
      <c r="Y76" s="74"/>
      <c r="Z76" s="74"/>
      <c r="AA76" s="74"/>
    </row>
    <row r="77" spans="1:27" ht="15.75" customHeight="1">
      <c r="A77" s="74"/>
      <c r="B77" s="74"/>
      <c r="C77" s="74"/>
      <c r="D77" s="74"/>
      <c r="E77" s="74"/>
      <c r="F77" s="74"/>
      <c r="G77" s="74"/>
      <c r="H77" s="74"/>
      <c r="I77" s="74"/>
      <c r="J77" s="74"/>
      <c r="K77" s="74"/>
      <c r="L77" s="74"/>
      <c r="M77" s="74"/>
      <c r="N77" s="74"/>
      <c r="O77" s="74"/>
      <c r="P77" s="74"/>
      <c r="Q77" s="74"/>
      <c r="R77" s="74"/>
      <c r="S77" s="74"/>
      <c r="T77" s="74"/>
      <c r="U77" s="74"/>
      <c r="V77" s="452"/>
      <c r="W77" s="456"/>
      <c r="X77" s="74"/>
      <c r="Y77" s="74"/>
      <c r="Z77" s="74"/>
      <c r="AA77" s="74"/>
    </row>
    <row r="78" spans="1:27" ht="15.75" customHeight="1">
      <c r="A78" s="74"/>
      <c r="B78" s="74"/>
      <c r="C78" s="74"/>
      <c r="D78" s="74"/>
      <c r="E78" s="74"/>
      <c r="F78" s="74"/>
      <c r="G78" s="74"/>
      <c r="H78" s="74"/>
      <c r="I78" s="74"/>
      <c r="J78" s="74"/>
      <c r="K78" s="74"/>
      <c r="L78" s="74"/>
      <c r="M78" s="74"/>
      <c r="N78" s="74"/>
      <c r="O78" s="74"/>
      <c r="P78" s="74"/>
      <c r="Q78" s="74"/>
      <c r="R78" s="74"/>
      <c r="S78" s="74"/>
      <c r="T78" s="74"/>
      <c r="U78" s="74"/>
      <c r="V78" s="452"/>
      <c r="W78" s="456"/>
      <c r="X78" s="74"/>
      <c r="Y78" s="74"/>
      <c r="Z78" s="74"/>
      <c r="AA78" s="74"/>
    </row>
    <row r="79" spans="1:27" ht="15.75" customHeight="1">
      <c r="A79" s="74"/>
      <c r="B79" s="74"/>
      <c r="C79" s="74"/>
      <c r="D79" s="74"/>
      <c r="E79" s="74"/>
      <c r="F79" s="74"/>
      <c r="G79" s="74"/>
      <c r="H79" s="74"/>
      <c r="I79" s="74"/>
      <c r="J79" s="74"/>
      <c r="K79" s="74"/>
      <c r="L79" s="74"/>
      <c r="M79" s="74"/>
      <c r="N79" s="74"/>
      <c r="O79" s="74"/>
      <c r="P79" s="74"/>
      <c r="Q79" s="74"/>
      <c r="R79" s="74"/>
      <c r="S79" s="74"/>
      <c r="T79" s="74"/>
      <c r="U79" s="74"/>
      <c r="V79" s="452"/>
      <c r="W79" s="456"/>
      <c r="X79" s="74"/>
      <c r="Y79" s="74"/>
      <c r="Z79" s="74"/>
      <c r="AA79" s="74"/>
    </row>
    <row r="80" spans="1:27" ht="15.75" customHeight="1">
      <c r="A80" s="74"/>
      <c r="B80" s="74"/>
      <c r="C80" s="74"/>
      <c r="D80" s="74"/>
      <c r="E80" s="74"/>
      <c r="F80" s="74"/>
      <c r="G80" s="74"/>
      <c r="H80" s="74"/>
      <c r="I80" s="74"/>
      <c r="J80" s="74"/>
      <c r="K80" s="74"/>
      <c r="L80" s="74"/>
      <c r="M80" s="74"/>
      <c r="N80" s="74"/>
      <c r="O80" s="74"/>
      <c r="P80" s="74"/>
      <c r="Q80" s="74"/>
      <c r="R80" s="74"/>
      <c r="S80" s="74"/>
      <c r="T80" s="74"/>
      <c r="U80" s="74"/>
      <c r="V80" s="452"/>
      <c r="W80" s="456"/>
      <c r="X80" s="74"/>
      <c r="Y80" s="74"/>
      <c r="Z80" s="74"/>
      <c r="AA80" s="74"/>
    </row>
    <row r="81" spans="1:27" ht="15.75" customHeight="1">
      <c r="A81" s="74"/>
      <c r="B81" s="74"/>
      <c r="C81" s="74"/>
      <c r="D81" s="74"/>
      <c r="E81" s="74"/>
      <c r="F81" s="74"/>
      <c r="G81" s="74"/>
      <c r="H81" s="74"/>
      <c r="I81" s="74"/>
      <c r="J81" s="74"/>
      <c r="K81" s="74"/>
      <c r="L81" s="74"/>
      <c r="M81" s="74"/>
      <c r="N81" s="74"/>
      <c r="O81" s="74"/>
      <c r="P81" s="74"/>
      <c r="Q81" s="74"/>
      <c r="R81" s="74"/>
      <c r="S81" s="74"/>
      <c r="T81" s="74"/>
      <c r="U81" s="74"/>
      <c r="V81" s="452"/>
      <c r="W81" s="456"/>
      <c r="X81" s="74"/>
      <c r="Y81" s="74"/>
      <c r="Z81" s="74"/>
      <c r="AA81" s="74"/>
    </row>
    <row r="82" spans="1:27" ht="15.75" customHeight="1">
      <c r="A82" s="74"/>
      <c r="B82" s="74"/>
      <c r="C82" s="74"/>
      <c r="D82" s="74"/>
      <c r="E82" s="74"/>
      <c r="F82" s="74"/>
      <c r="G82" s="74"/>
      <c r="H82" s="74"/>
      <c r="I82" s="74"/>
      <c r="J82" s="74"/>
      <c r="K82" s="74"/>
      <c r="L82" s="74"/>
      <c r="M82" s="74"/>
      <c r="N82" s="74"/>
      <c r="O82" s="74"/>
      <c r="P82" s="74"/>
      <c r="Q82" s="74"/>
      <c r="R82" s="74"/>
      <c r="S82" s="74"/>
      <c r="T82" s="74"/>
      <c r="U82" s="74"/>
      <c r="V82" s="452"/>
      <c r="W82" s="456"/>
      <c r="X82" s="74"/>
      <c r="Y82" s="74"/>
      <c r="Z82" s="74"/>
      <c r="AA82" s="74"/>
    </row>
    <row r="83" spans="1:27" ht="15.75" customHeight="1">
      <c r="A83" s="74"/>
      <c r="B83" s="74"/>
      <c r="C83" s="74"/>
      <c r="D83" s="74"/>
      <c r="E83" s="74"/>
      <c r="F83" s="74"/>
      <c r="G83" s="74"/>
      <c r="H83" s="74"/>
      <c r="I83" s="74"/>
      <c r="J83" s="74"/>
      <c r="K83" s="74"/>
      <c r="L83" s="74"/>
      <c r="M83" s="74"/>
      <c r="N83" s="74"/>
      <c r="O83" s="74"/>
      <c r="P83" s="74"/>
      <c r="Q83" s="74"/>
      <c r="R83" s="74"/>
      <c r="S83" s="74"/>
      <c r="T83" s="74"/>
      <c r="U83" s="74"/>
      <c r="V83" s="452"/>
      <c r="W83" s="456"/>
      <c r="X83" s="74"/>
      <c r="Y83" s="74"/>
      <c r="Z83" s="74"/>
      <c r="AA83" s="74"/>
    </row>
    <row r="84" spans="1:27" ht="15.75" customHeight="1">
      <c r="A84" s="74"/>
      <c r="B84" s="74"/>
      <c r="C84" s="74"/>
      <c r="D84" s="74"/>
      <c r="E84" s="74"/>
      <c r="F84" s="74"/>
      <c r="G84" s="74"/>
      <c r="H84" s="74"/>
      <c r="I84" s="74"/>
      <c r="J84" s="74"/>
      <c r="K84" s="74"/>
      <c r="L84" s="74"/>
      <c r="M84" s="74"/>
      <c r="N84" s="74"/>
      <c r="O84" s="74"/>
      <c r="P84" s="74"/>
      <c r="Q84" s="74"/>
      <c r="R84" s="74"/>
      <c r="S84" s="74"/>
      <c r="T84" s="74"/>
      <c r="U84" s="74"/>
      <c r="V84" s="452"/>
      <c r="W84" s="456"/>
      <c r="X84" s="74"/>
      <c r="Y84" s="74"/>
      <c r="Z84" s="74"/>
      <c r="AA84" s="74"/>
    </row>
    <row r="85" spans="1:27" ht="15.75" customHeight="1">
      <c r="A85" s="74"/>
      <c r="B85" s="74"/>
      <c r="C85" s="74"/>
      <c r="D85" s="74"/>
      <c r="E85" s="74"/>
      <c r="F85" s="74"/>
      <c r="G85" s="74"/>
      <c r="H85" s="74"/>
      <c r="I85" s="74"/>
      <c r="J85" s="74"/>
      <c r="K85" s="74"/>
      <c r="L85" s="74"/>
      <c r="M85" s="74"/>
      <c r="N85" s="74"/>
      <c r="O85" s="74"/>
      <c r="P85" s="74"/>
      <c r="Q85" s="74"/>
      <c r="R85" s="74"/>
      <c r="S85" s="74"/>
      <c r="T85" s="74"/>
      <c r="U85" s="74"/>
      <c r="V85" s="452"/>
      <c r="W85" s="456"/>
      <c r="X85" s="74"/>
      <c r="Y85" s="74"/>
      <c r="Z85" s="74"/>
      <c r="AA85" s="74"/>
    </row>
    <row r="86" spans="1:27" ht="15.75" customHeight="1">
      <c r="A86" s="74"/>
      <c r="B86" s="74"/>
      <c r="C86" s="74"/>
      <c r="D86" s="74"/>
      <c r="E86" s="74"/>
      <c r="F86" s="74"/>
      <c r="G86" s="74"/>
      <c r="H86" s="74"/>
      <c r="I86" s="74"/>
      <c r="J86" s="74"/>
      <c r="K86" s="74"/>
      <c r="L86" s="74"/>
      <c r="M86" s="74"/>
      <c r="N86" s="74"/>
      <c r="O86" s="74"/>
      <c r="P86" s="74"/>
      <c r="Q86" s="74"/>
      <c r="R86" s="74"/>
      <c r="S86" s="74"/>
      <c r="T86" s="74"/>
      <c r="U86" s="74"/>
      <c r="V86" s="452"/>
      <c r="W86" s="456"/>
      <c r="X86" s="74"/>
      <c r="Y86" s="74"/>
      <c r="Z86" s="74"/>
      <c r="AA86" s="74"/>
    </row>
    <row r="87" spans="1:27" ht="15.75" customHeight="1">
      <c r="A87" s="74"/>
      <c r="B87" s="74"/>
      <c r="C87" s="74"/>
      <c r="D87" s="74"/>
      <c r="E87" s="74"/>
      <c r="F87" s="74"/>
      <c r="G87" s="74"/>
      <c r="H87" s="74"/>
      <c r="I87" s="74"/>
      <c r="J87" s="74"/>
      <c r="K87" s="74"/>
      <c r="L87" s="74"/>
      <c r="M87" s="74"/>
      <c r="N87" s="74"/>
      <c r="O87" s="74"/>
      <c r="P87" s="74"/>
      <c r="Q87" s="74"/>
      <c r="R87" s="74"/>
      <c r="S87" s="74"/>
      <c r="T87" s="74"/>
      <c r="U87" s="74"/>
      <c r="V87" s="452"/>
      <c r="W87" s="456"/>
      <c r="X87" s="74"/>
      <c r="Y87" s="74"/>
      <c r="Z87" s="74"/>
      <c r="AA87" s="74"/>
    </row>
    <row r="88" spans="1:27" ht="15.75" customHeight="1">
      <c r="A88" s="74"/>
      <c r="B88" s="74"/>
      <c r="C88" s="74"/>
      <c r="D88" s="74"/>
      <c r="E88" s="74"/>
      <c r="F88" s="74"/>
      <c r="G88" s="74"/>
      <c r="H88" s="74"/>
      <c r="I88" s="74"/>
      <c r="J88" s="74"/>
      <c r="K88" s="74"/>
      <c r="L88" s="74"/>
      <c r="M88" s="74"/>
      <c r="N88" s="74"/>
      <c r="O88" s="74"/>
      <c r="P88" s="74"/>
      <c r="Q88" s="74"/>
      <c r="R88" s="74"/>
      <c r="S88" s="74"/>
      <c r="T88" s="74"/>
      <c r="U88" s="74"/>
      <c r="V88" s="452"/>
      <c r="W88" s="456"/>
      <c r="X88" s="74"/>
      <c r="Y88" s="74"/>
      <c r="Z88" s="74"/>
      <c r="AA88" s="74"/>
    </row>
    <row r="89" spans="1:27" ht="15.75" customHeight="1">
      <c r="A89" s="74"/>
      <c r="B89" s="74"/>
      <c r="C89" s="74"/>
      <c r="D89" s="74"/>
      <c r="E89" s="74"/>
      <c r="F89" s="74"/>
      <c r="G89" s="74"/>
      <c r="H89" s="74"/>
      <c r="I89" s="74"/>
      <c r="J89" s="74"/>
      <c r="K89" s="74"/>
      <c r="L89" s="74"/>
      <c r="M89" s="74"/>
      <c r="N89" s="74"/>
      <c r="O89" s="74"/>
      <c r="P89" s="74"/>
      <c r="Q89" s="74"/>
      <c r="R89" s="74"/>
      <c r="S89" s="74"/>
      <c r="T89" s="74"/>
      <c r="U89" s="74"/>
      <c r="V89" s="452"/>
      <c r="W89" s="456"/>
      <c r="X89" s="74"/>
      <c r="Y89" s="74"/>
      <c r="Z89" s="74"/>
      <c r="AA89" s="74"/>
    </row>
    <row r="90" spans="1:27" ht="15.75" customHeight="1">
      <c r="A90" s="74"/>
      <c r="B90" s="74"/>
      <c r="C90" s="74"/>
      <c r="D90" s="74"/>
      <c r="E90" s="74"/>
      <c r="F90" s="74"/>
      <c r="G90" s="74"/>
      <c r="H90" s="74"/>
      <c r="I90" s="74"/>
      <c r="J90" s="74"/>
      <c r="K90" s="74"/>
      <c r="L90" s="74"/>
      <c r="M90" s="74"/>
      <c r="N90" s="74"/>
      <c r="O90" s="74"/>
      <c r="P90" s="74"/>
      <c r="Q90" s="74"/>
      <c r="R90" s="74"/>
      <c r="S90" s="74"/>
      <c r="T90" s="74"/>
      <c r="U90" s="74"/>
      <c r="V90" s="452"/>
      <c r="W90" s="456"/>
      <c r="X90" s="74"/>
      <c r="Y90" s="74"/>
      <c r="Z90" s="74"/>
      <c r="AA90" s="74"/>
    </row>
    <row r="91" spans="1:27" ht="15.75" customHeight="1">
      <c r="A91" s="74"/>
      <c r="B91" s="74"/>
      <c r="C91" s="74"/>
      <c r="D91" s="74"/>
      <c r="E91" s="74"/>
      <c r="F91" s="74"/>
      <c r="G91" s="74"/>
      <c r="H91" s="74"/>
      <c r="I91" s="74"/>
      <c r="J91" s="74"/>
      <c r="K91" s="74"/>
      <c r="L91" s="74"/>
      <c r="M91" s="74"/>
      <c r="N91" s="74"/>
      <c r="O91" s="74"/>
      <c r="P91" s="74"/>
      <c r="Q91" s="74"/>
      <c r="R91" s="74"/>
      <c r="S91" s="74"/>
      <c r="T91" s="74"/>
      <c r="U91" s="74"/>
      <c r="V91" s="452"/>
      <c r="W91" s="456"/>
      <c r="X91" s="74"/>
      <c r="Y91" s="74"/>
      <c r="Z91" s="74"/>
      <c r="AA91" s="74"/>
    </row>
    <row r="92" spans="1:27" ht="15.75" customHeight="1">
      <c r="A92" s="74"/>
      <c r="B92" s="74"/>
      <c r="C92" s="74"/>
      <c r="D92" s="74"/>
      <c r="E92" s="74"/>
      <c r="F92" s="74"/>
      <c r="G92" s="74"/>
      <c r="H92" s="74"/>
      <c r="I92" s="74"/>
      <c r="J92" s="74"/>
      <c r="K92" s="74"/>
      <c r="L92" s="74"/>
      <c r="M92" s="74"/>
      <c r="N92" s="74"/>
      <c r="O92" s="74"/>
      <c r="P92" s="74"/>
      <c r="Q92" s="74"/>
      <c r="R92" s="74"/>
      <c r="S92" s="74"/>
      <c r="T92" s="74"/>
      <c r="U92" s="74"/>
      <c r="V92" s="452"/>
      <c r="W92" s="456"/>
      <c r="X92" s="74"/>
      <c r="Y92" s="74"/>
      <c r="Z92" s="74"/>
      <c r="AA92" s="74"/>
    </row>
    <row r="93" spans="1:27" ht="15.75" customHeight="1">
      <c r="A93" s="74"/>
      <c r="B93" s="74"/>
      <c r="C93" s="74"/>
      <c r="D93" s="74"/>
      <c r="E93" s="74"/>
      <c r="F93" s="74"/>
      <c r="G93" s="74"/>
      <c r="H93" s="74"/>
      <c r="I93" s="74"/>
      <c r="J93" s="74"/>
      <c r="K93" s="74"/>
      <c r="L93" s="74"/>
      <c r="M93" s="74"/>
      <c r="N93" s="74"/>
      <c r="O93" s="74"/>
      <c r="P93" s="74"/>
      <c r="Q93" s="74"/>
      <c r="R93" s="74"/>
      <c r="S93" s="74"/>
      <c r="T93" s="74"/>
      <c r="U93" s="74"/>
      <c r="V93" s="452"/>
      <c r="W93" s="456"/>
      <c r="X93" s="74"/>
      <c r="Y93" s="74"/>
      <c r="Z93" s="74"/>
      <c r="AA93" s="74"/>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451"/>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451"/>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451"/>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451"/>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451"/>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451"/>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451"/>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451"/>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451"/>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451"/>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451"/>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451"/>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451"/>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451"/>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451"/>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451"/>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451"/>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451"/>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451"/>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451"/>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451"/>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451"/>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451"/>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451"/>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451"/>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451"/>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451"/>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451"/>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451"/>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451"/>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451"/>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451"/>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451"/>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451"/>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451"/>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451"/>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451"/>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451"/>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451"/>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451"/>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451"/>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451"/>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451"/>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451"/>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451"/>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451"/>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451"/>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451"/>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451"/>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451"/>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451"/>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451"/>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451"/>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451"/>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451"/>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451"/>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451"/>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451"/>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451"/>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451"/>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451"/>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451"/>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451"/>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451"/>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451"/>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451"/>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451"/>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451"/>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451"/>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451"/>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451"/>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451"/>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451"/>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451"/>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451"/>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451"/>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451"/>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451"/>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451"/>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451"/>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451"/>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451"/>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451"/>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451"/>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451"/>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451"/>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451"/>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451"/>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451"/>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451"/>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451"/>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451"/>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451"/>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451"/>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451"/>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451"/>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451"/>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451"/>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451"/>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451"/>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451"/>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451"/>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451"/>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451"/>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451"/>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451"/>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451"/>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451"/>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451"/>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451"/>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451"/>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451"/>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451"/>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451"/>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451"/>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451"/>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451"/>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451"/>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451"/>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451"/>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451"/>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451"/>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451"/>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451"/>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451"/>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451"/>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451"/>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451"/>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451"/>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451"/>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451"/>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451"/>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451"/>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451"/>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451"/>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451"/>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451"/>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451"/>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451"/>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451"/>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451"/>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451"/>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451"/>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451"/>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451"/>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451"/>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451"/>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451"/>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451"/>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451"/>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451"/>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451"/>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451"/>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451"/>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451"/>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451"/>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451"/>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451"/>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451"/>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451"/>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451"/>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451"/>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451"/>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451"/>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451"/>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451"/>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451"/>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451"/>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451"/>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451"/>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451"/>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451"/>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451"/>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451"/>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451"/>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451"/>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451"/>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451"/>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451"/>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451"/>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451"/>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451"/>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451"/>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451"/>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451"/>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451"/>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451"/>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451"/>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451"/>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451"/>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451"/>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451"/>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451"/>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451"/>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451"/>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451"/>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451"/>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451"/>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451"/>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451"/>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451"/>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451"/>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451"/>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451"/>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451"/>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451"/>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451"/>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451"/>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451"/>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451"/>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451"/>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451"/>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451"/>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451"/>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451"/>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451"/>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451"/>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451"/>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451"/>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451"/>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451"/>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451"/>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451"/>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451"/>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451"/>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451"/>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451"/>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451"/>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451"/>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451"/>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451"/>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451"/>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451"/>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451"/>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451"/>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451"/>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451"/>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451"/>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451"/>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451"/>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451"/>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451"/>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451"/>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451"/>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451"/>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451"/>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451"/>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451"/>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451"/>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451"/>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451"/>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451"/>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451"/>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451"/>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451"/>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451"/>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451"/>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451"/>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451"/>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451"/>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451"/>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451"/>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451"/>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451"/>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451"/>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451"/>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451"/>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451"/>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451"/>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451"/>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451"/>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451"/>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451"/>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451"/>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451"/>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451"/>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451"/>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451"/>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451"/>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451"/>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451"/>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451"/>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451"/>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451"/>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451"/>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451"/>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451"/>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451"/>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451"/>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451"/>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451"/>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451"/>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451"/>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451"/>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451"/>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451"/>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451"/>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451"/>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451"/>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451"/>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451"/>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451"/>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451"/>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451"/>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451"/>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451"/>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451"/>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451"/>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451"/>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451"/>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451"/>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451"/>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451"/>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451"/>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451"/>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451"/>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451"/>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451"/>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451"/>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451"/>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451"/>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451"/>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451"/>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451"/>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451"/>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451"/>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451"/>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451"/>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451"/>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451"/>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451"/>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451"/>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451"/>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451"/>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451"/>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451"/>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451"/>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451"/>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451"/>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451"/>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451"/>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451"/>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451"/>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451"/>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451"/>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451"/>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451"/>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451"/>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451"/>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451"/>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451"/>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451"/>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451"/>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451"/>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451"/>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451"/>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451"/>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451"/>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451"/>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451"/>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451"/>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451"/>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451"/>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451"/>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451"/>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451"/>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451"/>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451"/>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451"/>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451"/>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451"/>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451"/>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451"/>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451"/>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451"/>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451"/>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451"/>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451"/>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451"/>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451"/>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451"/>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451"/>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451"/>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451"/>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451"/>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451"/>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451"/>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451"/>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451"/>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451"/>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451"/>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451"/>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451"/>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451"/>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451"/>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451"/>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451"/>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451"/>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451"/>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451"/>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451"/>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451"/>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451"/>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451"/>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451"/>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451"/>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451"/>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451"/>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451"/>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451"/>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451"/>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451"/>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451"/>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451"/>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451"/>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451"/>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451"/>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451"/>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451"/>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451"/>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451"/>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451"/>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451"/>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451"/>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451"/>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451"/>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451"/>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451"/>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451"/>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451"/>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451"/>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451"/>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451"/>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451"/>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451"/>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451"/>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451"/>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451"/>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451"/>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451"/>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451"/>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451"/>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451"/>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451"/>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451"/>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451"/>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451"/>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451"/>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451"/>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451"/>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451"/>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451"/>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451"/>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451"/>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451"/>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451"/>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451"/>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451"/>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451"/>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451"/>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451"/>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451"/>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451"/>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451"/>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451"/>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451"/>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451"/>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451"/>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451"/>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451"/>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451"/>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451"/>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451"/>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451"/>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451"/>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451"/>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451"/>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451"/>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451"/>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451"/>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451"/>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451"/>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451"/>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451"/>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451"/>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451"/>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451"/>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451"/>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451"/>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451"/>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451"/>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451"/>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451"/>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451"/>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451"/>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451"/>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451"/>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451"/>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451"/>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451"/>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451"/>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451"/>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451"/>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451"/>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451"/>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451"/>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451"/>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451"/>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451"/>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451"/>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451"/>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451"/>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451"/>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451"/>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451"/>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451"/>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451"/>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451"/>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451"/>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451"/>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451"/>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451"/>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451"/>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451"/>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451"/>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451"/>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451"/>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451"/>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451"/>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451"/>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451"/>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451"/>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451"/>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451"/>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451"/>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451"/>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451"/>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451"/>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451"/>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451"/>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451"/>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451"/>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451"/>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451"/>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451"/>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451"/>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451"/>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451"/>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451"/>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451"/>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451"/>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451"/>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451"/>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451"/>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451"/>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451"/>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451"/>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451"/>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451"/>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451"/>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451"/>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451"/>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451"/>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451"/>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451"/>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451"/>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451"/>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451"/>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451"/>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451"/>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451"/>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451"/>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451"/>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451"/>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451"/>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451"/>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451"/>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451"/>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451"/>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451"/>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451"/>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451"/>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451"/>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451"/>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451"/>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451"/>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451"/>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451"/>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451"/>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451"/>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451"/>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451"/>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451"/>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451"/>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451"/>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451"/>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451"/>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451"/>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451"/>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451"/>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451"/>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451"/>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451"/>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451"/>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451"/>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451"/>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451"/>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451"/>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451"/>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451"/>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451"/>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451"/>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451"/>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451"/>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451"/>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451"/>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451"/>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451"/>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451"/>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451"/>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451"/>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451"/>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451"/>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451"/>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451"/>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451"/>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451"/>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451"/>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451"/>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451"/>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451"/>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451"/>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451"/>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451"/>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451"/>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451"/>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451"/>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451"/>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451"/>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451"/>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451"/>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451"/>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451"/>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451"/>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451"/>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451"/>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451"/>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451"/>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451"/>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451"/>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451"/>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451"/>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451"/>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451"/>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451"/>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451"/>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451"/>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451"/>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451"/>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451"/>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451"/>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451"/>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451"/>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451"/>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451"/>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451"/>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451"/>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451"/>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451"/>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451"/>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451"/>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451"/>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451"/>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451"/>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451"/>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451"/>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451"/>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451"/>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451"/>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451"/>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451"/>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451"/>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451"/>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451"/>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451"/>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451"/>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451"/>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451"/>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451"/>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451"/>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451"/>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451"/>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451"/>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451"/>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451"/>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451"/>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451"/>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451"/>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451"/>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451"/>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451"/>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451"/>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451"/>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451"/>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451"/>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451"/>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451"/>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451"/>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451"/>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451"/>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451"/>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451"/>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451"/>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451"/>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451"/>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451"/>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451"/>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451"/>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451"/>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451"/>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451"/>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451"/>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451"/>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451"/>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451"/>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451"/>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451"/>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451"/>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451"/>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451"/>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451"/>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451"/>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451"/>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451"/>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451"/>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451"/>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451"/>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451"/>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451"/>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451"/>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451"/>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451"/>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451"/>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451"/>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451"/>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451"/>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451"/>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451"/>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451"/>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451"/>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451"/>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451"/>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451"/>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451"/>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451"/>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451"/>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451"/>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451"/>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451"/>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451"/>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451"/>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451"/>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451"/>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451"/>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451"/>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451"/>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451"/>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451"/>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451"/>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451"/>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451"/>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451"/>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451"/>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451"/>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451"/>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451"/>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451"/>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451"/>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451"/>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451"/>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451"/>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451"/>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451"/>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451"/>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451"/>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451"/>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451"/>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451"/>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451"/>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451"/>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451"/>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451"/>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451"/>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451"/>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451"/>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451"/>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451"/>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451"/>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451"/>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451"/>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451"/>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451"/>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451"/>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451"/>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451"/>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451"/>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451"/>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451"/>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451"/>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451"/>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451"/>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451"/>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451"/>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451"/>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451"/>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451"/>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451"/>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451"/>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451"/>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451"/>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451"/>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451"/>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451"/>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451"/>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451"/>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451"/>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451"/>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451"/>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451"/>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451"/>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451"/>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451"/>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451"/>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451"/>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451"/>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451"/>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451"/>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451"/>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451"/>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451"/>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451"/>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451"/>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451"/>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451"/>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451"/>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451"/>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451"/>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451"/>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451"/>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451"/>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451"/>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451"/>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451"/>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451"/>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451"/>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451"/>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451"/>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451"/>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451"/>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451"/>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451"/>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451"/>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451"/>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451"/>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451"/>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451"/>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451"/>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451"/>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451"/>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451"/>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451"/>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451"/>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451"/>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451"/>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451"/>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451"/>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451"/>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451"/>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451"/>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451"/>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451"/>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451"/>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451"/>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451"/>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451"/>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451"/>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451"/>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451"/>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451"/>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451"/>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451"/>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451"/>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451"/>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451"/>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451"/>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451"/>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451"/>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451"/>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451"/>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451"/>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451"/>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451"/>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451"/>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451"/>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451"/>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451"/>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451"/>
      <c r="W1000" s="23"/>
      <c r="X1000" s="23"/>
      <c r="Y1000" s="23"/>
      <c r="Z1000" s="23"/>
      <c r="AA1000" s="23"/>
    </row>
  </sheetData>
  <mergeCells count="16">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65" priority="1" stopIfTrue="1" operator="containsText" text="Cerrada">
      <formula>NOT(ISERROR(SEARCH(("Cerrada"),(W31))))</formula>
    </cfRule>
  </conditionalFormatting>
  <conditionalFormatting sqref="W31">
    <cfRule type="containsText" dxfId="64" priority="2" stopIfTrue="1" operator="containsText" text="En ejecución">
      <formula>NOT(ISERROR(SEARCH(("En ejecución"),(W31))))</formula>
    </cfRule>
  </conditionalFormatting>
  <conditionalFormatting sqref="W31">
    <cfRule type="containsText" dxfId="63" priority="3" stopIfTrue="1" operator="containsText" text="Vencida">
      <formula>NOT(ISERROR(SEARCH(("Vencida"),(W31))))</formula>
    </cfRule>
  </conditionalFormatting>
  <conditionalFormatting sqref="W31">
    <cfRule type="containsText" dxfId="62" priority="4" stopIfTrue="1" operator="containsText" text="Cerrada">
      <formula>NOT(ISERROR(SEARCH(("Cerrada"),(W31))))</formula>
    </cfRule>
  </conditionalFormatting>
  <conditionalFormatting sqref="W31">
    <cfRule type="containsText" dxfId="61" priority="5" stopIfTrue="1" operator="containsText" text="En ejecución">
      <formula>NOT(ISERROR(SEARCH(("En ejecución"),(W31))))</formula>
    </cfRule>
  </conditionalFormatting>
  <conditionalFormatting sqref="W31">
    <cfRule type="containsText" dxfId="60" priority="6" stopIfTrue="1" operator="containsText" text="Vencida">
      <formula>NOT(ISERROR(SEARCH(("Vencida"),(W31))))</formula>
    </cfRule>
  </conditionalFormatting>
  <dataValidations count="7">
    <dataValidation type="list" allowBlank="1" showErrorMessage="1" sqref="A23">
      <formula1>'GRF-11'!PROCESOS</formula1>
    </dataValidation>
    <dataValidation type="list" allowBlank="1" showErrorMessage="1" sqref="B31">
      <formula1>$F$2:$F$6</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 type="list" allowBlank="1" showErrorMessage="1" sqref="W31">
      <formula1>$I$2:$I$4</formula1>
    </dataValidation>
    <dataValidation type="list" allowBlank="1" showErrorMessage="1" sqref="V31">
      <formula1>$J$2:$J$4</formula1>
    </dataValidation>
  </dataValidation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000"/>
  <sheetViews>
    <sheetView showGridLines="0" topLeftCell="R34" zoomScale="82" zoomScaleNormal="82" workbookViewId="0">
      <selection activeCell="T38" sqref="T38"/>
    </sheetView>
  </sheetViews>
  <sheetFormatPr baseColWidth="10" defaultColWidth="14.42578125" defaultRowHeight="15" customHeight="1"/>
  <cols>
    <col min="1" max="1" width="6.42578125" customWidth="1"/>
    <col min="3" max="3" width="17.42578125" customWidth="1"/>
    <col min="4" max="4" width="21.42578125" customWidth="1"/>
    <col min="5" max="5" width="53.42578125" customWidth="1"/>
    <col min="6" max="6" width="15.7109375" customWidth="1"/>
    <col min="7" max="7" width="37.5703125" customWidth="1"/>
    <col min="8" max="8" width="63.85546875" customWidth="1"/>
    <col min="9" max="9" width="12.42578125" customWidth="1"/>
    <col min="10" max="10" width="20.28515625" customWidth="1"/>
    <col min="11" max="11" width="26.85546875" customWidth="1"/>
    <col min="12" max="12" width="13.85546875" customWidth="1"/>
    <col min="13" max="13" width="15.42578125" customWidth="1"/>
    <col min="14" max="14" width="17.85546875" customWidth="1"/>
    <col min="15" max="15" width="18" customWidth="1"/>
    <col min="16" max="16" width="49.5703125" customWidth="1"/>
    <col min="17" max="17" width="37.140625" customWidth="1"/>
    <col min="18" max="18" width="83.5703125" customWidth="1"/>
    <col min="19" max="19" width="29.140625" customWidth="1"/>
    <col min="20" max="20" width="18.42578125" customWidth="1"/>
    <col min="21" max="21" width="19.42578125" customWidth="1"/>
    <col min="22" max="22" width="39.5703125" customWidth="1"/>
    <col min="23" max="23" width="11" customWidth="1"/>
  </cols>
  <sheetData>
    <row r="1" spans="1:24" ht="25.5" hidden="1">
      <c r="A1" s="457"/>
      <c r="B1" s="68"/>
      <c r="C1" s="69" t="s">
        <v>15</v>
      </c>
      <c r="D1" s="69" t="s">
        <v>52</v>
      </c>
      <c r="E1" s="70"/>
      <c r="F1" s="71" t="s">
        <v>53</v>
      </c>
      <c r="G1" s="71" t="s">
        <v>54</v>
      </c>
      <c r="H1" s="71" t="s">
        <v>55</v>
      </c>
      <c r="I1" s="71" t="s">
        <v>56</v>
      </c>
      <c r="J1" s="71" t="s">
        <v>57</v>
      </c>
      <c r="K1" s="23"/>
      <c r="L1" s="72"/>
      <c r="M1" s="73"/>
      <c r="N1" s="73"/>
      <c r="O1" s="73"/>
      <c r="P1" s="73"/>
      <c r="Q1" s="23"/>
      <c r="R1" s="23"/>
      <c r="S1" s="23"/>
      <c r="T1" s="23"/>
      <c r="U1" s="23"/>
      <c r="V1" s="23"/>
      <c r="W1" s="23"/>
      <c r="X1" s="23"/>
    </row>
    <row r="2" spans="1:24" ht="25.5" hidden="1">
      <c r="A2" s="74"/>
      <c r="B2" s="75"/>
      <c r="C2" s="76" t="s">
        <v>58</v>
      </c>
      <c r="D2" s="76" t="s">
        <v>59</v>
      </c>
      <c r="E2" s="77"/>
      <c r="F2" s="78" t="s">
        <v>60</v>
      </c>
      <c r="G2" s="79" t="s">
        <v>61</v>
      </c>
      <c r="H2" s="78" t="s">
        <v>62</v>
      </c>
      <c r="I2" s="80" t="s">
        <v>63</v>
      </c>
      <c r="J2" s="81" t="s">
        <v>64</v>
      </c>
      <c r="K2" s="74"/>
      <c r="L2" s="82"/>
      <c r="M2" s="83"/>
      <c r="N2" s="83"/>
      <c r="O2" s="83"/>
      <c r="P2" s="83"/>
      <c r="Q2" s="74"/>
      <c r="R2" s="74"/>
      <c r="S2" s="74"/>
      <c r="T2" s="74"/>
      <c r="U2" s="74"/>
      <c r="V2" s="74"/>
      <c r="W2" s="74"/>
      <c r="X2" s="74"/>
    </row>
    <row r="3" spans="1:24" ht="25.5" hidden="1">
      <c r="A3" s="74"/>
      <c r="B3" s="75"/>
      <c r="C3" s="76" t="s">
        <v>65</v>
      </c>
      <c r="D3" s="76" t="s">
        <v>66</v>
      </c>
      <c r="E3" s="77"/>
      <c r="F3" s="78" t="s">
        <v>67</v>
      </c>
      <c r="G3" s="79" t="s">
        <v>68</v>
      </c>
      <c r="H3" s="79" t="s">
        <v>69</v>
      </c>
      <c r="I3" s="84" t="s">
        <v>70</v>
      </c>
      <c r="J3" s="81" t="s">
        <v>71</v>
      </c>
      <c r="K3" s="74"/>
      <c r="L3" s="82"/>
      <c r="M3" s="83"/>
      <c r="N3" s="83"/>
      <c r="O3" s="83"/>
      <c r="P3" s="83"/>
      <c r="Q3" s="74"/>
      <c r="R3" s="74"/>
      <c r="S3" s="74"/>
      <c r="T3" s="74"/>
      <c r="U3" s="74"/>
      <c r="V3" s="74"/>
      <c r="W3" s="74"/>
      <c r="X3" s="74"/>
    </row>
    <row r="4" spans="1:24" ht="25.5" hidden="1">
      <c r="A4" s="74"/>
      <c r="B4" s="75"/>
      <c r="C4" s="76" t="s">
        <v>72</v>
      </c>
      <c r="D4" s="76" t="s">
        <v>73</v>
      </c>
      <c r="E4" s="77"/>
      <c r="F4" s="78" t="s">
        <v>74</v>
      </c>
      <c r="G4" s="79" t="s">
        <v>75</v>
      </c>
      <c r="H4" s="85"/>
      <c r="I4" s="86" t="s">
        <v>76</v>
      </c>
      <c r="J4" s="81" t="s">
        <v>77</v>
      </c>
      <c r="K4" s="74"/>
      <c r="L4" s="82"/>
      <c r="M4" s="83"/>
      <c r="N4" s="83"/>
      <c r="O4" s="83"/>
      <c r="P4" s="83"/>
      <c r="Q4" s="74"/>
      <c r="R4" s="74"/>
      <c r="S4" s="74"/>
      <c r="T4" s="74"/>
      <c r="U4" s="74"/>
      <c r="V4" s="74"/>
      <c r="W4" s="74"/>
      <c r="X4" s="74"/>
    </row>
    <row r="5" spans="1:24" ht="38.25" hidden="1">
      <c r="A5" s="74"/>
      <c r="B5" s="75"/>
      <c r="C5" s="76" t="s">
        <v>78</v>
      </c>
      <c r="D5" s="76" t="s">
        <v>79</v>
      </c>
      <c r="E5" s="77"/>
      <c r="F5" s="79" t="s">
        <v>80</v>
      </c>
      <c r="G5" s="79" t="s">
        <v>81</v>
      </c>
      <c r="H5" s="87"/>
      <c r="I5" s="458" t="s">
        <v>339</v>
      </c>
      <c r="J5" s="81"/>
      <c r="K5" s="74"/>
      <c r="L5" s="82"/>
      <c r="M5" s="83"/>
      <c r="N5" s="83"/>
      <c r="O5" s="83"/>
      <c r="P5" s="83"/>
      <c r="Q5" s="74"/>
      <c r="R5" s="74"/>
      <c r="S5" s="74"/>
      <c r="T5" s="74"/>
      <c r="U5" s="74"/>
      <c r="V5" s="74"/>
      <c r="W5" s="74"/>
      <c r="X5" s="74"/>
    </row>
    <row r="6" spans="1:24" ht="51" hidden="1">
      <c r="A6" s="74"/>
      <c r="B6" s="75"/>
      <c r="C6" s="76" t="s">
        <v>82</v>
      </c>
      <c r="D6" s="76" t="s">
        <v>83</v>
      </c>
      <c r="E6" s="74"/>
      <c r="F6" s="79" t="s">
        <v>84</v>
      </c>
      <c r="G6" s="87"/>
      <c r="H6" s="87"/>
      <c r="I6" s="81"/>
      <c r="J6" s="81"/>
      <c r="K6" s="74"/>
      <c r="L6" s="82"/>
      <c r="M6" s="83"/>
      <c r="N6" s="83"/>
      <c r="O6" s="83"/>
      <c r="P6" s="83"/>
      <c r="Q6" s="74"/>
      <c r="R6" s="74"/>
      <c r="S6" s="74"/>
      <c r="T6" s="74"/>
      <c r="U6" s="74"/>
      <c r="V6" s="74"/>
      <c r="W6" s="74"/>
      <c r="X6" s="74"/>
    </row>
    <row r="7" spans="1:24" ht="25.5" hidden="1">
      <c r="A7" s="74"/>
      <c r="B7" s="75"/>
      <c r="C7" s="76" t="s">
        <v>85</v>
      </c>
      <c r="D7" s="76" t="s">
        <v>86</v>
      </c>
      <c r="E7" s="77"/>
      <c r="F7" s="85"/>
      <c r="G7" s="87"/>
      <c r="H7" s="87"/>
      <c r="I7" s="88"/>
      <c r="J7" s="88"/>
      <c r="K7" s="74"/>
      <c r="L7" s="82"/>
      <c r="M7" s="83"/>
      <c r="N7" s="83"/>
      <c r="O7" s="83"/>
      <c r="P7" s="83"/>
      <c r="Q7" s="74"/>
      <c r="R7" s="74"/>
      <c r="S7" s="74"/>
      <c r="T7" s="74"/>
      <c r="U7" s="74"/>
      <c r="V7" s="74"/>
      <c r="W7" s="74"/>
      <c r="X7" s="74"/>
    </row>
    <row r="8" spans="1:24" ht="25.5" hidden="1">
      <c r="A8" s="74"/>
      <c r="B8" s="75"/>
      <c r="C8" s="76" t="s">
        <v>87</v>
      </c>
      <c r="D8" s="76" t="s">
        <v>88</v>
      </c>
      <c r="E8" s="77"/>
      <c r="F8" s="85"/>
      <c r="G8" s="87"/>
      <c r="H8" s="87"/>
      <c r="I8" s="81"/>
      <c r="J8" s="81"/>
      <c r="K8" s="74"/>
      <c r="L8" s="82"/>
      <c r="M8" s="83"/>
      <c r="N8" s="83"/>
      <c r="O8" s="83"/>
      <c r="P8" s="83"/>
      <c r="Q8" s="74"/>
      <c r="R8" s="74"/>
      <c r="S8" s="74"/>
      <c r="T8" s="74"/>
      <c r="U8" s="74"/>
      <c r="V8" s="74"/>
      <c r="W8" s="74"/>
      <c r="X8" s="74"/>
    </row>
    <row r="9" spans="1:24" ht="51" hidden="1">
      <c r="A9" s="74"/>
      <c r="B9" s="75"/>
      <c r="C9" s="76" t="s">
        <v>89</v>
      </c>
      <c r="D9" s="76" t="s">
        <v>90</v>
      </c>
      <c r="E9" s="77"/>
      <c r="F9" s="87"/>
      <c r="G9" s="87"/>
      <c r="H9" s="87"/>
      <c r="I9" s="81"/>
      <c r="J9" s="81"/>
      <c r="K9" s="74"/>
      <c r="L9" s="82"/>
      <c r="M9" s="83"/>
      <c r="N9" s="83"/>
      <c r="O9" s="83"/>
      <c r="P9" s="83"/>
      <c r="Q9" s="74"/>
      <c r="R9" s="74"/>
      <c r="S9" s="74"/>
      <c r="T9" s="74"/>
      <c r="U9" s="74"/>
      <c r="V9" s="74"/>
      <c r="W9" s="74"/>
      <c r="X9" s="74"/>
    </row>
    <row r="10" spans="1:24" ht="25.5" hidden="1">
      <c r="A10" s="74"/>
      <c r="B10" s="75"/>
      <c r="C10" s="76" t="s">
        <v>91</v>
      </c>
      <c r="D10" s="76" t="s">
        <v>92</v>
      </c>
      <c r="E10" s="77"/>
      <c r="F10" s="87"/>
      <c r="G10" s="87"/>
      <c r="H10" s="87"/>
      <c r="I10" s="81"/>
      <c r="J10" s="81"/>
      <c r="K10" s="74"/>
      <c r="L10" s="82"/>
      <c r="M10" s="83"/>
      <c r="N10" s="83"/>
      <c r="O10" s="83"/>
      <c r="P10" s="83"/>
      <c r="Q10" s="74"/>
      <c r="R10" s="74"/>
      <c r="S10" s="74"/>
      <c r="T10" s="74"/>
      <c r="U10" s="74"/>
      <c r="V10" s="74"/>
      <c r="W10" s="74"/>
      <c r="X10" s="74"/>
    </row>
    <row r="11" spans="1:24" ht="38.25" hidden="1">
      <c r="A11" s="74"/>
      <c r="B11" s="75"/>
      <c r="C11" s="76" t="s">
        <v>93</v>
      </c>
      <c r="D11" s="76" t="s">
        <v>94</v>
      </c>
      <c r="E11" s="77"/>
      <c r="F11" s="87"/>
      <c r="G11" s="87"/>
      <c r="H11" s="87"/>
      <c r="I11" s="81"/>
      <c r="J11" s="81"/>
      <c r="K11" s="74"/>
      <c r="L11" s="82"/>
      <c r="M11" s="83"/>
      <c r="N11" s="83"/>
      <c r="O11" s="83"/>
      <c r="P11" s="83"/>
      <c r="Q11" s="74"/>
      <c r="R11" s="74"/>
      <c r="S11" s="74"/>
      <c r="T11" s="74"/>
      <c r="U11" s="74"/>
      <c r="V11" s="74"/>
      <c r="W11" s="74"/>
      <c r="X11" s="74"/>
    </row>
    <row r="12" spans="1:24" ht="25.5" hidden="1">
      <c r="A12" s="74"/>
      <c r="B12" s="75"/>
      <c r="C12" s="76" t="s">
        <v>95</v>
      </c>
      <c r="D12" s="76" t="s">
        <v>96</v>
      </c>
      <c r="E12" s="77"/>
      <c r="F12" s="89"/>
      <c r="G12" s="89"/>
      <c r="H12" s="89"/>
      <c r="I12" s="75"/>
      <c r="J12" s="83"/>
      <c r="K12" s="83"/>
      <c r="L12" s="74"/>
      <c r="M12" s="82"/>
      <c r="N12" s="83"/>
      <c r="O12" s="83"/>
      <c r="P12" s="83"/>
      <c r="Q12" s="83"/>
      <c r="R12" s="74"/>
      <c r="S12" s="74"/>
      <c r="T12" s="74"/>
      <c r="U12" s="74"/>
      <c r="V12" s="74"/>
      <c r="W12" s="74"/>
      <c r="X12" s="74"/>
    </row>
    <row r="13" spans="1:24" ht="38.25" hidden="1">
      <c r="A13" s="74"/>
      <c r="B13" s="75"/>
      <c r="C13" s="76" t="s">
        <v>97</v>
      </c>
      <c r="D13" s="76" t="s">
        <v>98</v>
      </c>
      <c r="E13" s="77"/>
      <c r="F13" s="89"/>
      <c r="G13" s="89"/>
      <c r="H13" s="89"/>
      <c r="I13" s="75"/>
      <c r="J13" s="83"/>
      <c r="K13" s="83"/>
      <c r="L13" s="74"/>
      <c r="M13" s="82"/>
      <c r="N13" s="83"/>
      <c r="O13" s="83"/>
      <c r="P13" s="83"/>
      <c r="Q13" s="83"/>
      <c r="R13" s="74"/>
      <c r="S13" s="74"/>
      <c r="T13" s="74"/>
      <c r="U13" s="74"/>
      <c r="V13" s="74"/>
      <c r="W13" s="74"/>
      <c r="X13" s="74"/>
    </row>
    <row r="14" spans="1:24" ht="25.5" hidden="1">
      <c r="A14" s="74"/>
      <c r="B14" s="75"/>
      <c r="C14" s="76" t="s">
        <v>99</v>
      </c>
      <c r="D14" s="90"/>
      <c r="E14" s="77"/>
      <c r="F14" s="89"/>
      <c r="G14" s="89"/>
      <c r="H14" s="89"/>
      <c r="I14" s="75"/>
      <c r="J14" s="83"/>
      <c r="K14" s="83"/>
      <c r="L14" s="74"/>
      <c r="M14" s="82"/>
      <c r="N14" s="83"/>
      <c r="O14" s="83"/>
      <c r="P14" s="83"/>
      <c r="Q14" s="83"/>
      <c r="R14" s="74"/>
      <c r="S14" s="74"/>
      <c r="T14" s="74"/>
      <c r="U14" s="74"/>
      <c r="V14" s="74"/>
      <c r="W14" s="74"/>
      <c r="X14" s="74"/>
    </row>
    <row r="15" spans="1:24" ht="38.25" hidden="1">
      <c r="A15" s="74"/>
      <c r="B15" s="75"/>
      <c r="C15" s="91" t="s">
        <v>100</v>
      </c>
      <c r="D15" s="76"/>
      <c r="E15" s="77"/>
      <c r="F15" s="89"/>
      <c r="G15" s="89"/>
      <c r="H15" s="89"/>
      <c r="I15" s="75"/>
      <c r="J15" s="83"/>
      <c r="K15" s="83"/>
      <c r="L15" s="74"/>
      <c r="M15" s="82"/>
      <c r="N15" s="83"/>
      <c r="O15" s="83"/>
      <c r="P15" s="83"/>
      <c r="Q15" s="83"/>
      <c r="R15" s="74"/>
      <c r="S15" s="74"/>
      <c r="T15" s="74"/>
      <c r="U15" s="74"/>
      <c r="V15" s="74"/>
      <c r="W15" s="74"/>
      <c r="X15" s="74"/>
    </row>
    <row r="16" spans="1:24" hidden="1">
      <c r="A16" s="457"/>
      <c r="B16" s="23"/>
      <c r="C16" s="23"/>
      <c r="D16" s="23"/>
      <c r="E16" s="92"/>
      <c r="F16" s="23"/>
      <c r="G16" s="92"/>
      <c r="H16" s="92"/>
      <c r="I16" s="73"/>
      <c r="J16" s="73"/>
      <c r="K16" s="73"/>
      <c r="L16" s="73"/>
      <c r="M16" s="72"/>
      <c r="N16" s="73"/>
      <c r="O16" s="73"/>
      <c r="P16" s="73"/>
      <c r="Q16" s="73"/>
      <c r="R16" s="93"/>
      <c r="S16" s="93"/>
      <c r="T16" s="93"/>
      <c r="U16" s="23"/>
      <c r="V16" s="94"/>
      <c r="W16" s="23"/>
      <c r="X16" s="23"/>
    </row>
    <row r="17" spans="1:24">
      <c r="A17" s="646"/>
      <c r="B17" s="647"/>
      <c r="C17" s="648"/>
      <c r="D17" s="653" t="s">
        <v>101</v>
      </c>
      <c r="E17" s="647"/>
      <c r="F17" s="647"/>
      <c r="G17" s="647"/>
      <c r="H17" s="647"/>
      <c r="I17" s="647"/>
      <c r="J17" s="647"/>
      <c r="K17" s="647"/>
      <c r="L17" s="647"/>
      <c r="M17" s="647"/>
      <c r="N17" s="647"/>
      <c r="O17" s="647"/>
      <c r="P17" s="647"/>
      <c r="Q17" s="647"/>
      <c r="R17" s="647"/>
      <c r="S17" s="647"/>
      <c r="T17" s="647"/>
      <c r="U17" s="648"/>
      <c r="V17" s="330" t="s">
        <v>102</v>
      </c>
      <c r="W17" s="23"/>
      <c r="X17" s="23"/>
    </row>
    <row r="18" spans="1:24">
      <c r="A18" s="649"/>
      <c r="B18" s="593"/>
      <c r="C18" s="650"/>
      <c r="D18" s="649"/>
      <c r="E18" s="593"/>
      <c r="F18" s="593"/>
      <c r="G18" s="593"/>
      <c r="H18" s="593"/>
      <c r="I18" s="593"/>
      <c r="J18" s="593"/>
      <c r="K18" s="593"/>
      <c r="L18" s="593"/>
      <c r="M18" s="593"/>
      <c r="N18" s="593"/>
      <c r="O18" s="593"/>
      <c r="P18" s="593"/>
      <c r="Q18" s="593"/>
      <c r="R18" s="593"/>
      <c r="S18" s="593"/>
      <c r="T18" s="593"/>
      <c r="U18" s="650"/>
      <c r="V18" s="332" t="s">
        <v>954</v>
      </c>
      <c r="W18" s="23"/>
      <c r="X18" s="23"/>
    </row>
    <row r="19" spans="1:24">
      <c r="A19" s="649"/>
      <c r="B19" s="593"/>
      <c r="C19" s="650"/>
      <c r="D19" s="649"/>
      <c r="E19" s="593"/>
      <c r="F19" s="593"/>
      <c r="G19" s="593"/>
      <c r="H19" s="593"/>
      <c r="I19" s="593"/>
      <c r="J19" s="593"/>
      <c r="K19" s="593"/>
      <c r="L19" s="593"/>
      <c r="M19" s="593"/>
      <c r="N19" s="593"/>
      <c r="O19" s="593"/>
      <c r="P19" s="593"/>
      <c r="Q19" s="593"/>
      <c r="R19" s="593"/>
      <c r="S19" s="593"/>
      <c r="T19" s="593"/>
      <c r="U19" s="650"/>
      <c r="V19" s="426" t="s">
        <v>955</v>
      </c>
      <c r="W19" s="23"/>
      <c r="X19" s="23"/>
    </row>
    <row r="20" spans="1:24">
      <c r="A20" s="651"/>
      <c r="B20" s="652"/>
      <c r="C20" s="612"/>
      <c r="D20" s="651"/>
      <c r="E20" s="652"/>
      <c r="F20" s="652"/>
      <c r="G20" s="652"/>
      <c r="H20" s="652"/>
      <c r="I20" s="652"/>
      <c r="J20" s="652"/>
      <c r="K20" s="652"/>
      <c r="L20" s="652"/>
      <c r="M20" s="652"/>
      <c r="N20" s="652"/>
      <c r="O20" s="652"/>
      <c r="P20" s="652"/>
      <c r="Q20" s="652"/>
      <c r="R20" s="652"/>
      <c r="S20" s="652"/>
      <c r="T20" s="652"/>
      <c r="U20" s="612"/>
      <c r="V20" s="333" t="s">
        <v>105</v>
      </c>
      <c r="W20" s="23"/>
      <c r="X20" s="23"/>
    </row>
    <row r="21" spans="1:24" ht="15.75" customHeight="1">
      <c r="A21" s="459"/>
      <c r="B21" s="335"/>
      <c r="C21" s="335"/>
      <c r="D21" s="335"/>
      <c r="E21" s="336"/>
      <c r="F21" s="337"/>
      <c r="G21" s="338"/>
      <c r="H21" s="338"/>
      <c r="I21" s="337"/>
      <c r="J21" s="337"/>
      <c r="K21" s="337"/>
      <c r="L21" s="337"/>
      <c r="M21" s="337"/>
      <c r="N21" s="337"/>
      <c r="O21" s="337"/>
      <c r="P21" s="337"/>
      <c r="Q21" s="337"/>
      <c r="R21" s="340"/>
      <c r="S21" s="340"/>
      <c r="T21" s="340"/>
      <c r="U21" s="337"/>
      <c r="V21" s="338"/>
      <c r="W21" s="23"/>
      <c r="X21" s="23"/>
    </row>
    <row r="22" spans="1:24" ht="15.75" customHeight="1">
      <c r="A22" s="686" t="s">
        <v>956</v>
      </c>
      <c r="B22" s="565"/>
      <c r="C22" s="566"/>
      <c r="D22" s="341"/>
      <c r="E22" s="687" t="str">
        <f>CONCATENATE("INFORME DE SEGUIMIENTO DEL PROCESO ",A23)</f>
        <v>INFORME DE SEGUIMIENTO DEL PROCESO GESTIÓN TECNOLÓGICA</v>
      </c>
      <c r="F22" s="569"/>
      <c r="G22" s="338"/>
      <c r="H22" s="688" t="s">
        <v>957</v>
      </c>
      <c r="I22" s="568"/>
      <c r="J22" s="569"/>
      <c r="K22" s="342"/>
      <c r="L22" s="343"/>
      <c r="M22" s="343"/>
      <c r="N22" s="343"/>
      <c r="O22" s="343"/>
      <c r="P22" s="343"/>
      <c r="Q22" s="343"/>
      <c r="R22" s="343"/>
      <c r="S22" s="343"/>
      <c r="T22" s="343"/>
      <c r="U22" s="343"/>
      <c r="V22" s="344"/>
      <c r="W22" s="23"/>
      <c r="X22" s="23"/>
    </row>
    <row r="23" spans="1:24" ht="15.75" customHeight="1">
      <c r="A23" s="712" t="s">
        <v>91</v>
      </c>
      <c r="B23" s="565"/>
      <c r="C23" s="566"/>
      <c r="D23" s="341"/>
      <c r="E23" s="460" t="s">
        <v>958</v>
      </c>
      <c r="F23" s="461">
        <f>COUNTA(E32:E105)</f>
        <v>74</v>
      </c>
      <c r="G23" s="338"/>
      <c r="H23" s="690" t="s">
        <v>959</v>
      </c>
      <c r="I23" s="691"/>
      <c r="J23" s="346">
        <f>COUNTIF(I32:I105,"Acción Correctiva")</f>
        <v>17</v>
      </c>
      <c r="K23" s="339"/>
      <c r="L23" s="343"/>
      <c r="M23" s="343"/>
      <c r="N23" s="343"/>
      <c r="O23" s="343"/>
      <c r="P23" s="343"/>
      <c r="Q23" s="343"/>
      <c r="R23" s="343"/>
      <c r="S23" s="344"/>
      <c r="T23" s="344"/>
      <c r="U23" s="341"/>
      <c r="V23" s="344"/>
      <c r="W23" s="23"/>
      <c r="X23" s="23"/>
    </row>
    <row r="24" spans="1:24" ht="15.75" customHeight="1">
      <c r="A24" s="462"/>
      <c r="B24" s="341"/>
      <c r="C24" s="341"/>
      <c r="D24" s="349"/>
      <c r="E24" s="460" t="s">
        <v>8</v>
      </c>
      <c r="F24" s="461">
        <f>COUNTA(H32:H105)</f>
        <v>73</v>
      </c>
      <c r="G24" s="352"/>
      <c r="H24" s="693" t="s">
        <v>960</v>
      </c>
      <c r="I24" s="694"/>
      <c r="J24" s="347">
        <f>COUNTIF(I32:I105,"Acción Preventiva y/o de mejora")</f>
        <v>56</v>
      </c>
      <c r="K24" s="339"/>
      <c r="L24" s="343"/>
      <c r="M24" s="343"/>
      <c r="N24" s="343"/>
      <c r="O24" s="343"/>
      <c r="P24" s="343"/>
      <c r="Q24" s="339"/>
      <c r="R24" s="339"/>
      <c r="S24" s="344"/>
      <c r="T24" s="344"/>
      <c r="U24" s="341"/>
      <c r="V24" s="344"/>
      <c r="W24" s="23"/>
      <c r="X24" s="23"/>
    </row>
    <row r="25" spans="1:24" ht="15.75" customHeight="1">
      <c r="A25" s="462"/>
      <c r="B25" s="341"/>
      <c r="C25" s="341"/>
      <c r="D25" s="353"/>
      <c r="E25" s="460" t="s">
        <v>9</v>
      </c>
      <c r="F25" s="461">
        <f>COUNTIF(U32:U43, "Vencida")</f>
        <v>0</v>
      </c>
      <c r="G25" s="352"/>
      <c r="H25" s="695"/>
      <c r="I25" s="666"/>
      <c r="J25" s="354"/>
      <c r="K25" s="339"/>
      <c r="L25" s="343"/>
      <c r="M25" s="343"/>
      <c r="N25" s="343"/>
      <c r="O25" s="343"/>
      <c r="P25" s="343"/>
      <c r="Q25" s="339"/>
      <c r="R25" s="339"/>
      <c r="S25" s="344"/>
      <c r="T25" s="344"/>
      <c r="U25" s="341"/>
      <c r="V25" s="355"/>
      <c r="W25" s="23"/>
      <c r="X25" s="23"/>
    </row>
    <row r="26" spans="1:24" ht="15.75" customHeight="1">
      <c r="A26" s="462"/>
      <c r="B26" s="341"/>
      <c r="C26" s="341"/>
      <c r="D26" s="349"/>
      <c r="E26" s="460" t="s">
        <v>10</v>
      </c>
      <c r="F26" s="461">
        <f>COUNTIF(U32:U105, "En ejecución")</f>
        <v>73</v>
      </c>
      <c r="G26" s="352"/>
      <c r="H26" s="695"/>
      <c r="I26" s="666"/>
      <c r="J26" s="356"/>
      <c r="K26" s="354"/>
      <c r="L26" s="343"/>
      <c r="M26" s="343"/>
      <c r="N26" s="343"/>
      <c r="O26" s="343"/>
      <c r="P26" s="343"/>
      <c r="Q26" s="339"/>
      <c r="R26" s="339"/>
      <c r="S26" s="344"/>
      <c r="T26" s="344"/>
      <c r="U26" s="341"/>
      <c r="V26" s="355"/>
      <c r="W26" s="23"/>
      <c r="X26" s="23"/>
    </row>
    <row r="27" spans="1:24" ht="15.75" customHeight="1">
      <c r="A27" s="462"/>
      <c r="B27" s="341"/>
      <c r="C27" s="341"/>
      <c r="D27" s="353"/>
      <c r="E27" s="460" t="s">
        <v>980</v>
      </c>
      <c r="F27" s="461">
        <f>COUNTIF(U32:U43,"Cerrada")</f>
        <v>1</v>
      </c>
      <c r="G27" s="352"/>
      <c r="H27" s="358"/>
      <c r="I27" s="359"/>
      <c r="J27" s="343"/>
      <c r="K27" s="343"/>
      <c r="L27" s="343"/>
      <c r="M27" s="343"/>
      <c r="N27" s="343"/>
      <c r="O27" s="343"/>
      <c r="P27" s="343"/>
      <c r="Q27" s="339"/>
      <c r="R27" s="339"/>
      <c r="S27" s="344"/>
      <c r="T27" s="344"/>
      <c r="U27" s="341"/>
      <c r="V27" s="355"/>
      <c r="W27" s="23"/>
      <c r="X27" s="23"/>
    </row>
    <row r="28" spans="1:24" ht="15.75" customHeight="1">
      <c r="A28" s="462"/>
      <c r="B28" s="341"/>
      <c r="C28" s="341"/>
      <c r="D28" s="353"/>
      <c r="E28" s="460" t="s">
        <v>12</v>
      </c>
      <c r="F28" s="461">
        <f>COUNTIF(U32:U43,"Eliminada")</f>
        <v>0</v>
      </c>
      <c r="G28" s="352"/>
      <c r="H28" s="358"/>
      <c r="I28" s="359"/>
      <c r="J28" s="343"/>
      <c r="K28" s="343"/>
      <c r="L28" s="343"/>
      <c r="M28" s="343"/>
      <c r="N28" s="343"/>
      <c r="O28" s="343"/>
      <c r="P28" s="343"/>
      <c r="Q28" s="339"/>
      <c r="R28" s="339"/>
      <c r="S28" s="344"/>
      <c r="T28" s="344"/>
      <c r="U28" s="341"/>
      <c r="V28" s="355"/>
      <c r="W28" s="23"/>
      <c r="X28" s="23"/>
    </row>
    <row r="29" spans="1:24" ht="15.75" customHeight="1">
      <c r="A29" s="462"/>
      <c r="B29" s="341"/>
      <c r="C29" s="341"/>
      <c r="D29" s="341"/>
      <c r="E29" s="360"/>
      <c r="F29" s="361"/>
      <c r="G29" s="352"/>
      <c r="H29" s="358"/>
      <c r="I29" s="362"/>
      <c r="J29" s="363"/>
      <c r="K29" s="362"/>
      <c r="L29" s="363"/>
      <c r="M29" s="364"/>
      <c r="N29" s="365"/>
      <c r="O29" s="365"/>
      <c r="P29" s="365"/>
      <c r="Q29" s="337"/>
      <c r="R29" s="337"/>
      <c r="S29" s="337"/>
      <c r="T29" s="337"/>
      <c r="U29" s="337"/>
      <c r="V29" s="337"/>
      <c r="W29" s="23"/>
      <c r="X29" s="23"/>
    </row>
    <row r="30" spans="1:24" ht="15.75" customHeight="1">
      <c r="A30" s="654" t="s">
        <v>107</v>
      </c>
      <c r="B30" s="568"/>
      <c r="C30" s="568"/>
      <c r="D30" s="568"/>
      <c r="E30" s="568"/>
      <c r="F30" s="568"/>
      <c r="G30" s="569"/>
      <c r="H30" s="655" t="s">
        <v>108</v>
      </c>
      <c r="I30" s="568"/>
      <c r="J30" s="568"/>
      <c r="K30" s="568"/>
      <c r="L30" s="568"/>
      <c r="M30" s="568"/>
      <c r="N30" s="569"/>
      <c r="O30" s="656" t="s">
        <v>109</v>
      </c>
      <c r="P30" s="568"/>
      <c r="Q30" s="569"/>
      <c r="R30" s="657" t="s">
        <v>110</v>
      </c>
      <c r="S30" s="568"/>
      <c r="T30" s="568"/>
      <c r="U30" s="568"/>
      <c r="V30" s="569"/>
      <c r="W30" s="104"/>
      <c r="X30" s="104"/>
    </row>
    <row r="31" spans="1:24" ht="63" customHeight="1">
      <c r="A31" s="105" t="s">
        <v>111</v>
      </c>
      <c r="B31" s="106" t="s">
        <v>53</v>
      </c>
      <c r="C31" s="106" t="s">
        <v>112</v>
      </c>
      <c r="D31" s="106" t="s">
        <v>113</v>
      </c>
      <c r="E31" s="106" t="s">
        <v>114</v>
      </c>
      <c r="F31" s="106" t="s">
        <v>115</v>
      </c>
      <c r="G31" s="107" t="s">
        <v>116</v>
      </c>
      <c r="H31" s="108" t="s">
        <v>117</v>
      </c>
      <c r="I31" s="106" t="s">
        <v>55</v>
      </c>
      <c r="J31" s="106" t="s">
        <v>118</v>
      </c>
      <c r="K31" s="109" t="s">
        <v>119</v>
      </c>
      <c r="L31" s="109" t="s">
        <v>120</v>
      </c>
      <c r="M31" s="109" t="s">
        <v>121</v>
      </c>
      <c r="N31" s="110" t="s">
        <v>122</v>
      </c>
      <c r="O31" s="696" t="s">
        <v>123</v>
      </c>
      <c r="P31" s="583"/>
      <c r="Q31" s="400" t="s">
        <v>124</v>
      </c>
      <c r="R31" s="401" t="s">
        <v>123</v>
      </c>
      <c r="S31" s="399" t="s">
        <v>124</v>
      </c>
      <c r="T31" s="399" t="s">
        <v>57</v>
      </c>
      <c r="U31" s="399" t="s">
        <v>125</v>
      </c>
      <c r="V31" s="400" t="s">
        <v>126</v>
      </c>
      <c r="W31" s="23"/>
      <c r="X31" s="23"/>
    </row>
    <row r="32" spans="1:24" ht="263.25" customHeight="1">
      <c r="A32" s="130">
        <v>1</v>
      </c>
      <c r="B32" s="141" t="s">
        <v>60</v>
      </c>
      <c r="C32" s="141" t="s">
        <v>73</v>
      </c>
      <c r="D32" s="220">
        <v>44736</v>
      </c>
      <c r="E32" s="91" t="s">
        <v>1111</v>
      </c>
      <c r="F32" s="141" t="s">
        <v>61</v>
      </c>
      <c r="G32" s="91" t="s">
        <v>1112</v>
      </c>
      <c r="H32" s="150" t="s">
        <v>1113</v>
      </c>
      <c r="I32" s="150" t="s">
        <v>69</v>
      </c>
      <c r="J32" s="150" t="s">
        <v>1114</v>
      </c>
      <c r="K32" s="130" t="s">
        <v>1088</v>
      </c>
      <c r="L32" s="131">
        <v>44754</v>
      </c>
      <c r="M32" s="131">
        <v>44754</v>
      </c>
      <c r="N32" s="539">
        <v>44789</v>
      </c>
      <c r="O32" s="677" t="s">
        <v>1398</v>
      </c>
      <c r="P32" s="579"/>
      <c r="Q32" s="540" t="s">
        <v>1435</v>
      </c>
      <c r="R32" s="437" t="s">
        <v>1437</v>
      </c>
      <c r="S32" s="72" t="s">
        <v>1436</v>
      </c>
      <c r="T32" s="145"/>
      <c r="U32" s="502" t="s">
        <v>76</v>
      </c>
      <c r="V32" s="438" t="s">
        <v>1425</v>
      </c>
      <c r="W32" s="23"/>
      <c r="X32" s="23"/>
    </row>
    <row r="33" spans="1:24" ht="282" customHeight="1">
      <c r="A33" s="463">
        <v>2</v>
      </c>
      <c r="B33" s="141" t="s">
        <v>60</v>
      </c>
      <c r="C33" s="141" t="s">
        <v>73</v>
      </c>
      <c r="D33" s="220">
        <v>44736</v>
      </c>
      <c r="E33" s="91" t="s">
        <v>1115</v>
      </c>
      <c r="F33" s="141" t="s">
        <v>75</v>
      </c>
      <c r="G33" s="91" t="s">
        <v>1112</v>
      </c>
      <c r="H33" s="150" t="s">
        <v>1116</v>
      </c>
      <c r="I33" s="150" t="s">
        <v>69</v>
      </c>
      <c r="J33" s="150" t="s">
        <v>1117</v>
      </c>
      <c r="K33" s="130" t="s">
        <v>1088</v>
      </c>
      <c r="L33" s="131">
        <v>44754</v>
      </c>
      <c r="M33" s="131">
        <v>44754</v>
      </c>
      <c r="N33" s="131">
        <v>44926</v>
      </c>
      <c r="O33" s="723" t="s">
        <v>1399</v>
      </c>
      <c r="P33" s="579"/>
      <c r="Q33" s="286" t="s">
        <v>986</v>
      </c>
      <c r="R33" s="541" t="s">
        <v>1438</v>
      </c>
      <c r="S33" s="286" t="s">
        <v>986</v>
      </c>
      <c r="T33" s="304"/>
      <c r="U33" s="502" t="s">
        <v>70</v>
      </c>
      <c r="V33" s="438" t="s">
        <v>1425</v>
      </c>
      <c r="W33" s="23"/>
      <c r="X33" s="23"/>
    </row>
    <row r="34" spans="1:24" ht="47.25" customHeight="1">
      <c r="A34" s="464">
        <v>3</v>
      </c>
      <c r="B34" s="465" t="s">
        <v>60</v>
      </c>
      <c r="C34" s="465" t="s">
        <v>73</v>
      </c>
      <c r="D34" s="466">
        <v>44848</v>
      </c>
      <c r="E34" s="465" t="s">
        <v>1118</v>
      </c>
      <c r="F34" s="465" t="s">
        <v>75</v>
      </c>
      <c r="G34" s="467"/>
      <c r="H34" s="468" t="s">
        <v>1119</v>
      </c>
      <c r="I34" s="465" t="s">
        <v>69</v>
      </c>
      <c r="J34" s="469" t="s">
        <v>1120</v>
      </c>
      <c r="K34" s="470" t="s">
        <v>1088</v>
      </c>
      <c r="L34" s="471">
        <v>44604</v>
      </c>
      <c r="M34" s="472" t="s">
        <v>1121</v>
      </c>
      <c r="N34" s="472" t="s">
        <v>1122</v>
      </c>
      <c r="O34" s="721" t="s">
        <v>1123</v>
      </c>
      <c r="P34" s="665"/>
      <c r="Q34" s="473" t="s">
        <v>986</v>
      </c>
      <c r="R34" s="467" t="s">
        <v>1441</v>
      </c>
      <c r="S34" s="467"/>
      <c r="T34" s="467"/>
      <c r="U34" s="502" t="s">
        <v>70</v>
      </c>
      <c r="V34" s="467"/>
      <c r="W34" s="23"/>
      <c r="X34" s="23"/>
    </row>
    <row r="35" spans="1:24" ht="28.5" customHeight="1">
      <c r="A35" s="474">
        <v>4</v>
      </c>
      <c r="B35" s="475" t="s">
        <v>60</v>
      </c>
      <c r="C35" s="475" t="s">
        <v>73</v>
      </c>
      <c r="D35" s="476">
        <v>44848</v>
      </c>
      <c r="E35" s="475" t="s">
        <v>1124</v>
      </c>
      <c r="F35" s="475" t="s">
        <v>75</v>
      </c>
      <c r="G35" s="477"/>
      <c r="H35" s="478" t="s">
        <v>1125</v>
      </c>
      <c r="I35" s="475" t="s">
        <v>69</v>
      </c>
      <c r="J35" s="479" t="s">
        <v>1126</v>
      </c>
      <c r="K35" s="480" t="s">
        <v>1088</v>
      </c>
      <c r="L35" s="481">
        <v>44604</v>
      </c>
      <c r="M35" s="482" t="s">
        <v>1127</v>
      </c>
      <c r="N35" s="482" t="s">
        <v>1128</v>
      </c>
      <c r="O35" s="721" t="s">
        <v>1123</v>
      </c>
      <c r="P35" s="665"/>
      <c r="Q35" s="473" t="s">
        <v>986</v>
      </c>
      <c r="R35" s="467" t="s">
        <v>1439</v>
      </c>
      <c r="S35" s="477"/>
      <c r="T35" s="477"/>
      <c r="U35" s="502" t="s">
        <v>70</v>
      </c>
      <c r="V35" s="542" t="s">
        <v>1442</v>
      </c>
      <c r="W35" s="23"/>
      <c r="X35" s="23"/>
    </row>
    <row r="36" spans="1:24" ht="15.75" customHeight="1">
      <c r="A36" s="483">
        <v>5</v>
      </c>
      <c r="B36" s="475" t="s">
        <v>60</v>
      </c>
      <c r="C36" s="475" t="s">
        <v>73</v>
      </c>
      <c r="D36" s="476">
        <v>44848</v>
      </c>
      <c r="E36" s="475" t="s">
        <v>1129</v>
      </c>
      <c r="F36" s="475" t="s">
        <v>61</v>
      </c>
      <c r="G36" s="477"/>
      <c r="H36" s="478" t="s">
        <v>1130</v>
      </c>
      <c r="I36" s="475" t="s">
        <v>62</v>
      </c>
      <c r="J36" s="477"/>
      <c r="K36" s="480" t="s">
        <v>1088</v>
      </c>
      <c r="L36" s="477" t="s">
        <v>1131</v>
      </c>
      <c r="M36" s="484">
        <v>45171</v>
      </c>
      <c r="N36" s="485" t="s">
        <v>1127</v>
      </c>
      <c r="O36" s="721" t="s">
        <v>1123</v>
      </c>
      <c r="P36" s="665"/>
      <c r="Q36" s="473" t="s">
        <v>986</v>
      </c>
      <c r="R36" s="467" t="s">
        <v>1439</v>
      </c>
      <c r="S36" s="477"/>
      <c r="T36" s="477"/>
      <c r="U36" s="502" t="s">
        <v>70</v>
      </c>
      <c r="V36" s="542" t="s">
        <v>1442</v>
      </c>
      <c r="W36" s="23"/>
      <c r="X36" s="23"/>
    </row>
    <row r="37" spans="1:24" ht="15.75" customHeight="1">
      <c r="A37" s="474">
        <v>6</v>
      </c>
      <c r="B37" s="475" t="s">
        <v>60</v>
      </c>
      <c r="C37" s="475" t="s">
        <v>73</v>
      </c>
      <c r="D37" s="476">
        <v>44848</v>
      </c>
      <c r="E37" s="475" t="s">
        <v>1132</v>
      </c>
      <c r="F37" s="475" t="s">
        <v>75</v>
      </c>
      <c r="G37" s="477"/>
      <c r="H37" s="478" t="s">
        <v>1133</v>
      </c>
      <c r="I37" s="475" t="s">
        <v>69</v>
      </c>
      <c r="J37" s="486" t="s">
        <v>1134</v>
      </c>
      <c r="K37" s="480" t="s">
        <v>1088</v>
      </c>
      <c r="L37" s="477" t="s">
        <v>1131</v>
      </c>
      <c r="M37" s="484">
        <v>45078</v>
      </c>
      <c r="N37" s="485" t="s">
        <v>1135</v>
      </c>
      <c r="O37" s="721" t="s">
        <v>1123</v>
      </c>
      <c r="P37" s="665"/>
      <c r="Q37" s="473" t="s">
        <v>986</v>
      </c>
      <c r="R37" s="467" t="s">
        <v>1439</v>
      </c>
      <c r="S37" s="477"/>
      <c r="T37" s="477"/>
      <c r="U37" s="502" t="s">
        <v>70</v>
      </c>
      <c r="V37" s="542" t="s">
        <v>1442</v>
      </c>
      <c r="W37" s="23"/>
      <c r="X37" s="23"/>
    </row>
    <row r="38" spans="1:24" ht="15.75" customHeight="1">
      <c r="A38" s="483">
        <v>7</v>
      </c>
      <c r="B38" s="475" t="s">
        <v>60</v>
      </c>
      <c r="C38" s="475" t="s">
        <v>73</v>
      </c>
      <c r="D38" s="476">
        <v>44848</v>
      </c>
      <c r="E38" s="475" t="s">
        <v>1136</v>
      </c>
      <c r="F38" s="475" t="s">
        <v>75</v>
      </c>
      <c r="G38" s="477"/>
      <c r="H38" s="479" t="s">
        <v>1137</v>
      </c>
      <c r="I38" s="475" t="s">
        <v>69</v>
      </c>
      <c r="J38" s="479" t="s">
        <v>1138</v>
      </c>
      <c r="K38" s="480" t="s">
        <v>1088</v>
      </c>
      <c r="L38" s="481">
        <v>44604</v>
      </c>
      <c r="M38" s="482" t="s">
        <v>1139</v>
      </c>
      <c r="N38" s="487">
        <v>45264</v>
      </c>
      <c r="O38" s="721" t="s">
        <v>1123</v>
      </c>
      <c r="P38" s="665"/>
      <c r="Q38" s="473" t="s">
        <v>986</v>
      </c>
      <c r="R38" s="467" t="s">
        <v>1439</v>
      </c>
      <c r="S38" s="477"/>
      <c r="T38" s="477"/>
      <c r="U38" s="502" t="s">
        <v>70</v>
      </c>
      <c r="V38" s="542" t="s">
        <v>1442</v>
      </c>
      <c r="W38" s="23"/>
      <c r="X38" s="23"/>
    </row>
    <row r="39" spans="1:24" ht="15.75" customHeight="1">
      <c r="A39" s="483">
        <v>8</v>
      </c>
      <c r="B39" s="475" t="s">
        <v>60</v>
      </c>
      <c r="C39" s="475" t="s">
        <v>73</v>
      </c>
      <c r="D39" s="476">
        <v>44848</v>
      </c>
      <c r="E39" s="475" t="s">
        <v>1140</v>
      </c>
      <c r="F39" s="475" t="s">
        <v>75</v>
      </c>
      <c r="G39" s="477"/>
      <c r="H39" s="478" t="s">
        <v>1141</v>
      </c>
      <c r="I39" s="475" t="s">
        <v>69</v>
      </c>
      <c r="J39" s="479" t="s">
        <v>1142</v>
      </c>
      <c r="K39" s="480" t="s">
        <v>1088</v>
      </c>
      <c r="L39" s="481">
        <v>44604</v>
      </c>
      <c r="M39" s="482" t="s">
        <v>1139</v>
      </c>
      <c r="N39" s="487">
        <v>45264</v>
      </c>
      <c r="O39" s="721" t="s">
        <v>1123</v>
      </c>
      <c r="P39" s="665"/>
      <c r="Q39" s="473" t="s">
        <v>986</v>
      </c>
      <c r="R39" s="467" t="s">
        <v>1439</v>
      </c>
      <c r="S39" s="477"/>
      <c r="T39" s="477"/>
      <c r="U39" s="502" t="s">
        <v>70</v>
      </c>
      <c r="V39" s="542" t="s">
        <v>1442</v>
      </c>
      <c r="W39" s="23"/>
      <c r="X39" s="23"/>
    </row>
    <row r="40" spans="1:24" ht="15.75" customHeight="1">
      <c r="A40" s="483">
        <v>9</v>
      </c>
      <c r="B40" s="475" t="s">
        <v>60</v>
      </c>
      <c r="C40" s="475" t="s">
        <v>73</v>
      </c>
      <c r="D40" s="476">
        <v>44848</v>
      </c>
      <c r="E40" s="475" t="s">
        <v>1143</v>
      </c>
      <c r="F40" s="475" t="s">
        <v>75</v>
      </c>
      <c r="G40" s="477"/>
      <c r="H40" s="486" t="s">
        <v>1144</v>
      </c>
      <c r="I40" s="475" t="s">
        <v>69</v>
      </c>
      <c r="J40" s="479" t="s">
        <v>1145</v>
      </c>
      <c r="K40" s="480" t="s">
        <v>1088</v>
      </c>
      <c r="L40" s="481">
        <v>44604</v>
      </c>
      <c r="M40" s="488" t="s">
        <v>1146</v>
      </c>
      <c r="N40" s="488" t="s">
        <v>1147</v>
      </c>
      <c r="O40" s="721" t="s">
        <v>1123</v>
      </c>
      <c r="P40" s="665"/>
      <c r="Q40" s="473" t="s">
        <v>986</v>
      </c>
      <c r="R40" s="467" t="s">
        <v>1439</v>
      </c>
      <c r="S40" s="477"/>
      <c r="T40" s="477"/>
      <c r="U40" s="502" t="s">
        <v>70</v>
      </c>
      <c r="V40" s="542" t="s">
        <v>1442</v>
      </c>
      <c r="W40" s="23"/>
      <c r="X40" s="23"/>
    </row>
    <row r="41" spans="1:24" ht="15.75" customHeight="1">
      <c r="A41" s="474">
        <v>10</v>
      </c>
      <c r="B41" s="475" t="s">
        <v>60</v>
      </c>
      <c r="C41" s="475" t="s">
        <v>73</v>
      </c>
      <c r="D41" s="476">
        <v>44848</v>
      </c>
      <c r="E41" s="475" t="s">
        <v>1148</v>
      </c>
      <c r="F41" s="475" t="s">
        <v>75</v>
      </c>
      <c r="G41" s="477"/>
      <c r="H41" s="477" t="s">
        <v>1149</v>
      </c>
      <c r="I41" s="475" t="s">
        <v>69</v>
      </c>
      <c r="J41" s="479" t="s">
        <v>1145</v>
      </c>
      <c r="K41" s="480" t="s">
        <v>1088</v>
      </c>
      <c r="L41" s="481">
        <v>44604</v>
      </c>
      <c r="M41" s="488" t="s">
        <v>1146</v>
      </c>
      <c r="N41" s="488" t="s">
        <v>1147</v>
      </c>
      <c r="O41" s="721" t="s">
        <v>1123</v>
      </c>
      <c r="P41" s="665"/>
      <c r="Q41" s="473" t="s">
        <v>986</v>
      </c>
      <c r="R41" s="467" t="s">
        <v>1439</v>
      </c>
      <c r="S41" s="477"/>
      <c r="T41" s="477"/>
      <c r="U41" s="502" t="s">
        <v>70</v>
      </c>
      <c r="V41" s="542" t="s">
        <v>1442</v>
      </c>
      <c r="W41" s="23"/>
      <c r="X41" s="23"/>
    </row>
    <row r="42" spans="1:24" ht="15.75" customHeight="1">
      <c r="A42" s="474">
        <v>11</v>
      </c>
      <c r="B42" s="475" t="s">
        <v>60</v>
      </c>
      <c r="C42" s="475" t="s">
        <v>73</v>
      </c>
      <c r="D42" s="476">
        <v>44848</v>
      </c>
      <c r="E42" s="475" t="s">
        <v>1150</v>
      </c>
      <c r="F42" s="475" t="s">
        <v>75</v>
      </c>
      <c r="G42" s="477"/>
      <c r="H42" s="486" t="s">
        <v>1151</v>
      </c>
      <c r="I42" s="475" t="s">
        <v>69</v>
      </c>
      <c r="J42" s="479" t="s">
        <v>1145</v>
      </c>
      <c r="K42" s="480" t="s">
        <v>1088</v>
      </c>
      <c r="L42" s="481">
        <v>44604</v>
      </c>
      <c r="M42" s="482" t="s">
        <v>1152</v>
      </c>
      <c r="N42" s="489">
        <v>45202</v>
      </c>
      <c r="O42" s="721" t="s">
        <v>1123</v>
      </c>
      <c r="P42" s="665"/>
      <c r="Q42" s="473" t="s">
        <v>986</v>
      </c>
      <c r="R42" s="467" t="s">
        <v>1439</v>
      </c>
      <c r="S42" s="477"/>
      <c r="T42" s="477"/>
      <c r="U42" s="502" t="s">
        <v>70</v>
      </c>
      <c r="V42" s="542" t="s">
        <v>1442</v>
      </c>
      <c r="W42" s="23"/>
      <c r="X42" s="23"/>
    </row>
    <row r="43" spans="1:24" ht="15.75" customHeight="1">
      <c r="A43" s="474">
        <v>12</v>
      </c>
      <c r="B43" s="475" t="s">
        <v>60</v>
      </c>
      <c r="C43" s="475" t="s">
        <v>73</v>
      </c>
      <c r="D43" s="476">
        <v>44848</v>
      </c>
      <c r="E43" s="475" t="s">
        <v>1153</v>
      </c>
      <c r="F43" s="475" t="s">
        <v>75</v>
      </c>
      <c r="G43" s="477"/>
      <c r="H43" s="478" t="s">
        <v>1154</v>
      </c>
      <c r="I43" s="475" t="s">
        <v>69</v>
      </c>
      <c r="J43" s="477" t="s">
        <v>1155</v>
      </c>
      <c r="K43" s="480" t="s">
        <v>1156</v>
      </c>
      <c r="L43" s="477" t="s">
        <v>1131</v>
      </c>
      <c r="M43" s="484">
        <v>45172</v>
      </c>
      <c r="N43" s="485" t="s">
        <v>1157</v>
      </c>
      <c r="O43" s="721" t="s">
        <v>1123</v>
      </c>
      <c r="P43" s="665"/>
      <c r="Q43" s="473" t="s">
        <v>986</v>
      </c>
      <c r="R43" s="467" t="s">
        <v>1439</v>
      </c>
      <c r="S43" s="477"/>
      <c r="T43" s="477"/>
      <c r="U43" s="502" t="s">
        <v>70</v>
      </c>
      <c r="V43" s="542" t="s">
        <v>1442</v>
      </c>
      <c r="W43" s="23"/>
      <c r="X43" s="23"/>
    </row>
    <row r="44" spans="1:24" ht="15.75" customHeight="1">
      <c r="A44" s="483">
        <v>13</v>
      </c>
      <c r="B44" s="475" t="s">
        <v>60</v>
      </c>
      <c r="C44" s="475" t="s">
        <v>73</v>
      </c>
      <c r="D44" s="476">
        <v>44848</v>
      </c>
      <c r="E44" s="475" t="s">
        <v>1158</v>
      </c>
      <c r="F44" s="475" t="s">
        <v>75</v>
      </c>
      <c r="G44" s="477"/>
      <c r="H44" s="490" t="s">
        <v>1159</v>
      </c>
      <c r="I44" s="475" t="s">
        <v>69</v>
      </c>
      <c r="J44" s="479" t="s">
        <v>1160</v>
      </c>
      <c r="K44" s="480" t="s">
        <v>1088</v>
      </c>
      <c r="L44" s="482" t="s">
        <v>1161</v>
      </c>
      <c r="M44" s="481">
        <v>44933</v>
      </c>
      <c r="N44" s="488" t="s">
        <v>1162</v>
      </c>
      <c r="O44" s="721" t="s">
        <v>1123</v>
      </c>
      <c r="P44" s="665"/>
      <c r="Q44" s="473" t="s">
        <v>986</v>
      </c>
      <c r="R44" s="467" t="s">
        <v>1439</v>
      </c>
      <c r="S44" s="477"/>
      <c r="T44" s="477"/>
      <c r="U44" s="502" t="s">
        <v>70</v>
      </c>
      <c r="V44" s="542" t="s">
        <v>1442</v>
      </c>
      <c r="W44" s="23"/>
      <c r="X44" s="23"/>
    </row>
    <row r="45" spans="1:24" ht="15.75" customHeight="1">
      <c r="A45" s="474">
        <v>14</v>
      </c>
      <c r="B45" s="475" t="s">
        <v>60</v>
      </c>
      <c r="C45" s="475" t="s">
        <v>73</v>
      </c>
      <c r="D45" s="476">
        <v>44848</v>
      </c>
      <c r="E45" s="475" t="s">
        <v>1163</v>
      </c>
      <c r="F45" s="475" t="s">
        <v>75</v>
      </c>
      <c r="G45" s="477"/>
      <c r="H45" s="478" t="s">
        <v>1164</v>
      </c>
      <c r="I45" s="475" t="s">
        <v>69</v>
      </c>
      <c r="J45" s="479" t="s">
        <v>1165</v>
      </c>
      <c r="K45" s="480" t="s">
        <v>1088</v>
      </c>
      <c r="L45" s="491">
        <v>44604</v>
      </c>
      <c r="M45" s="481">
        <v>44933</v>
      </c>
      <c r="N45" s="488" t="s">
        <v>1162</v>
      </c>
      <c r="O45" s="721" t="s">
        <v>1123</v>
      </c>
      <c r="P45" s="665"/>
      <c r="Q45" s="473" t="s">
        <v>986</v>
      </c>
      <c r="R45" s="467" t="s">
        <v>1439</v>
      </c>
      <c r="S45" s="477"/>
      <c r="T45" s="477"/>
      <c r="U45" s="502" t="s">
        <v>70</v>
      </c>
      <c r="V45" s="542" t="s">
        <v>1442</v>
      </c>
      <c r="W45" s="23"/>
      <c r="X45" s="23"/>
    </row>
    <row r="46" spans="1:24" ht="15.75" customHeight="1">
      <c r="A46" s="483">
        <v>15</v>
      </c>
      <c r="B46" s="475" t="s">
        <v>60</v>
      </c>
      <c r="C46" s="475" t="s">
        <v>73</v>
      </c>
      <c r="D46" s="476">
        <v>44848</v>
      </c>
      <c r="E46" s="475" t="s">
        <v>1166</v>
      </c>
      <c r="F46" s="475" t="s">
        <v>75</v>
      </c>
      <c r="G46" s="477"/>
      <c r="H46" s="478" t="s">
        <v>1167</v>
      </c>
      <c r="I46" s="475" t="s">
        <v>69</v>
      </c>
      <c r="J46" s="479" t="s">
        <v>1168</v>
      </c>
      <c r="K46" s="480" t="s">
        <v>1088</v>
      </c>
      <c r="L46" s="491">
        <v>44604</v>
      </c>
      <c r="M46" s="482" t="s">
        <v>1169</v>
      </c>
      <c r="N46" s="488" t="s">
        <v>1146</v>
      </c>
      <c r="O46" s="721" t="s">
        <v>1123</v>
      </c>
      <c r="P46" s="665"/>
      <c r="Q46" s="473" t="s">
        <v>986</v>
      </c>
      <c r="R46" s="467" t="s">
        <v>1439</v>
      </c>
      <c r="S46" s="477"/>
      <c r="T46" s="477"/>
      <c r="U46" s="502" t="s">
        <v>70</v>
      </c>
      <c r="V46" s="542" t="s">
        <v>1442</v>
      </c>
      <c r="W46" s="23"/>
      <c r="X46" s="23"/>
    </row>
    <row r="47" spans="1:24" ht="15.75" customHeight="1">
      <c r="A47" s="474">
        <v>16</v>
      </c>
      <c r="B47" s="475" t="s">
        <v>60</v>
      </c>
      <c r="C47" s="475" t="s">
        <v>73</v>
      </c>
      <c r="D47" s="476">
        <v>44848</v>
      </c>
      <c r="E47" s="475" t="s">
        <v>1170</v>
      </c>
      <c r="F47" s="475" t="s">
        <v>75</v>
      </c>
      <c r="G47" s="477"/>
      <c r="H47" s="486" t="s">
        <v>1171</v>
      </c>
      <c r="I47" s="475" t="s">
        <v>69</v>
      </c>
      <c r="J47" s="479" t="s">
        <v>1172</v>
      </c>
      <c r="K47" s="480" t="s">
        <v>1088</v>
      </c>
      <c r="L47" s="481">
        <v>44693</v>
      </c>
      <c r="M47" s="481" t="s">
        <v>1173</v>
      </c>
      <c r="N47" s="492" t="s">
        <v>1174</v>
      </c>
      <c r="O47" s="721" t="s">
        <v>1123</v>
      </c>
      <c r="P47" s="665"/>
      <c r="Q47" s="473" t="s">
        <v>986</v>
      </c>
      <c r="R47" s="467" t="s">
        <v>1439</v>
      </c>
      <c r="S47" s="477"/>
      <c r="T47" s="477"/>
      <c r="U47" s="502" t="s">
        <v>70</v>
      </c>
      <c r="V47" s="542" t="s">
        <v>1442</v>
      </c>
      <c r="W47" s="23"/>
      <c r="X47" s="23"/>
    </row>
    <row r="48" spans="1:24" ht="15.75" customHeight="1">
      <c r="A48" s="483">
        <v>17</v>
      </c>
      <c r="B48" s="475" t="s">
        <v>60</v>
      </c>
      <c r="C48" s="475" t="s">
        <v>73</v>
      </c>
      <c r="D48" s="476">
        <v>44848</v>
      </c>
      <c r="E48" s="475" t="s">
        <v>1175</v>
      </c>
      <c r="F48" s="475" t="s">
        <v>75</v>
      </c>
      <c r="G48" s="477"/>
      <c r="H48" s="486" t="s">
        <v>1176</v>
      </c>
      <c r="I48" s="475" t="s">
        <v>69</v>
      </c>
      <c r="J48" s="479" t="s">
        <v>1177</v>
      </c>
      <c r="K48" s="480" t="s">
        <v>1088</v>
      </c>
      <c r="L48" s="481">
        <v>44693</v>
      </c>
      <c r="M48" s="481" t="s">
        <v>1173</v>
      </c>
      <c r="N48" s="492" t="s">
        <v>1174</v>
      </c>
      <c r="O48" s="721" t="s">
        <v>1123</v>
      </c>
      <c r="P48" s="665"/>
      <c r="Q48" s="473" t="s">
        <v>986</v>
      </c>
      <c r="R48" s="467" t="s">
        <v>1439</v>
      </c>
      <c r="S48" s="477"/>
      <c r="T48" s="477"/>
      <c r="U48" s="502" t="s">
        <v>70</v>
      </c>
      <c r="V48" s="542" t="s">
        <v>1442</v>
      </c>
      <c r="W48" s="23"/>
      <c r="X48" s="23"/>
    </row>
    <row r="49" spans="1:24" ht="15.75" customHeight="1">
      <c r="A49" s="474">
        <v>18</v>
      </c>
      <c r="B49" s="475" t="s">
        <v>60</v>
      </c>
      <c r="C49" s="475" t="s">
        <v>73</v>
      </c>
      <c r="D49" s="476">
        <v>44848</v>
      </c>
      <c r="E49" s="475" t="s">
        <v>1178</v>
      </c>
      <c r="F49" s="475" t="s">
        <v>75</v>
      </c>
      <c r="G49" s="477"/>
      <c r="H49" s="486" t="s">
        <v>1179</v>
      </c>
      <c r="I49" s="475" t="s">
        <v>69</v>
      </c>
      <c r="J49" s="479" t="s">
        <v>1180</v>
      </c>
      <c r="K49" s="480" t="s">
        <v>1088</v>
      </c>
      <c r="L49" s="481">
        <v>44693</v>
      </c>
      <c r="M49" s="481" t="s">
        <v>1174</v>
      </c>
      <c r="N49" s="492" t="s">
        <v>1181</v>
      </c>
      <c r="O49" s="721" t="s">
        <v>1123</v>
      </c>
      <c r="P49" s="665"/>
      <c r="Q49" s="473" t="s">
        <v>986</v>
      </c>
      <c r="R49" s="467" t="s">
        <v>1439</v>
      </c>
      <c r="S49" s="477"/>
      <c r="T49" s="477"/>
      <c r="U49" s="502" t="s">
        <v>70</v>
      </c>
      <c r="V49" s="542" t="s">
        <v>1442</v>
      </c>
      <c r="W49" s="23"/>
      <c r="X49" s="23"/>
    </row>
    <row r="50" spans="1:24" ht="15.75" customHeight="1">
      <c r="A50" s="474">
        <v>19</v>
      </c>
      <c r="B50" s="475" t="s">
        <v>60</v>
      </c>
      <c r="C50" s="475" t="s">
        <v>73</v>
      </c>
      <c r="D50" s="476">
        <v>44848</v>
      </c>
      <c r="E50" s="475" t="s">
        <v>1182</v>
      </c>
      <c r="F50" s="475" t="s">
        <v>75</v>
      </c>
      <c r="G50" s="477"/>
      <c r="H50" s="486" t="s">
        <v>1183</v>
      </c>
      <c r="I50" s="475" t="s">
        <v>69</v>
      </c>
      <c r="J50" s="479" t="s">
        <v>1184</v>
      </c>
      <c r="K50" s="480" t="s">
        <v>1088</v>
      </c>
      <c r="L50" s="481">
        <v>44693</v>
      </c>
      <c r="M50" s="481" t="s">
        <v>1174</v>
      </c>
      <c r="N50" s="492" t="s">
        <v>1181</v>
      </c>
      <c r="O50" s="721" t="s">
        <v>1123</v>
      </c>
      <c r="P50" s="665"/>
      <c r="Q50" s="473" t="s">
        <v>986</v>
      </c>
      <c r="R50" s="467" t="s">
        <v>1439</v>
      </c>
      <c r="S50" s="477"/>
      <c r="T50" s="477"/>
      <c r="U50" s="502" t="s">
        <v>70</v>
      </c>
      <c r="V50" s="542" t="s">
        <v>1442</v>
      </c>
      <c r="W50" s="23"/>
      <c r="X50" s="23"/>
    </row>
    <row r="51" spans="1:24" ht="15.75" customHeight="1">
      <c r="A51" s="483">
        <v>20</v>
      </c>
      <c r="B51" s="475" t="s">
        <v>60</v>
      </c>
      <c r="C51" s="475" t="s">
        <v>73</v>
      </c>
      <c r="D51" s="476">
        <v>44848</v>
      </c>
      <c r="E51" s="475" t="s">
        <v>1185</v>
      </c>
      <c r="F51" s="475" t="s">
        <v>75</v>
      </c>
      <c r="G51" s="477"/>
      <c r="H51" s="486" t="s">
        <v>1186</v>
      </c>
      <c r="I51" s="475" t="s">
        <v>69</v>
      </c>
      <c r="J51" s="477" t="s">
        <v>1187</v>
      </c>
      <c r="K51" s="480" t="s">
        <v>1088</v>
      </c>
      <c r="L51" s="477" t="s">
        <v>1188</v>
      </c>
      <c r="M51" s="484">
        <v>45449</v>
      </c>
      <c r="N51" s="488" t="s">
        <v>1189</v>
      </c>
      <c r="O51" s="721" t="s">
        <v>1190</v>
      </c>
      <c r="P51" s="665"/>
      <c r="Q51" s="473" t="s">
        <v>986</v>
      </c>
      <c r="R51" s="467"/>
      <c r="S51" s="477"/>
      <c r="T51" s="477"/>
      <c r="U51" s="502" t="s">
        <v>70</v>
      </c>
      <c r="V51" s="542" t="s">
        <v>1442</v>
      </c>
      <c r="W51" s="23"/>
      <c r="X51" s="23"/>
    </row>
    <row r="52" spans="1:24" ht="15.75" customHeight="1">
      <c r="A52" s="474">
        <v>21</v>
      </c>
      <c r="B52" s="475" t="s">
        <v>60</v>
      </c>
      <c r="C52" s="475" t="s">
        <v>73</v>
      </c>
      <c r="D52" s="476">
        <v>44848</v>
      </c>
      <c r="E52" s="475" t="s">
        <v>1191</v>
      </c>
      <c r="F52" s="475" t="s">
        <v>75</v>
      </c>
      <c r="G52" s="477"/>
      <c r="H52" s="486" t="s">
        <v>1192</v>
      </c>
      <c r="I52" s="475" t="s">
        <v>69</v>
      </c>
      <c r="J52" s="479" t="s">
        <v>1193</v>
      </c>
      <c r="K52" s="480" t="s">
        <v>1088</v>
      </c>
      <c r="L52" s="481">
        <v>44693</v>
      </c>
      <c r="M52" s="481" t="s">
        <v>1173</v>
      </c>
      <c r="N52" s="492" t="s">
        <v>1174</v>
      </c>
      <c r="O52" s="721" t="s">
        <v>1123</v>
      </c>
      <c r="P52" s="665"/>
      <c r="Q52" s="473" t="s">
        <v>986</v>
      </c>
      <c r="R52" s="467" t="s">
        <v>1439</v>
      </c>
      <c r="S52" s="477"/>
      <c r="T52" s="477"/>
      <c r="U52" s="502" t="s">
        <v>70</v>
      </c>
      <c r="V52" s="542" t="s">
        <v>1442</v>
      </c>
      <c r="W52" s="23"/>
      <c r="X52" s="23"/>
    </row>
    <row r="53" spans="1:24" ht="15.75" customHeight="1">
      <c r="A53" s="483">
        <v>22</v>
      </c>
      <c r="B53" s="475" t="s">
        <v>60</v>
      </c>
      <c r="C53" s="475" t="s">
        <v>73</v>
      </c>
      <c r="D53" s="476">
        <v>44848</v>
      </c>
      <c r="E53" s="475" t="s">
        <v>1194</v>
      </c>
      <c r="F53" s="475" t="s">
        <v>75</v>
      </c>
      <c r="G53" s="477"/>
      <c r="H53" s="486" t="s">
        <v>1195</v>
      </c>
      <c r="I53" s="475" t="s">
        <v>69</v>
      </c>
      <c r="J53" s="479" t="s">
        <v>1138</v>
      </c>
      <c r="K53" s="480" t="s">
        <v>1088</v>
      </c>
      <c r="L53" s="481">
        <v>44693</v>
      </c>
      <c r="M53" s="482" t="s">
        <v>1139</v>
      </c>
      <c r="N53" s="487">
        <v>45264</v>
      </c>
      <c r="O53" s="721" t="s">
        <v>1123</v>
      </c>
      <c r="P53" s="665"/>
      <c r="Q53" s="473" t="s">
        <v>986</v>
      </c>
      <c r="R53" s="467" t="s">
        <v>1439</v>
      </c>
      <c r="S53" s="477"/>
      <c r="T53" s="477"/>
      <c r="U53" s="502" t="s">
        <v>70</v>
      </c>
      <c r="V53" s="542" t="s">
        <v>1442</v>
      </c>
      <c r="W53" s="23"/>
      <c r="X53" s="23"/>
    </row>
    <row r="54" spans="1:24" ht="15.75" customHeight="1">
      <c r="A54" s="474">
        <v>23</v>
      </c>
      <c r="B54" s="475" t="s">
        <v>60</v>
      </c>
      <c r="C54" s="475" t="s">
        <v>73</v>
      </c>
      <c r="D54" s="476">
        <v>44848</v>
      </c>
      <c r="E54" s="475" t="s">
        <v>1196</v>
      </c>
      <c r="F54" s="475" t="s">
        <v>75</v>
      </c>
      <c r="G54" s="477"/>
      <c r="H54" s="486" t="s">
        <v>1197</v>
      </c>
      <c r="I54" s="475" t="s">
        <v>69</v>
      </c>
      <c r="J54" s="479" t="s">
        <v>1198</v>
      </c>
      <c r="K54" s="480" t="s">
        <v>1088</v>
      </c>
      <c r="L54" s="481">
        <v>44693</v>
      </c>
      <c r="M54" s="481" t="s">
        <v>1199</v>
      </c>
      <c r="N54" s="492">
        <v>45266</v>
      </c>
      <c r="O54" s="721" t="s">
        <v>1123</v>
      </c>
      <c r="P54" s="665"/>
      <c r="Q54" s="473" t="s">
        <v>986</v>
      </c>
      <c r="R54" s="467" t="s">
        <v>1439</v>
      </c>
      <c r="S54" s="477"/>
      <c r="T54" s="477"/>
      <c r="U54" s="502" t="s">
        <v>70</v>
      </c>
      <c r="V54" s="542" t="s">
        <v>1442</v>
      </c>
      <c r="W54" s="23"/>
      <c r="X54" s="23"/>
    </row>
    <row r="55" spans="1:24" ht="15.75" customHeight="1">
      <c r="A55" s="483">
        <v>24</v>
      </c>
      <c r="B55" s="475" t="s">
        <v>60</v>
      </c>
      <c r="C55" s="475" t="s">
        <v>73</v>
      </c>
      <c r="D55" s="476">
        <v>44848</v>
      </c>
      <c r="E55" s="475" t="s">
        <v>1200</v>
      </c>
      <c r="F55" s="475" t="s">
        <v>75</v>
      </c>
      <c r="G55" s="477"/>
      <c r="H55" s="486" t="s">
        <v>1201</v>
      </c>
      <c r="I55" s="475" t="s">
        <v>69</v>
      </c>
      <c r="J55" s="479" t="s">
        <v>1202</v>
      </c>
      <c r="K55" s="480" t="s">
        <v>1088</v>
      </c>
      <c r="L55" s="481">
        <v>44693</v>
      </c>
      <c r="M55" s="481">
        <v>44935</v>
      </c>
      <c r="N55" s="492" t="s">
        <v>1203</v>
      </c>
      <c r="O55" s="721" t="s">
        <v>1123</v>
      </c>
      <c r="P55" s="665"/>
      <c r="Q55" s="473" t="s">
        <v>986</v>
      </c>
      <c r="R55" s="467" t="s">
        <v>1439</v>
      </c>
      <c r="S55" s="477"/>
      <c r="T55" s="477"/>
      <c r="U55" s="502" t="s">
        <v>70</v>
      </c>
      <c r="V55" s="542" t="s">
        <v>1442</v>
      </c>
      <c r="W55" s="23"/>
      <c r="X55" s="23"/>
    </row>
    <row r="56" spans="1:24" ht="15.75" customHeight="1">
      <c r="A56" s="474">
        <v>25</v>
      </c>
      <c r="B56" s="475" t="s">
        <v>60</v>
      </c>
      <c r="C56" s="475" t="s">
        <v>73</v>
      </c>
      <c r="D56" s="476">
        <v>44848</v>
      </c>
      <c r="E56" s="475" t="s">
        <v>1204</v>
      </c>
      <c r="F56" s="475" t="s">
        <v>61</v>
      </c>
      <c r="G56" s="477"/>
      <c r="H56" s="477" t="s">
        <v>1205</v>
      </c>
      <c r="I56" s="475" t="s">
        <v>62</v>
      </c>
      <c r="J56" s="479" t="s">
        <v>1206</v>
      </c>
      <c r="K56" s="480" t="s">
        <v>1088</v>
      </c>
      <c r="L56" s="481">
        <v>44693</v>
      </c>
      <c r="M56" s="481" t="s">
        <v>1207</v>
      </c>
      <c r="N56" s="492" t="s">
        <v>1208</v>
      </c>
      <c r="O56" s="721" t="s">
        <v>1123</v>
      </c>
      <c r="P56" s="665"/>
      <c r="Q56" s="473" t="s">
        <v>986</v>
      </c>
      <c r="R56" s="467" t="s">
        <v>1439</v>
      </c>
      <c r="S56" s="477"/>
      <c r="T56" s="477"/>
      <c r="U56" s="502" t="s">
        <v>70</v>
      </c>
      <c r="V56" s="542" t="s">
        <v>1442</v>
      </c>
      <c r="W56" s="23"/>
      <c r="X56" s="23"/>
    </row>
    <row r="57" spans="1:24" ht="15.75" customHeight="1">
      <c r="A57" s="483">
        <v>26</v>
      </c>
      <c r="B57" s="475" t="s">
        <v>60</v>
      </c>
      <c r="C57" s="475" t="s">
        <v>73</v>
      </c>
      <c r="D57" s="476">
        <v>44848</v>
      </c>
      <c r="E57" s="475" t="s">
        <v>1209</v>
      </c>
      <c r="F57" s="475" t="s">
        <v>61</v>
      </c>
      <c r="G57" s="477"/>
      <c r="H57" s="477" t="s">
        <v>1205</v>
      </c>
      <c r="I57" s="475" t="s">
        <v>62</v>
      </c>
      <c r="J57" s="479" t="s">
        <v>1206</v>
      </c>
      <c r="K57" s="480" t="s">
        <v>1088</v>
      </c>
      <c r="L57" s="481">
        <v>44693</v>
      </c>
      <c r="M57" s="481" t="s">
        <v>1207</v>
      </c>
      <c r="N57" s="492" t="s">
        <v>1208</v>
      </c>
      <c r="O57" s="721" t="s">
        <v>1123</v>
      </c>
      <c r="P57" s="665"/>
      <c r="Q57" s="473" t="s">
        <v>986</v>
      </c>
      <c r="R57" s="477" t="s">
        <v>1440</v>
      </c>
      <c r="S57" s="477"/>
      <c r="T57" s="477"/>
      <c r="U57" s="502" t="s">
        <v>70</v>
      </c>
      <c r="V57" s="542" t="s">
        <v>1442</v>
      </c>
      <c r="W57" s="23"/>
      <c r="X57" s="23"/>
    </row>
    <row r="58" spans="1:24" ht="15.75" customHeight="1">
      <c r="A58" s="474">
        <v>27</v>
      </c>
      <c r="B58" s="475" t="s">
        <v>60</v>
      </c>
      <c r="C58" s="475" t="s">
        <v>73</v>
      </c>
      <c r="D58" s="476">
        <v>44848</v>
      </c>
      <c r="E58" s="475" t="s">
        <v>1210</v>
      </c>
      <c r="F58" s="475" t="s">
        <v>61</v>
      </c>
      <c r="G58" s="477"/>
      <c r="H58" s="493" t="s">
        <v>1211</v>
      </c>
      <c r="I58" s="475" t="s">
        <v>62</v>
      </c>
      <c r="J58" s="479" t="s">
        <v>1206</v>
      </c>
      <c r="K58" s="480" t="s">
        <v>1088</v>
      </c>
      <c r="L58" s="481">
        <v>44693</v>
      </c>
      <c r="M58" s="481" t="s">
        <v>1207</v>
      </c>
      <c r="N58" s="492" t="s">
        <v>1208</v>
      </c>
      <c r="O58" s="721" t="s">
        <v>1123</v>
      </c>
      <c r="P58" s="665"/>
      <c r="Q58" s="473" t="s">
        <v>986</v>
      </c>
      <c r="R58" s="477" t="s">
        <v>1440</v>
      </c>
      <c r="S58" s="477"/>
      <c r="T58" s="477"/>
      <c r="U58" s="502" t="s">
        <v>70</v>
      </c>
      <c r="V58" s="542" t="s">
        <v>1442</v>
      </c>
      <c r="W58" s="23"/>
      <c r="X58" s="23"/>
    </row>
    <row r="59" spans="1:24" ht="15.75" customHeight="1">
      <c r="A59" s="483">
        <v>28</v>
      </c>
      <c r="B59" s="475" t="s">
        <v>60</v>
      </c>
      <c r="C59" s="475" t="s">
        <v>73</v>
      </c>
      <c r="D59" s="476">
        <v>44848</v>
      </c>
      <c r="E59" s="475" t="s">
        <v>1212</v>
      </c>
      <c r="F59" s="475" t="s">
        <v>61</v>
      </c>
      <c r="G59" s="477"/>
      <c r="H59" s="493" t="s">
        <v>1211</v>
      </c>
      <c r="I59" s="475" t="s">
        <v>62</v>
      </c>
      <c r="J59" s="479" t="s">
        <v>1206</v>
      </c>
      <c r="K59" s="480" t="s">
        <v>1088</v>
      </c>
      <c r="L59" s="481">
        <v>44693</v>
      </c>
      <c r="M59" s="481" t="s">
        <v>1207</v>
      </c>
      <c r="N59" s="492" t="s">
        <v>1208</v>
      </c>
      <c r="O59" s="721" t="s">
        <v>1123</v>
      </c>
      <c r="P59" s="665"/>
      <c r="Q59" s="473" t="s">
        <v>986</v>
      </c>
      <c r="R59" s="477" t="s">
        <v>1440</v>
      </c>
      <c r="S59" s="477"/>
      <c r="T59" s="477"/>
      <c r="U59" s="502" t="s">
        <v>70</v>
      </c>
      <c r="V59" s="542" t="s">
        <v>1442</v>
      </c>
      <c r="W59" s="23"/>
      <c r="X59" s="23"/>
    </row>
    <row r="60" spans="1:24" ht="15.75" customHeight="1">
      <c r="A60" s="474">
        <v>29</v>
      </c>
      <c r="B60" s="475" t="s">
        <v>60</v>
      </c>
      <c r="C60" s="475" t="s">
        <v>73</v>
      </c>
      <c r="D60" s="476">
        <v>44848</v>
      </c>
      <c r="E60" s="475" t="s">
        <v>1213</v>
      </c>
      <c r="F60" s="475" t="s">
        <v>61</v>
      </c>
      <c r="G60" s="475" t="s">
        <v>1214</v>
      </c>
      <c r="H60" s="493" t="s">
        <v>1211</v>
      </c>
      <c r="I60" s="475" t="s">
        <v>62</v>
      </c>
      <c r="J60" s="479" t="s">
        <v>1206</v>
      </c>
      <c r="K60" s="480" t="s">
        <v>1088</v>
      </c>
      <c r="L60" s="481">
        <v>44693</v>
      </c>
      <c r="M60" s="481" t="s">
        <v>1207</v>
      </c>
      <c r="N60" s="492" t="s">
        <v>1208</v>
      </c>
      <c r="O60" s="721" t="s">
        <v>1123</v>
      </c>
      <c r="P60" s="665"/>
      <c r="Q60" s="473" t="s">
        <v>986</v>
      </c>
      <c r="R60" s="477" t="s">
        <v>1440</v>
      </c>
      <c r="S60" s="477"/>
      <c r="T60" s="477"/>
      <c r="U60" s="502" t="s">
        <v>70</v>
      </c>
      <c r="V60" s="542" t="s">
        <v>1442</v>
      </c>
      <c r="W60" s="23"/>
      <c r="X60" s="23"/>
    </row>
    <row r="61" spans="1:24" ht="15.75" customHeight="1">
      <c r="A61" s="483">
        <v>30</v>
      </c>
      <c r="B61" s="475" t="s">
        <v>60</v>
      </c>
      <c r="C61" s="475" t="s">
        <v>73</v>
      </c>
      <c r="D61" s="476">
        <v>44848</v>
      </c>
      <c r="E61" s="475" t="s">
        <v>1215</v>
      </c>
      <c r="F61" s="475" t="s">
        <v>75</v>
      </c>
      <c r="G61" s="477"/>
      <c r="H61" s="486" t="s">
        <v>1216</v>
      </c>
      <c r="I61" s="475" t="s">
        <v>69</v>
      </c>
      <c r="J61" s="479" t="s">
        <v>1217</v>
      </c>
      <c r="K61" s="480" t="s">
        <v>1088</v>
      </c>
      <c r="L61" s="481">
        <v>44724</v>
      </c>
      <c r="M61" s="481">
        <v>44928</v>
      </c>
      <c r="N61" s="488" t="s">
        <v>1127</v>
      </c>
      <c r="O61" s="721" t="s">
        <v>1123</v>
      </c>
      <c r="P61" s="665"/>
      <c r="Q61" s="473" t="s">
        <v>986</v>
      </c>
      <c r="R61" s="467" t="s">
        <v>1439</v>
      </c>
      <c r="S61" s="477"/>
      <c r="T61" s="477"/>
      <c r="U61" s="502" t="s">
        <v>70</v>
      </c>
      <c r="V61" s="542" t="s">
        <v>1442</v>
      </c>
      <c r="W61" s="23"/>
      <c r="X61" s="23"/>
    </row>
    <row r="62" spans="1:24" ht="15.75" customHeight="1">
      <c r="A62" s="474">
        <v>31</v>
      </c>
      <c r="B62" s="475" t="s">
        <v>60</v>
      </c>
      <c r="C62" s="475" t="s">
        <v>73</v>
      </c>
      <c r="D62" s="476">
        <v>44848</v>
      </c>
      <c r="E62" s="475" t="s">
        <v>1218</v>
      </c>
      <c r="F62" s="475" t="s">
        <v>75</v>
      </c>
      <c r="G62" s="477"/>
      <c r="H62" s="486" t="s">
        <v>1219</v>
      </c>
      <c r="I62" s="475" t="s">
        <v>69</v>
      </c>
      <c r="J62" s="479" t="s">
        <v>1120</v>
      </c>
      <c r="K62" s="480" t="s">
        <v>1088</v>
      </c>
      <c r="L62" s="481">
        <v>44724</v>
      </c>
      <c r="M62" s="482" t="s">
        <v>1121</v>
      </c>
      <c r="N62" s="482" t="s">
        <v>1122</v>
      </c>
      <c r="O62" s="721" t="s">
        <v>1123</v>
      </c>
      <c r="P62" s="665"/>
      <c r="Q62" s="473" t="s">
        <v>986</v>
      </c>
      <c r="R62" s="477" t="s">
        <v>1440</v>
      </c>
      <c r="S62" s="477"/>
      <c r="T62" s="477"/>
      <c r="U62" s="502" t="s">
        <v>70</v>
      </c>
      <c r="V62" s="542" t="s">
        <v>1442</v>
      </c>
      <c r="W62" s="23"/>
      <c r="X62" s="23"/>
    </row>
    <row r="63" spans="1:24" ht="15.75" customHeight="1">
      <c r="A63" s="483">
        <v>32</v>
      </c>
      <c r="B63" s="475" t="s">
        <v>60</v>
      </c>
      <c r="C63" s="475" t="s">
        <v>73</v>
      </c>
      <c r="D63" s="476">
        <v>44848</v>
      </c>
      <c r="E63" s="475" t="s">
        <v>1220</v>
      </c>
      <c r="F63" s="475" t="s">
        <v>61</v>
      </c>
      <c r="G63" s="477"/>
      <c r="H63" s="486" t="s">
        <v>1221</v>
      </c>
      <c r="I63" s="475" t="s">
        <v>62</v>
      </c>
      <c r="J63" s="479" t="s">
        <v>1222</v>
      </c>
      <c r="K63" s="480" t="s">
        <v>1088</v>
      </c>
      <c r="L63" s="481">
        <v>44724</v>
      </c>
      <c r="M63" s="482" t="s">
        <v>1223</v>
      </c>
      <c r="N63" s="482" t="s">
        <v>1224</v>
      </c>
      <c r="O63" s="721" t="s">
        <v>1123</v>
      </c>
      <c r="P63" s="665"/>
      <c r="Q63" s="473" t="s">
        <v>986</v>
      </c>
      <c r="R63" s="467" t="s">
        <v>1439</v>
      </c>
      <c r="S63" s="477"/>
      <c r="T63" s="477"/>
      <c r="U63" s="502" t="s">
        <v>70</v>
      </c>
      <c r="V63" s="542" t="s">
        <v>1442</v>
      </c>
      <c r="W63" s="23"/>
      <c r="X63" s="23"/>
    </row>
    <row r="64" spans="1:24" ht="15.75" customHeight="1">
      <c r="A64" s="474">
        <v>33</v>
      </c>
      <c r="B64" s="475" t="s">
        <v>60</v>
      </c>
      <c r="C64" s="475" t="s">
        <v>73</v>
      </c>
      <c r="D64" s="476">
        <v>44848</v>
      </c>
      <c r="E64" s="475" t="s">
        <v>1225</v>
      </c>
      <c r="F64" s="475" t="s">
        <v>75</v>
      </c>
      <c r="G64" s="477"/>
      <c r="H64" s="486" t="s">
        <v>1226</v>
      </c>
      <c r="I64" s="475" t="s">
        <v>69</v>
      </c>
      <c r="J64" s="479" t="s">
        <v>1227</v>
      </c>
      <c r="K64" s="480" t="s">
        <v>1088</v>
      </c>
      <c r="L64" s="481">
        <v>44724</v>
      </c>
      <c r="M64" s="481">
        <v>44931</v>
      </c>
      <c r="N64" s="481">
        <v>44932</v>
      </c>
      <c r="O64" s="721" t="s">
        <v>1123</v>
      </c>
      <c r="P64" s="665"/>
      <c r="Q64" s="473" t="s">
        <v>986</v>
      </c>
      <c r="R64" s="467" t="s">
        <v>1439</v>
      </c>
      <c r="S64" s="477"/>
      <c r="T64" s="477"/>
      <c r="U64" s="502" t="s">
        <v>70</v>
      </c>
      <c r="V64" s="542" t="s">
        <v>1442</v>
      </c>
      <c r="W64" s="23"/>
      <c r="X64" s="23"/>
    </row>
    <row r="65" spans="1:24" ht="15.75" customHeight="1">
      <c r="A65" s="483">
        <v>34</v>
      </c>
      <c r="B65" s="475" t="s">
        <v>60</v>
      </c>
      <c r="C65" s="475" t="s">
        <v>73</v>
      </c>
      <c r="D65" s="476">
        <v>44848</v>
      </c>
      <c r="E65" s="475" t="s">
        <v>1228</v>
      </c>
      <c r="F65" s="475" t="s">
        <v>75</v>
      </c>
      <c r="G65" s="477"/>
      <c r="H65" s="486" t="s">
        <v>1229</v>
      </c>
      <c r="I65" s="475" t="s">
        <v>69</v>
      </c>
      <c r="J65" s="479" t="s">
        <v>1222</v>
      </c>
      <c r="K65" s="480" t="s">
        <v>1088</v>
      </c>
      <c r="L65" s="481">
        <v>44724</v>
      </c>
      <c r="M65" s="482" t="s">
        <v>1223</v>
      </c>
      <c r="N65" s="482" t="s">
        <v>1224</v>
      </c>
      <c r="O65" s="721" t="s">
        <v>1123</v>
      </c>
      <c r="P65" s="665"/>
      <c r="Q65" s="473" t="s">
        <v>986</v>
      </c>
      <c r="R65" s="467" t="s">
        <v>1439</v>
      </c>
      <c r="S65" s="477"/>
      <c r="T65" s="477"/>
      <c r="U65" s="502" t="s">
        <v>70</v>
      </c>
      <c r="V65" s="542" t="s">
        <v>1442</v>
      </c>
      <c r="W65" s="23"/>
      <c r="X65" s="23"/>
    </row>
    <row r="66" spans="1:24" ht="15.75" customHeight="1">
      <c r="A66" s="474">
        <v>35</v>
      </c>
      <c r="B66" s="475" t="s">
        <v>60</v>
      </c>
      <c r="C66" s="475" t="s">
        <v>73</v>
      </c>
      <c r="D66" s="476">
        <v>44848</v>
      </c>
      <c r="E66" s="475" t="s">
        <v>1230</v>
      </c>
      <c r="F66" s="475" t="s">
        <v>61</v>
      </c>
      <c r="G66" s="477"/>
      <c r="H66" s="486" t="s">
        <v>1231</v>
      </c>
      <c r="I66" s="475" t="s">
        <v>62</v>
      </c>
      <c r="J66" s="479" t="s">
        <v>1120</v>
      </c>
      <c r="K66" s="480" t="s">
        <v>1088</v>
      </c>
      <c r="L66" s="481">
        <v>44724</v>
      </c>
      <c r="M66" s="482" t="s">
        <v>1121</v>
      </c>
      <c r="N66" s="482" t="s">
        <v>1122</v>
      </c>
      <c r="O66" s="721" t="s">
        <v>1123</v>
      </c>
      <c r="P66" s="665"/>
      <c r="Q66" s="473" t="s">
        <v>986</v>
      </c>
      <c r="R66" s="477" t="s">
        <v>1440</v>
      </c>
      <c r="S66" s="477"/>
      <c r="T66" s="477"/>
      <c r="U66" s="502" t="s">
        <v>70</v>
      </c>
      <c r="V66" s="542" t="s">
        <v>1442</v>
      </c>
      <c r="W66" s="23"/>
      <c r="X66" s="23"/>
    </row>
    <row r="67" spans="1:24" ht="15.75" customHeight="1">
      <c r="A67" s="483">
        <v>36</v>
      </c>
      <c r="B67" s="475" t="s">
        <v>60</v>
      </c>
      <c r="C67" s="475" t="s">
        <v>73</v>
      </c>
      <c r="D67" s="476">
        <v>44848</v>
      </c>
      <c r="E67" s="475" t="s">
        <v>1232</v>
      </c>
      <c r="F67" s="475" t="s">
        <v>75</v>
      </c>
      <c r="G67" s="477"/>
      <c r="H67" s="486" t="s">
        <v>1231</v>
      </c>
      <c r="I67" s="475" t="s">
        <v>69</v>
      </c>
      <c r="J67" s="479" t="s">
        <v>1120</v>
      </c>
      <c r="K67" s="480" t="s">
        <v>1088</v>
      </c>
      <c r="L67" s="481">
        <v>44724</v>
      </c>
      <c r="M67" s="482" t="s">
        <v>1121</v>
      </c>
      <c r="N67" s="482" t="s">
        <v>1122</v>
      </c>
      <c r="O67" s="721" t="s">
        <v>1123</v>
      </c>
      <c r="P67" s="665"/>
      <c r="Q67" s="473" t="s">
        <v>986</v>
      </c>
      <c r="R67" s="477" t="s">
        <v>1440</v>
      </c>
      <c r="S67" s="477"/>
      <c r="T67" s="477"/>
      <c r="U67" s="502" t="s">
        <v>70</v>
      </c>
      <c r="V67" s="542" t="s">
        <v>1442</v>
      </c>
      <c r="W67" s="23"/>
      <c r="X67" s="23"/>
    </row>
    <row r="68" spans="1:24" ht="15.75" customHeight="1">
      <c r="A68" s="474">
        <v>37</v>
      </c>
      <c r="B68" s="475" t="s">
        <v>60</v>
      </c>
      <c r="C68" s="475" t="s">
        <v>73</v>
      </c>
      <c r="D68" s="476">
        <v>44848</v>
      </c>
      <c r="E68" s="475" t="s">
        <v>1233</v>
      </c>
      <c r="F68" s="475" t="s">
        <v>75</v>
      </c>
      <c r="G68" s="477"/>
      <c r="H68" s="486" t="s">
        <v>1234</v>
      </c>
      <c r="I68" s="475" t="s">
        <v>69</v>
      </c>
      <c r="J68" s="479" t="s">
        <v>1235</v>
      </c>
      <c r="K68" s="480" t="s">
        <v>1088</v>
      </c>
      <c r="L68" s="481">
        <v>44724</v>
      </c>
      <c r="M68" s="482" t="s">
        <v>1236</v>
      </c>
      <c r="N68" s="488" t="s">
        <v>1237</v>
      </c>
      <c r="O68" s="721" t="s">
        <v>1123</v>
      </c>
      <c r="P68" s="665"/>
      <c r="Q68" s="473" t="s">
        <v>986</v>
      </c>
      <c r="R68" s="467" t="s">
        <v>1439</v>
      </c>
      <c r="S68" s="477"/>
      <c r="T68" s="477"/>
      <c r="U68" s="502" t="s">
        <v>70</v>
      </c>
      <c r="V68" s="542" t="s">
        <v>1442</v>
      </c>
      <c r="W68" s="23"/>
      <c r="X68" s="23"/>
    </row>
    <row r="69" spans="1:24" ht="15.75" customHeight="1">
      <c r="A69" s="483">
        <v>38</v>
      </c>
      <c r="B69" s="475" t="s">
        <v>60</v>
      </c>
      <c r="C69" s="475" t="s">
        <v>73</v>
      </c>
      <c r="D69" s="476">
        <v>44848</v>
      </c>
      <c r="E69" s="475" t="s">
        <v>1238</v>
      </c>
      <c r="F69" s="475" t="s">
        <v>75</v>
      </c>
      <c r="G69" s="477"/>
      <c r="H69" s="486" t="s">
        <v>1239</v>
      </c>
      <c r="I69" s="475" t="s">
        <v>69</v>
      </c>
      <c r="J69" s="479" t="s">
        <v>1240</v>
      </c>
      <c r="K69" s="480" t="s">
        <v>1088</v>
      </c>
      <c r="L69" s="481">
        <v>44724</v>
      </c>
      <c r="M69" s="482" t="s">
        <v>1208</v>
      </c>
      <c r="N69" s="488" t="s">
        <v>1162</v>
      </c>
      <c r="O69" s="721" t="s">
        <v>1123</v>
      </c>
      <c r="P69" s="665"/>
      <c r="Q69" s="473" t="s">
        <v>986</v>
      </c>
      <c r="R69" s="477" t="s">
        <v>1440</v>
      </c>
      <c r="S69" s="477"/>
      <c r="T69" s="477"/>
      <c r="U69" s="502" t="s">
        <v>70</v>
      </c>
      <c r="V69" s="542" t="s">
        <v>1442</v>
      </c>
      <c r="W69" s="23"/>
      <c r="X69" s="23"/>
    </row>
    <row r="70" spans="1:24" ht="15.75" customHeight="1">
      <c r="A70" s="474">
        <v>39</v>
      </c>
      <c r="B70" s="475" t="s">
        <v>60</v>
      </c>
      <c r="C70" s="475" t="s">
        <v>73</v>
      </c>
      <c r="D70" s="476">
        <v>44848</v>
      </c>
      <c r="E70" s="475" t="s">
        <v>1241</v>
      </c>
      <c r="F70" s="475" t="s">
        <v>75</v>
      </c>
      <c r="G70" s="477"/>
      <c r="H70" s="486" t="s">
        <v>1242</v>
      </c>
      <c r="I70" s="475" t="s">
        <v>69</v>
      </c>
      <c r="J70" s="479" t="s">
        <v>1243</v>
      </c>
      <c r="K70" s="480" t="s">
        <v>1088</v>
      </c>
      <c r="L70" s="481">
        <v>44724</v>
      </c>
      <c r="M70" s="487">
        <v>44934</v>
      </c>
      <c r="N70" s="488" t="s">
        <v>1244</v>
      </c>
      <c r="O70" s="721" t="s">
        <v>1123</v>
      </c>
      <c r="P70" s="665"/>
      <c r="Q70" s="473" t="s">
        <v>986</v>
      </c>
      <c r="R70" s="477" t="s">
        <v>1440</v>
      </c>
      <c r="S70" s="477"/>
      <c r="T70" s="477"/>
      <c r="U70" s="502" t="s">
        <v>70</v>
      </c>
      <c r="V70" s="542" t="s">
        <v>1442</v>
      </c>
      <c r="W70" s="23"/>
      <c r="X70" s="23"/>
    </row>
    <row r="71" spans="1:24" ht="15.75" customHeight="1">
      <c r="A71" s="483">
        <v>40</v>
      </c>
      <c r="B71" s="475" t="s">
        <v>60</v>
      </c>
      <c r="C71" s="475" t="s">
        <v>73</v>
      </c>
      <c r="D71" s="476">
        <v>44848</v>
      </c>
      <c r="E71" s="475" t="s">
        <v>1245</v>
      </c>
      <c r="F71" s="475" t="s">
        <v>75</v>
      </c>
      <c r="G71" s="477"/>
      <c r="H71" s="486" t="s">
        <v>1242</v>
      </c>
      <c r="I71" s="475" t="s">
        <v>69</v>
      </c>
      <c r="J71" s="479" t="s">
        <v>1243</v>
      </c>
      <c r="K71" s="480" t="s">
        <v>1088</v>
      </c>
      <c r="L71" s="481">
        <v>44724</v>
      </c>
      <c r="M71" s="487">
        <v>44934</v>
      </c>
      <c r="N71" s="488" t="s">
        <v>1244</v>
      </c>
      <c r="O71" s="721" t="s">
        <v>1123</v>
      </c>
      <c r="P71" s="665"/>
      <c r="Q71" s="473" t="s">
        <v>986</v>
      </c>
      <c r="R71" s="477" t="s">
        <v>1440</v>
      </c>
      <c r="S71" s="477"/>
      <c r="T71" s="477"/>
      <c r="U71" s="502" t="s">
        <v>70</v>
      </c>
      <c r="V71" s="542" t="s">
        <v>1442</v>
      </c>
      <c r="W71" s="23"/>
      <c r="X71" s="23"/>
    </row>
    <row r="72" spans="1:24" ht="15.75" customHeight="1">
      <c r="A72" s="474">
        <v>41</v>
      </c>
      <c r="B72" s="475" t="s">
        <v>60</v>
      </c>
      <c r="C72" s="475" t="s">
        <v>73</v>
      </c>
      <c r="D72" s="476">
        <v>44848</v>
      </c>
      <c r="E72" s="475" t="s">
        <v>1246</v>
      </c>
      <c r="F72" s="475" t="s">
        <v>75</v>
      </c>
      <c r="G72" s="477"/>
      <c r="H72" s="486" t="s">
        <v>1247</v>
      </c>
      <c r="I72" s="475" t="s">
        <v>69</v>
      </c>
      <c r="J72" s="479" t="s">
        <v>1240</v>
      </c>
      <c r="K72" s="480" t="s">
        <v>1088</v>
      </c>
      <c r="L72" s="481">
        <v>44724</v>
      </c>
      <c r="M72" s="481">
        <v>44934</v>
      </c>
      <c r="N72" s="488" t="s">
        <v>1248</v>
      </c>
      <c r="O72" s="721" t="s">
        <v>1123</v>
      </c>
      <c r="P72" s="665"/>
      <c r="Q72" s="473" t="s">
        <v>986</v>
      </c>
      <c r="R72" s="467" t="s">
        <v>1439</v>
      </c>
      <c r="S72" s="477"/>
      <c r="T72" s="477"/>
      <c r="U72" s="502" t="s">
        <v>70</v>
      </c>
      <c r="V72" s="542" t="s">
        <v>1442</v>
      </c>
      <c r="W72" s="23"/>
      <c r="X72" s="23"/>
    </row>
    <row r="73" spans="1:24" ht="15.75" customHeight="1">
      <c r="A73" s="483">
        <v>42</v>
      </c>
      <c r="B73" s="475" t="s">
        <v>60</v>
      </c>
      <c r="C73" s="475" t="s">
        <v>73</v>
      </c>
      <c r="D73" s="476">
        <v>44848</v>
      </c>
      <c r="E73" s="475" t="s">
        <v>1249</v>
      </c>
      <c r="F73" s="475" t="s">
        <v>61</v>
      </c>
      <c r="G73" s="477"/>
      <c r="H73" s="486" t="s">
        <v>1186</v>
      </c>
      <c r="I73" s="475" t="s">
        <v>62</v>
      </c>
      <c r="J73" s="479" t="s">
        <v>1250</v>
      </c>
      <c r="K73" s="480" t="s">
        <v>1088</v>
      </c>
      <c r="L73" s="482" t="s">
        <v>1131</v>
      </c>
      <c r="M73" s="481">
        <v>45513</v>
      </c>
      <c r="N73" s="492">
        <v>45878</v>
      </c>
      <c r="O73" s="721" t="s">
        <v>1251</v>
      </c>
      <c r="P73" s="665"/>
      <c r="Q73" s="473" t="s">
        <v>986</v>
      </c>
      <c r="R73" s="477"/>
      <c r="S73" s="477"/>
      <c r="T73" s="477"/>
      <c r="U73" s="502" t="s">
        <v>70</v>
      </c>
      <c r="V73" s="542" t="s">
        <v>1442</v>
      </c>
      <c r="W73" s="23"/>
      <c r="X73" s="23"/>
    </row>
    <row r="74" spans="1:24" ht="15.75" customHeight="1">
      <c r="A74" s="474">
        <v>43</v>
      </c>
      <c r="B74" s="475" t="s">
        <v>60</v>
      </c>
      <c r="C74" s="475" t="s">
        <v>73</v>
      </c>
      <c r="D74" s="476">
        <v>44848</v>
      </c>
      <c r="E74" s="475" t="s">
        <v>1252</v>
      </c>
      <c r="F74" s="475" t="s">
        <v>75</v>
      </c>
      <c r="G74" s="477"/>
      <c r="H74" s="477"/>
      <c r="I74" s="477"/>
      <c r="J74" s="477"/>
      <c r="K74" s="480" t="s">
        <v>1088</v>
      </c>
      <c r="L74" s="481">
        <v>44724</v>
      </c>
      <c r="M74" s="481"/>
      <c r="N74" s="492"/>
      <c r="O74" s="722"/>
      <c r="P74" s="665"/>
      <c r="Q74" s="473" t="s">
        <v>986</v>
      </c>
      <c r="R74" s="477"/>
      <c r="S74" s="477"/>
      <c r="T74" s="477"/>
      <c r="U74" s="502" t="s">
        <v>70</v>
      </c>
      <c r="V74" s="542" t="s">
        <v>1442</v>
      </c>
      <c r="W74" s="23"/>
      <c r="X74" s="23"/>
    </row>
    <row r="75" spans="1:24" ht="15.75" customHeight="1">
      <c r="A75" s="483">
        <v>44</v>
      </c>
      <c r="B75" s="475" t="s">
        <v>60</v>
      </c>
      <c r="C75" s="475" t="s">
        <v>73</v>
      </c>
      <c r="D75" s="476">
        <v>44848</v>
      </c>
      <c r="E75" s="475" t="s">
        <v>1253</v>
      </c>
      <c r="F75" s="475" t="s">
        <v>75</v>
      </c>
      <c r="G75" s="477"/>
      <c r="H75" s="486" t="s">
        <v>1254</v>
      </c>
      <c r="I75" s="475" t="s">
        <v>69</v>
      </c>
      <c r="J75" s="479" t="s">
        <v>1255</v>
      </c>
      <c r="K75" s="480" t="s">
        <v>1088</v>
      </c>
      <c r="L75" s="481">
        <v>44724</v>
      </c>
      <c r="M75" s="481">
        <v>44935</v>
      </c>
      <c r="N75" s="482" t="s">
        <v>1256</v>
      </c>
      <c r="O75" s="721" t="s">
        <v>1123</v>
      </c>
      <c r="P75" s="665"/>
      <c r="Q75" s="473" t="s">
        <v>986</v>
      </c>
      <c r="R75" s="467" t="s">
        <v>1439</v>
      </c>
      <c r="S75" s="477"/>
      <c r="T75" s="477"/>
      <c r="U75" s="502" t="s">
        <v>70</v>
      </c>
      <c r="V75" s="542" t="s">
        <v>1442</v>
      </c>
      <c r="W75" s="23"/>
      <c r="X75" s="23"/>
    </row>
    <row r="76" spans="1:24" ht="15.75" customHeight="1">
      <c r="A76" s="474">
        <v>45</v>
      </c>
      <c r="B76" s="475" t="s">
        <v>60</v>
      </c>
      <c r="C76" s="475" t="s">
        <v>73</v>
      </c>
      <c r="D76" s="476">
        <v>44848</v>
      </c>
      <c r="E76" s="475" t="s">
        <v>1257</v>
      </c>
      <c r="F76" s="475" t="s">
        <v>75</v>
      </c>
      <c r="G76" s="477"/>
      <c r="H76" s="486" t="s">
        <v>1258</v>
      </c>
      <c r="I76" s="475" t="s">
        <v>69</v>
      </c>
      <c r="J76" s="479" t="s">
        <v>1259</v>
      </c>
      <c r="K76" s="480" t="s">
        <v>1088</v>
      </c>
      <c r="L76" s="481">
        <v>44724</v>
      </c>
      <c r="M76" s="481">
        <v>44934</v>
      </c>
      <c r="N76" s="488" t="s">
        <v>1248</v>
      </c>
      <c r="O76" s="721" t="s">
        <v>1123</v>
      </c>
      <c r="P76" s="665"/>
      <c r="Q76" s="473" t="s">
        <v>986</v>
      </c>
      <c r="R76" s="467" t="s">
        <v>1439</v>
      </c>
      <c r="S76" s="477"/>
      <c r="T76" s="477"/>
      <c r="U76" s="502" t="s">
        <v>70</v>
      </c>
      <c r="V76" s="542" t="s">
        <v>1442</v>
      </c>
      <c r="W76" s="23"/>
      <c r="X76" s="23"/>
    </row>
    <row r="77" spans="1:24" ht="15.75" customHeight="1">
      <c r="A77" s="483">
        <v>46</v>
      </c>
      <c r="B77" s="475" t="s">
        <v>60</v>
      </c>
      <c r="C77" s="475" t="s">
        <v>73</v>
      </c>
      <c r="D77" s="476">
        <v>44848</v>
      </c>
      <c r="E77" s="475" t="s">
        <v>1260</v>
      </c>
      <c r="F77" s="475" t="s">
        <v>75</v>
      </c>
      <c r="G77" s="477"/>
      <c r="H77" s="477" t="s">
        <v>1261</v>
      </c>
      <c r="I77" s="475" t="s">
        <v>69</v>
      </c>
      <c r="J77" s="479" t="s">
        <v>1262</v>
      </c>
      <c r="K77" s="480" t="s">
        <v>1088</v>
      </c>
      <c r="L77" s="481">
        <v>44724</v>
      </c>
      <c r="M77" s="481">
        <v>44936</v>
      </c>
      <c r="N77" s="488" t="s">
        <v>1263</v>
      </c>
      <c r="O77" s="721" t="s">
        <v>1123</v>
      </c>
      <c r="P77" s="665"/>
      <c r="Q77" s="473" t="s">
        <v>986</v>
      </c>
      <c r="R77" s="467" t="s">
        <v>1439</v>
      </c>
      <c r="S77" s="477"/>
      <c r="T77" s="477"/>
      <c r="U77" s="502" t="s">
        <v>70</v>
      </c>
      <c r="V77" s="542" t="s">
        <v>1442</v>
      </c>
      <c r="W77" s="23"/>
      <c r="X77" s="23"/>
    </row>
    <row r="78" spans="1:24" ht="15.75" customHeight="1">
      <c r="A78" s="474">
        <v>47</v>
      </c>
      <c r="B78" s="475" t="s">
        <v>60</v>
      </c>
      <c r="C78" s="475" t="s">
        <v>73</v>
      </c>
      <c r="D78" s="476">
        <v>44848</v>
      </c>
      <c r="E78" s="475" t="s">
        <v>1264</v>
      </c>
      <c r="F78" s="475" t="s">
        <v>61</v>
      </c>
      <c r="G78" s="477"/>
      <c r="H78" s="486" t="s">
        <v>1265</v>
      </c>
      <c r="I78" s="475" t="s">
        <v>62</v>
      </c>
      <c r="J78" s="479" t="s">
        <v>1266</v>
      </c>
      <c r="K78" s="480" t="s">
        <v>1088</v>
      </c>
      <c r="L78" s="481">
        <v>44724</v>
      </c>
      <c r="M78" s="481">
        <v>44928</v>
      </c>
      <c r="N78" s="488" t="s">
        <v>1128</v>
      </c>
      <c r="O78" s="721" t="s">
        <v>1123</v>
      </c>
      <c r="P78" s="665"/>
      <c r="Q78" s="473" t="s">
        <v>986</v>
      </c>
      <c r="R78" s="467" t="s">
        <v>1439</v>
      </c>
      <c r="S78" s="477"/>
      <c r="T78" s="477"/>
      <c r="U78" s="502" t="s">
        <v>70</v>
      </c>
      <c r="V78" s="542" t="s">
        <v>1442</v>
      </c>
      <c r="W78" s="23"/>
      <c r="X78" s="23"/>
    </row>
    <row r="79" spans="1:24" ht="15.75" customHeight="1">
      <c r="A79" s="483">
        <v>48</v>
      </c>
      <c r="B79" s="475" t="s">
        <v>60</v>
      </c>
      <c r="C79" s="475" t="s">
        <v>73</v>
      </c>
      <c r="D79" s="476">
        <v>44848</v>
      </c>
      <c r="E79" s="475" t="s">
        <v>1267</v>
      </c>
      <c r="F79" s="475" t="s">
        <v>61</v>
      </c>
      <c r="G79" s="477"/>
      <c r="H79" s="486" t="s">
        <v>1268</v>
      </c>
      <c r="I79" s="475" t="s">
        <v>62</v>
      </c>
      <c r="J79" s="479" t="s">
        <v>1269</v>
      </c>
      <c r="K79" s="480" t="s">
        <v>1088</v>
      </c>
      <c r="L79" s="481">
        <v>44724</v>
      </c>
      <c r="M79" s="481">
        <v>44932</v>
      </c>
      <c r="N79" s="488" t="s">
        <v>1270</v>
      </c>
      <c r="O79" s="721" t="s">
        <v>1123</v>
      </c>
      <c r="P79" s="665"/>
      <c r="Q79" s="473" t="s">
        <v>986</v>
      </c>
      <c r="R79" s="467" t="s">
        <v>1439</v>
      </c>
      <c r="S79" s="477"/>
      <c r="T79" s="477"/>
      <c r="U79" s="502" t="s">
        <v>70</v>
      </c>
      <c r="V79" s="542" t="s">
        <v>1442</v>
      </c>
      <c r="W79" s="23"/>
      <c r="X79" s="23"/>
    </row>
    <row r="80" spans="1:24" ht="15.75" customHeight="1">
      <c r="A80" s="474">
        <v>49</v>
      </c>
      <c r="B80" s="475" t="s">
        <v>60</v>
      </c>
      <c r="C80" s="475" t="s">
        <v>73</v>
      </c>
      <c r="D80" s="476">
        <v>44848</v>
      </c>
      <c r="E80" s="475" t="s">
        <v>1271</v>
      </c>
      <c r="F80" s="475" t="s">
        <v>61</v>
      </c>
      <c r="G80" s="477"/>
      <c r="H80" s="486" t="s">
        <v>1272</v>
      </c>
      <c r="I80" s="475" t="s">
        <v>62</v>
      </c>
      <c r="J80" s="479" t="s">
        <v>1273</v>
      </c>
      <c r="K80" s="480" t="s">
        <v>1088</v>
      </c>
      <c r="L80" s="481">
        <v>44724</v>
      </c>
      <c r="M80" s="481">
        <v>45325</v>
      </c>
      <c r="N80" s="488" t="s">
        <v>1274</v>
      </c>
      <c r="O80" s="721" t="s">
        <v>1251</v>
      </c>
      <c r="P80" s="665"/>
      <c r="Q80" s="473" t="s">
        <v>986</v>
      </c>
      <c r="R80" s="467" t="s">
        <v>1439</v>
      </c>
      <c r="S80" s="477"/>
      <c r="T80" s="477"/>
      <c r="U80" s="502" t="s">
        <v>70</v>
      </c>
      <c r="V80" s="542" t="s">
        <v>1442</v>
      </c>
      <c r="W80" s="23"/>
      <c r="X80" s="23"/>
    </row>
    <row r="81" spans="1:24" ht="15.75" customHeight="1">
      <c r="A81" s="483">
        <v>50</v>
      </c>
      <c r="B81" s="475" t="s">
        <v>60</v>
      </c>
      <c r="C81" s="475" t="s">
        <v>73</v>
      </c>
      <c r="D81" s="476">
        <v>44848</v>
      </c>
      <c r="E81" s="475" t="s">
        <v>1275</v>
      </c>
      <c r="F81" s="475" t="s">
        <v>75</v>
      </c>
      <c r="G81" s="477"/>
      <c r="H81" s="477" t="s">
        <v>1276</v>
      </c>
      <c r="I81" s="475" t="s">
        <v>69</v>
      </c>
      <c r="J81" s="479" t="s">
        <v>1277</v>
      </c>
      <c r="K81" s="480" t="s">
        <v>1088</v>
      </c>
      <c r="L81" s="481">
        <v>44724</v>
      </c>
      <c r="M81" s="481">
        <v>45295</v>
      </c>
      <c r="N81" s="488" t="s">
        <v>1278</v>
      </c>
      <c r="O81" s="721" t="s">
        <v>1251</v>
      </c>
      <c r="P81" s="665"/>
      <c r="Q81" s="473" t="s">
        <v>986</v>
      </c>
      <c r="R81" s="467"/>
      <c r="S81" s="477"/>
      <c r="T81" s="477"/>
      <c r="U81" s="502" t="s">
        <v>70</v>
      </c>
      <c r="V81" s="542" t="s">
        <v>1442</v>
      </c>
      <c r="W81" s="23"/>
      <c r="X81" s="23"/>
    </row>
    <row r="82" spans="1:24" ht="15.75" customHeight="1">
      <c r="A82" s="474">
        <v>51</v>
      </c>
      <c r="B82" s="475" t="s">
        <v>60</v>
      </c>
      <c r="C82" s="475" t="s">
        <v>73</v>
      </c>
      <c r="D82" s="476">
        <v>44848</v>
      </c>
      <c r="E82" s="475" t="s">
        <v>1279</v>
      </c>
      <c r="F82" s="475" t="s">
        <v>75</v>
      </c>
      <c r="G82" s="477"/>
      <c r="H82" s="486" t="s">
        <v>1280</v>
      </c>
      <c r="I82" s="475" t="s">
        <v>69</v>
      </c>
      <c r="J82" s="479" t="s">
        <v>1281</v>
      </c>
      <c r="K82" s="480" t="s">
        <v>1088</v>
      </c>
      <c r="L82" s="481">
        <v>44724</v>
      </c>
      <c r="M82" s="481">
        <v>45296</v>
      </c>
      <c r="N82" s="488" t="s">
        <v>1282</v>
      </c>
      <c r="O82" s="721" t="s">
        <v>1251</v>
      </c>
      <c r="P82" s="665"/>
      <c r="Q82" s="473" t="s">
        <v>986</v>
      </c>
      <c r="R82" s="467"/>
      <c r="S82" s="477"/>
      <c r="T82" s="477"/>
      <c r="U82" s="502" t="s">
        <v>70</v>
      </c>
      <c r="V82" s="542" t="s">
        <v>1442</v>
      </c>
      <c r="W82" s="23"/>
      <c r="X82" s="23"/>
    </row>
    <row r="83" spans="1:24" ht="15.75" customHeight="1">
      <c r="A83" s="483">
        <v>52</v>
      </c>
      <c r="B83" s="475" t="s">
        <v>60</v>
      </c>
      <c r="C83" s="475" t="s">
        <v>73</v>
      </c>
      <c r="D83" s="476">
        <v>44848</v>
      </c>
      <c r="E83" s="475" t="s">
        <v>1283</v>
      </c>
      <c r="F83" s="475" t="s">
        <v>75</v>
      </c>
      <c r="G83" s="477"/>
      <c r="H83" s="486" t="s">
        <v>1284</v>
      </c>
      <c r="I83" s="475" t="s">
        <v>69</v>
      </c>
      <c r="J83" s="479" t="s">
        <v>1285</v>
      </c>
      <c r="K83" s="480" t="s">
        <v>1088</v>
      </c>
      <c r="L83" s="481">
        <v>44724</v>
      </c>
      <c r="M83" s="481">
        <v>44932</v>
      </c>
      <c r="N83" s="488" t="s">
        <v>1270</v>
      </c>
      <c r="O83" s="721" t="s">
        <v>1123</v>
      </c>
      <c r="P83" s="665"/>
      <c r="Q83" s="473" t="s">
        <v>986</v>
      </c>
      <c r="R83" s="467" t="s">
        <v>1439</v>
      </c>
      <c r="S83" s="477"/>
      <c r="T83" s="477"/>
      <c r="U83" s="502" t="s">
        <v>70</v>
      </c>
      <c r="V83" s="542" t="s">
        <v>1442</v>
      </c>
      <c r="W83" s="23"/>
      <c r="X83" s="23"/>
    </row>
    <row r="84" spans="1:24" ht="15.75" customHeight="1">
      <c r="A84" s="474">
        <v>53</v>
      </c>
      <c r="B84" s="475" t="s">
        <v>60</v>
      </c>
      <c r="C84" s="475" t="s">
        <v>73</v>
      </c>
      <c r="D84" s="476">
        <v>44848</v>
      </c>
      <c r="E84" s="475" t="s">
        <v>1286</v>
      </c>
      <c r="F84" s="475" t="s">
        <v>75</v>
      </c>
      <c r="G84" s="477"/>
      <c r="H84" s="486" t="s">
        <v>1287</v>
      </c>
      <c r="I84" s="475" t="s">
        <v>69</v>
      </c>
      <c r="J84" s="479" t="s">
        <v>1288</v>
      </c>
      <c r="K84" s="480" t="s">
        <v>1088</v>
      </c>
      <c r="L84" s="481">
        <v>44754</v>
      </c>
      <c r="M84" s="481">
        <v>44930</v>
      </c>
      <c r="N84" s="488" t="s">
        <v>1289</v>
      </c>
      <c r="O84" s="721" t="s">
        <v>1123</v>
      </c>
      <c r="P84" s="665"/>
      <c r="Q84" s="473" t="s">
        <v>986</v>
      </c>
      <c r="R84" s="467" t="s">
        <v>1439</v>
      </c>
      <c r="S84" s="477"/>
      <c r="T84" s="477"/>
      <c r="U84" s="502" t="s">
        <v>70</v>
      </c>
      <c r="V84" s="542" t="s">
        <v>1442</v>
      </c>
      <c r="W84" s="23"/>
      <c r="X84" s="23"/>
    </row>
    <row r="85" spans="1:24" ht="15.75" customHeight="1">
      <c r="A85" s="483">
        <v>54</v>
      </c>
      <c r="B85" s="475" t="s">
        <v>60</v>
      </c>
      <c r="C85" s="475" t="s">
        <v>73</v>
      </c>
      <c r="D85" s="476">
        <v>44848</v>
      </c>
      <c r="E85" s="475" t="s">
        <v>1290</v>
      </c>
      <c r="F85" s="475" t="s">
        <v>75</v>
      </c>
      <c r="G85" s="477"/>
      <c r="H85" s="486" t="s">
        <v>1291</v>
      </c>
      <c r="I85" s="475" t="s">
        <v>69</v>
      </c>
      <c r="J85" s="479" t="s">
        <v>1292</v>
      </c>
      <c r="K85" s="480" t="s">
        <v>1088</v>
      </c>
      <c r="L85" s="481">
        <v>44754</v>
      </c>
      <c r="M85" s="481">
        <v>44931</v>
      </c>
      <c r="N85" s="488" t="s">
        <v>1293</v>
      </c>
      <c r="O85" s="721" t="s">
        <v>1123</v>
      </c>
      <c r="P85" s="665"/>
      <c r="Q85" s="473" t="s">
        <v>986</v>
      </c>
      <c r="R85" s="467" t="s">
        <v>1439</v>
      </c>
      <c r="S85" s="477"/>
      <c r="T85" s="477"/>
      <c r="U85" s="502" t="s">
        <v>70</v>
      </c>
      <c r="V85" s="542" t="s">
        <v>1442</v>
      </c>
      <c r="W85" s="23"/>
      <c r="X85" s="23"/>
    </row>
    <row r="86" spans="1:24" ht="15.75" customHeight="1">
      <c r="A86" s="474">
        <v>55</v>
      </c>
      <c r="B86" s="475" t="s">
        <v>60</v>
      </c>
      <c r="C86" s="475" t="s">
        <v>73</v>
      </c>
      <c r="D86" s="476">
        <v>44848</v>
      </c>
      <c r="E86" s="475" t="s">
        <v>1294</v>
      </c>
      <c r="F86" s="475" t="s">
        <v>75</v>
      </c>
      <c r="G86" s="477"/>
      <c r="H86" s="486" t="s">
        <v>1295</v>
      </c>
      <c r="I86" s="475" t="s">
        <v>69</v>
      </c>
      <c r="J86" s="479" t="s">
        <v>1296</v>
      </c>
      <c r="K86" s="480" t="s">
        <v>1088</v>
      </c>
      <c r="L86" s="481">
        <v>44754</v>
      </c>
      <c r="M86" s="481">
        <v>44928</v>
      </c>
      <c r="N86" s="488" t="s">
        <v>1297</v>
      </c>
      <c r="O86" s="721" t="s">
        <v>1123</v>
      </c>
      <c r="P86" s="665"/>
      <c r="Q86" s="473" t="s">
        <v>986</v>
      </c>
      <c r="R86" s="467" t="s">
        <v>1439</v>
      </c>
      <c r="S86" s="477"/>
      <c r="T86" s="477"/>
      <c r="U86" s="502" t="s">
        <v>70</v>
      </c>
      <c r="V86" s="542" t="s">
        <v>1442</v>
      </c>
      <c r="W86" s="23"/>
      <c r="X86" s="23"/>
    </row>
    <row r="87" spans="1:24" ht="15.75" customHeight="1">
      <c r="A87" s="483">
        <v>56</v>
      </c>
      <c r="B87" s="475" t="s">
        <v>60</v>
      </c>
      <c r="C87" s="475" t="s">
        <v>73</v>
      </c>
      <c r="D87" s="476">
        <v>44848</v>
      </c>
      <c r="E87" s="475" t="s">
        <v>1298</v>
      </c>
      <c r="F87" s="475" t="s">
        <v>75</v>
      </c>
      <c r="G87" s="477"/>
      <c r="H87" s="486" t="s">
        <v>1299</v>
      </c>
      <c r="I87" s="475" t="s">
        <v>69</v>
      </c>
      <c r="J87" s="479" t="s">
        <v>1296</v>
      </c>
      <c r="K87" s="480" t="s">
        <v>1088</v>
      </c>
      <c r="L87" s="481">
        <v>44754</v>
      </c>
      <c r="M87" s="481">
        <v>44928</v>
      </c>
      <c r="N87" s="488" t="s">
        <v>1297</v>
      </c>
      <c r="O87" s="721" t="s">
        <v>1123</v>
      </c>
      <c r="P87" s="665"/>
      <c r="Q87" s="473" t="s">
        <v>986</v>
      </c>
      <c r="R87" s="467" t="s">
        <v>1439</v>
      </c>
      <c r="S87" s="477"/>
      <c r="T87" s="477"/>
      <c r="U87" s="502" t="s">
        <v>70</v>
      </c>
      <c r="V87" s="542" t="s">
        <v>1442</v>
      </c>
      <c r="W87" s="23"/>
      <c r="X87" s="23"/>
    </row>
    <row r="88" spans="1:24" ht="15.75" customHeight="1">
      <c r="A88" s="474">
        <v>57</v>
      </c>
      <c r="B88" s="475" t="s">
        <v>60</v>
      </c>
      <c r="C88" s="475" t="s">
        <v>73</v>
      </c>
      <c r="D88" s="476">
        <v>44848</v>
      </c>
      <c r="E88" s="475" t="s">
        <v>1300</v>
      </c>
      <c r="F88" s="475" t="s">
        <v>75</v>
      </c>
      <c r="G88" s="494"/>
      <c r="H88" s="486" t="s">
        <v>1301</v>
      </c>
      <c r="I88" s="475" t="s">
        <v>69</v>
      </c>
      <c r="J88" s="486" t="s">
        <v>1302</v>
      </c>
      <c r="K88" s="480" t="s">
        <v>1088</v>
      </c>
      <c r="L88" s="481">
        <v>44754</v>
      </c>
      <c r="M88" s="481">
        <v>41275</v>
      </c>
      <c r="N88" s="488" t="s">
        <v>1303</v>
      </c>
      <c r="O88" s="721" t="s">
        <v>1123</v>
      </c>
      <c r="P88" s="665"/>
      <c r="Q88" s="473" t="s">
        <v>986</v>
      </c>
      <c r="R88" s="467" t="s">
        <v>1439</v>
      </c>
      <c r="S88" s="494"/>
      <c r="T88" s="494"/>
      <c r="U88" s="502" t="s">
        <v>70</v>
      </c>
      <c r="V88" s="542" t="s">
        <v>1442</v>
      </c>
      <c r="W88" s="23"/>
      <c r="X88" s="23"/>
    </row>
    <row r="89" spans="1:24" ht="15.75" customHeight="1">
      <c r="A89" s="483">
        <v>58</v>
      </c>
      <c r="B89" s="475" t="s">
        <v>60</v>
      </c>
      <c r="C89" s="475" t="s">
        <v>73</v>
      </c>
      <c r="D89" s="476">
        <v>44848</v>
      </c>
      <c r="E89" s="475" t="s">
        <v>1304</v>
      </c>
      <c r="F89" s="475" t="s">
        <v>75</v>
      </c>
      <c r="G89" s="477"/>
      <c r="H89" s="477" t="s">
        <v>1305</v>
      </c>
      <c r="I89" s="475" t="s">
        <v>69</v>
      </c>
      <c r="J89" s="477" t="s">
        <v>1306</v>
      </c>
      <c r="K89" s="480" t="s">
        <v>1088</v>
      </c>
      <c r="L89" s="481">
        <v>44754</v>
      </c>
      <c r="M89" s="481">
        <v>44929</v>
      </c>
      <c r="N89" s="488" t="s">
        <v>1307</v>
      </c>
      <c r="O89" s="721" t="s">
        <v>1123</v>
      </c>
      <c r="P89" s="665"/>
      <c r="Q89" s="473" t="s">
        <v>986</v>
      </c>
      <c r="R89" s="467" t="s">
        <v>1439</v>
      </c>
      <c r="S89" s="477"/>
      <c r="T89" s="477"/>
      <c r="U89" s="502" t="s">
        <v>70</v>
      </c>
      <c r="V89" s="542" t="s">
        <v>1442</v>
      </c>
      <c r="W89" s="23"/>
      <c r="X89" s="23"/>
    </row>
    <row r="90" spans="1:24" ht="15.75" customHeight="1">
      <c r="A90" s="474">
        <v>59</v>
      </c>
      <c r="B90" s="475" t="s">
        <v>60</v>
      </c>
      <c r="C90" s="475" t="s">
        <v>73</v>
      </c>
      <c r="D90" s="476">
        <v>44848</v>
      </c>
      <c r="E90" s="475" t="s">
        <v>1308</v>
      </c>
      <c r="F90" s="475" t="s">
        <v>75</v>
      </c>
      <c r="G90" s="477"/>
      <c r="H90" s="486" t="s">
        <v>1309</v>
      </c>
      <c r="I90" s="475" t="s">
        <v>69</v>
      </c>
      <c r="J90" s="479" t="s">
        <v>1296</v>
      </c>
      <c r="K90" s="480" t="s">
        <v>1088</v>
      </c>
      <c r="L90" s="481">
        <v>44754</v>
      </c>
      <c r="M90" s="481">
        <v>44928</v>
      </c>
      <c r="N90" s="488" t="s">
        <v>1297</v>
      </c>
      <c r="O90" s="721" t="s">
        <v>1123</v>
      </c>
      <c r="P90" s="665"/>
      <c r="Q90" s="473" t="s">
        <v>986</v>
      </c>
      <c r="R90" s="467" t="s">
        <v>1439</v>
      </c>
      <c r="S90" s="477"/>
      <c r="T90" s="477"/>
      <c r="U90" s="502" t="s">
        <v>70</v>
      </c>
      <c r="V90" s="542" t="s">
        <v>1442</v>
      </c>
      <c r="W90" s="23"/>
      <c r="X90" s="23"/>
    </row>
    <row r="91" spans="1:24" ht="15.75" customHeight="1">
      <c r="A91" s="483">
        <v>60</v>
      </c>
      <c r="B91" s="475" t="s">
        <v>60</v>
      </c>
      <c r="C91" s="475" t="s">
        <v>73</v>
      </c>
      <c r="D91" s="476">
        <v>44848</v>
      </c>
      <c r="E91" s="475" t="s">
        <v>1310</v>
      </c>
      <c r="F91" s="475" t="s">
        <v>61</v>
      </c>
      <c r="G91" s="477"/>
      <c r="H91" s="486" t="s">
        <v>1311</v>
      </c>
      <c r="I91" s="475" t="s">
        <v>62</v>
      </c>
      <c r="J91" s="479" t="s">
        <v>1259</v>
      </c>
      <c r="K91" s="480" t="s">
        <v>1088</v>
      </c>
      <c r="L91" s="481">
        <v>44754</v>
      </c>
      <c r="M91" s="481">
        <v>44934</v>
      </c>
      <c r="N91" s="488" t="s">
        <v>1248</v>
      </c>
      <c r="O91" s="721" t="s">
        <v>1123</v>
      </c>
      <c r="P91" s="665"/>
      <c r="Q91" s="473" t="s">
        <v>986</v>
      </c>
      <c r="R91" s="467" t="s">
        <v>1439</v>
      </c>
      <c r="S91" s="477"/>
      <c r="T91" s="477"/>
      <c r="U91" s="502" t="s">
        <v>70</v>
      </c>
      <c r="V91" s="542" t="s">
        <v>1442</v>
      </c>
      <c r="W91" s="23"/>
      <c r="X91" s="23"/>
    </row>
    <row r="92" spans="1:24" ht="15.75" customHeight="1">
      <c r="A92" s="474">
        <v>61</v>
      </c>
      <c r="B92" s="475" t="s">
        <v>60</v>
      </c>
      <c r="C92" s="475" t="s">
        <v>73</v>
      </c>
      <c r="D92" s="476">
        <v>44848</v>
      </c>
      <c r="E92" s="475" t="s">
        <v>1312</v>
      </c>
      <c r="F92" s="475" t="s">
        <v>61</v>
      </c>
      <c r="G92" s="477"/>
      <c r="H92" s="486" t="s">
        <v>1313</v>
      </c>
      <c r="I92" s="475" t="s">
        <v>62</v>
      </c>
      <c r="J92" s="479" t="s">
        <v>1314</v>
      </c>
      <c r="K92" s="480" t="s">
        <v>1088</v>
      </c>
      <c r="L92" s="481">
        <v>44754</v>
      </c>
      <c r="M92" s="481">
        <v>44572</v>
      </c>
      <c r="N92" s="495">
        <v>45260</v>
      </c>
      <c r="O92" s="721" t="s">
        <v>1123</v>
      </c>
      <c r="P92" s="665"/>
      <c r="Q92" s="473" t="s">
        <v>986</v>
      </c>
      <c r="R92" s="467" t="s">
        <v>1439</v>
      </c>
      <c r="S92" s="477"/>
      <c r="T92" s="477"/>
      <c r="U92" s="502" t="s">
        <v>70</v>
      </c>
      <c r="V92" s="542" t="s">
        <v>1442</v>
      </c>
      <c r="W92" s="23"/>
      <c r="X92" s="23"/>
    </row>
    <row r="93" spans="1:24" ht="15.75" customHeight="1">
      <c r="A93" s="483">
        <v>62</v>
      </c>
      <c r="B93" s="475" t="s">
        <v>60</v>
      </c>
      <c r="C93" s="475" t="s">
        <v>73</v>
      </c>
      <c r="D93" s="476">
        <v>44848</v>
      </c>
      <c r="E93" s="475" t="s">
        <v>1315</v>
      </c>
      <c r="F93" s="475" t="s">
        <v>61</v>
      </c>
      <c r="G93" s="477"/>
      <c r="H93" s="486" t="s">
        <v>1316</v>
      </c>
      <c r="I93" s="475" t="s">
        <v>62</v>
      </c>
      <c r="J93" s="486" t="s">
        <v>1317</v>
      </c>
      <c r="K93" s="480" t="s">
        <v>1088</v>
      </c>
      <c r="L93" s="481">
        <v>44754</v>
      </c>
      <c r="M93" s="482" t="s">
        <v>1131</v>
      </c>
      <c r="N93" s="488" t="s">
        <v>1127</v>
      </c>
      <c r="O93" s="721" t="s">
        <v>1123</v>
      </c>
      <c r="P93" s="665"/>
      <c r="Q93" s="473" t="s">
        <v>986</v>
      </c>
      <c r="R93" s="477"/>
      <c r="S93" s="477"/>
      <c r="T93" s="477"/>
      <c r="U93" s="502" t="s">
        <v>70</v>
      </c>
      <c r="V93" s="542" t="s">
        <v>1442</v>
      </c>
      <c r="W93" s="23"/>
      <c r="X93" s="23"/>
    </row>
    <row r="94" spans="1:24" ht="15.75" customHeight="1">
      <c r="A94" s="474">
        <v>63</v>
      </c>
      <c r="B94" s="475" t="s">
        <v>60</v>
      </c>
      <c r="C94" s="475" t="s">
        <v>73</v>
      </c>
      <c r="D94" s="476">
        <v>44848</v>
      </c>
      <c r="E94" s="496" t="s">
        <v>1318</v>
      </c>
      <c r="F94" s="475" t="s">
        <v>61</v>
      </c>
      <c r="G94" s="477"/>
      <c r="H94" s="486" t="s">
        <v>1319</v>
      </c>
      <c r="I94" s="475" t="s">
        <v>62</v>
      </c>
      <c r="J94" s="486" t="s">
        <v>1320</v>
      </c>
      <c r="K94" s="480" t="s">
        <v>1088</v>
      </c>
      <c r="L94" s="481">
        <v>44754</v>
      </c>
      <c r="M94" s="481" t="s">
        <v>1208</v>
      </c>
      <c r="N94" s="488" t="s">
        <v>1162</v>
      </c>
      <c r="O94" s="721" t="s">
        <v>1123</v>
      </c>
      <c r="P94" s="665"/>
      <c r="Q94" s="473" t="s">
        <v>986</v>
      </c>
      <c r="R94" s="477"/>
      <c r="S94" s="477"/>
      <c r="T94" s="477"/>
      <c r="U94" s="502" t="s">
        <v>70</v>
      </c>
      <c r="V94" s="542" t="s">
        <v>1442</v>
      </c>
      <c r="W94" s="23"/>
      <c r="X94" s="23"/>
    </row>
    <row r="95" spans="1:24" ht="15.75" customHeight="1">
      <c r="A95" s="483">
        <v>64</v>
      </c>
      <c r="B95" s="475" t="s">
        <v>60</v>
      </c>
      <c r="C95" s="475" t="s">
        <v>73</v>
      </c>
      <c r="D95" s="476">
        <v>44848</v>
      </c>
      <c r="E95" s="475" t="s">
        <v>1321</v>
      </c>
      <c r="F95" s="475" t="s">
        <v>75</v>
      </c>
      <c r="G95" s="477"/>
      <c r="H95" s="477" t="s">
        <v>1322</v>
      </c>
      <c r="I95" s="475" t="s">
        <v>69</v>
      </c>
      <c r="J95" s="486" t="s">
        <v>1323</v>
      </c>
      <c r="K95" s="480" t="s">
        <v>1088</v>
      </c>
      <c r="L95" s="481">
        <v>44754</v>
      </c>
      <c r="M95" s="481">
        <v>44929</v>
      </c>
      <c r="N95" s="488" t="s">
        <v>1307</v>
      </c>
      <c r="O95" s="721" t="s">
        <v>1123</v>
      </c>
      <c r="P95" s="665"/>
      <c r="Q95" s="473" t="s">
        <v>986</v>
      </c>
      <c r="R95" s="467" t="s">
        <v>1439</v>
      </c>
      <c r="S95" s="477"/>
      <c r="T95" s="477"/>
      <c r="U95" s="502" t="s">
        <v>70</v>
      </c>
      <c r="V95" s="542" t="s">
        <v>1442</v>
      </c>
      <c r="W95" s="23"/>
      <c r="X95" s="23"/>
    </row>
    <row r="96" spans="1:24" ht="15.75" customHeight="1">
      <c r="A96" s="474">
        <v>65</v>
      </c>
      <c r="B96" s="475" t="s">
        <v>60</v>
      </c>
      <c r="C96" s="475" t="s">
        <v>73</v>
      </c>
      <c r="D96" s="476">
        <v>44848</v>
      </c>
      <c r="E96" s="475" t="s">
        <v>1324</v>
      </c>
      <c r="F96" s="475" t="s">
        <v>75</v>
      </c>
      <c r="G96" s="477"/>
      <c r="H96" s="477" t="s">
        <v>1325</v>
      </c>
      <c r="I96" s="475" t="s">
        <v>69</v>
      </c>
      <c r="J96" s="486" t="s">
        <v>1323</v>
      </c>
      <c r="K96" s="480" t="s">
        <v>1088</v>
      </c>
      <c r="L96" s="482" t="s">
        <v>1131</v>
      </c>
      <c r="M96" s="497">
        <v>45356</v>
      </c>
      <c r="N96" s="498">
        <v>45577</v>
      </c>
      <c r="O96" s="721" t="s">
        <v>1251</v>
      </c>
      <c r="P96" s="665"/>
      <c r="Q96" s="473" t="s">
        <v>986</v>
      </c>
      <c r="R96" s="477"/>
      <c r="S96" s="477"/>
      <c r="T96" s="477"/>
      <c r="U96" s="502" t="s">
        <v>70</v>
      </c>
      <c r="V96" s="477"/>
      <c r="W96" s="23"/>
      <c r="X96" s="23"/>
    </row>
    <row r="97" spans="1:24" ht="15.75" customHeight="1">
      <c r="A97" s="483">
        <v>66</v>
      </c>
      <c r="B97" s="475" t="s">
        <v>60</v>
      </c>
      <c r="C97" s="475" t="s">
        <v>73</v>
      </c>
      <c r="D97" s="476">
        <v>44848</v>
      </c>
      <c r="E97" s="475" t="s">
        <v>1326</v>
      </c>
      <c r="F97" s="475" t="s">
        <v>75</v>
      </c>
      <c r="G97" s="477"/>
      <c r="H97" s="486" t="s">
        <v>1327</v>
      </c>
      <c r="I97" s="475" t="s">
        <v>69</v>
      </c>
      <c r="J97" s="486" t="s">
        <v>1323</v>
      </c>
      <c r="K97" s="480" t="s">
        <v>1088</v>
      </c>
      <c r="L97" s="482" t="s">
        <v>1131</v>
      </c>
      <c r="M97" s="497">
        <v>45477</v>
      </c>
      <c r="N97" s="498">
        <v>45577</v>
      </c>
      <c r="O97" s="721" t="s">
        <v>1251</v>
      </c>
      <c r="P97" s="665"/>
      <c r="Q97" s="473" t="s">
        <v>986</v>
      </c>
      <c r="R97" s="477"/>
      <c r="S97" s="477"/>
      <c r="T97" s="477"/>
      <c r="U97" s="502" t="s">
        <v>70</v>
      </c>
      <c r="V97" s="477"/>
      <c r="W97" s="23"/>
      <c r="X97" s="23"/>
    </row>
    <row r="98" spans="1:24" ht="15.75" customHeight="1">
      <c r="A98" s="474">
        <v>67</v>
      </c>
      <c r="B98" s="475" t="s">
        <v>60</v>
      </c>
      <c r="C98" s="475" t="s">
        <v>73</v>
      </c>
      <c r="D98" s="476">
        <v>44848</v>
      </c>
      <c r="E98" s="475" t="s">
        <v>1328</v>
      </c>
      <c r="F98" s="475" t="s">
        <v>75</v>
      </c>
      <c r="G98" s="477"/>
      <c r="H98" s="486" t="s">
        <v>1329</v>
      </c>
      <c r="I98" s="475" t="s">
        <v>69</v>
      </c>
      <c r="J98" s="477"/>
      <c r="K98" s="480" t="s">
        <v>1088</v>
      </c>
      <c r="L98" s="481">
        <v>44754</v>
      </c>
      <c r="M98" s="485"/>
      <c r="N98" s="485"/>
      <c r="O98" s="722"/>
      <c r="P98" s="665"/>
      <c r="Q98" s="473" t="s">
        <v>986</v>
      </c>
      <c r="R98" s="477"/>
      <c r="S98" s="477"/>
      <c r="T98" s="477"/>
      <c r="U98" s="502" t="s">
        <v>70</v>
      </c>
      <c r="V98" s="477"/>
      <c r="W98" s="23"/>
      <c r="X98" s="23"/>
    </row>
    <row r="99" spans="1:24" ht="15.75" customHeight="1">
      <c r="A99" s="483">
        <v>68</v>
      </c>
      <c r="B99" s="475" t="s">
        <v>60</v>
      </c>
      <c r="C99" s="475" t="s">
        <v>73</v>
      </c>
      <c r="D99" s="476">
        <v>44848</v>
      </c>
      <c r="E99" s="475" t="s">
        <v>1330</v>
      </c>
      <c r="F99" s="475" t="s">
        <v>75</v>
      </c>
      <c r="G99" s="477"/>
      <c r="H99" s="486" t="s">
        <v>1331</v>
      </c>
      <c r="I99" s="475" t="s">
        <v>69</v>
      </c>
      <c r="J99" s="486" t="s">
        <v>1332</v>
      </c>
      <c r="K99" s="480" t="s">
        <v>1088</v>
      </c>
      <c r="L99" s="481">
        <v>44754</v>
      </c>
      <c r="M99" s="485" t="s">
        <v>1333</v>
      </c>
      <c r="N99" s="485" t="s">
        <v>1334</v>
      </c>
      <c r="O99" s="721" t="s">
        <v>1251</v>
      </c>
      <c r="P99" s="665"/>
      <c r="Q99" s="473" t="s">
        <v>986</v>
      </c>
      <c r="R99" s="467"/>
      <c r="S99" s="477"/>
      <c r="T99" s="477"/>
      <c r="U99" s="502" t="s">
        <v>70</v>
      </c>
      <c r="V99" s="477"/>
      <c r="W99" s="23"/>
      <c r="X99" s="23"/>
    </row>
    <row r="100" spans="1:24" ht="15.75" customHeight="1">
      <c r="A100" s="474">
        <v>69</v>
      </c>
      <c r="B100" s="475" t="s">
        <v>60</v>
      </c>
      <c r="C100" s="475" t="s">
        <v>73</v>
      </c>
      <c r="D100" s="476">
        <v>44848</v>
      </c>
      <c r="E100" s="475" t="s">
        <v>1335</v>
      </c>
      <c r="F100" s="475" t="s">
        <v>75</v>
      </c>
      <c r="G100" s="477"/>
      <c r="H100" s="486" t="s">
        <v>1336</v>
      </c>
      <c r="I100" s="475" t="s">
        <v>69</v>
      </c>
      <c r="J100" s="477"/>
      <c r="K100" s="480" t="s">
        <v>1088</v>
      </c>
      <c r="L100" s="481">
        <v>44754</v>
      </c>
      <c r="M100" s="485"/>
      <c r="N100" s="485"/>
      <c r="O100" s="722"/>
      <c r="P100" s="665"/>
      <c r="Q100" s="473" t="s">
        <v>986</v>
      </c>
      <c r="R100" s="477"/>
      <c r="S100" s="477"/>
      <c r="T100" s="477"/>
      <c r="U100" s="502" t="s">
        <v>70</v>
      </c>
      <c r="V100" s="477"/>
      <c r="W100" s="23"/>
      <c r="X100" s="23"/>
    </row>
    <row r="101" spans="1:24" ht="15.75" customHeight="1">
      <c r="A101" s="483">
        <v>70</v>
      </c>
      <c r="B101" s="475" t="s">
        <v>60</v>
      </c>
      <c r="C101" s="475" t="s">
        <v>73</v>
      </c>
      <c r="D101" s="476">
        <v>44848</v>
      </c>
      <c r="E101" s="475" t="s">
        <v>1337</v>
      </c>
      <c r="F101" s="475" t="s">
        <v>75</v>
      </c>
      <c r="G101" s="477"/>
      <c r="H101" s="486" t="s">
        <v>1338</v>
      </c>
      <c r="I101" s="475" t="s">
        <v>69</v>
      </c>
      <c r="J101" s="477"/>
      <c r="K101" s="480" t="s">
        <v>1088</v>
      </c>
      <c r="L101" s="481">
        <v>44754</v>
      </c>
      <c r="M101" s="485"/>
      <c r="N101" s="485"/>
      <c r="O101" s="722"/>
      <c r="P101" s="665"/>
      <c r="Q101" s="473" t="s">
        <v>986</v>
      </c>
      <c r="R101" s="477"/>
      <c r="S101" s="477"/>
      <c r="T101" s="477"/>
      <c r="U101" s="502" t="s">
        <v>70</v>
      </c>
      <c r="V101" s="477"/>
      <c r="W101" s="23"/>
      <c r="X101" s="23"/>
    </row>
    <row r="102" spans="1:24" ht="15.75" customHeight="1">
      <c r="A102" s="474">
        <v>71</v>
      </c>
      <c r="B102" s="475" t="s">
        <v>60</v>
      </c>
      <c r="C102" s="475" t="s">
        <v>73</v>
      </c>
      <c r="D102" s="476">
        <v>44848</v>
      </c>
      <c r="E102" s="475" t="s">
        <v>1339</v>
      </c>
      <c r="F102" s="475" t="s">
        <v>75</v>
      </c>
      <c r="G102" s="477"/>
      <c r="H102" s="486" t="s">
        <v>1340</v>
      </c>
      <c r="I102" s="475" t="s">
        <v>69</v>
      </c>
      <c r="J102" s="486" t="s">
        <v>1323</v>
      </c>
      <c r="K102" s="480" t="s">
        <v>1088</v>
      </c>
      <c r="L102" s="481">
        <v>44754</v>
      </c>
      <c r="M102" s="497">
        <v>45356</v>
      </c>
      <c r="N102" s="497">
        <v>45574</v>
      </c>
      <c r="O102" s="721" t="s">
        <v>1251</v>
      </c>
      <c r="P102" s="665"/>
      <c r="Q102" s="473" t="s">
        <v>986</v>
      </c>
      <c r="R102" s="477"/>
      <c r="S102" s="477"/>
      <c r="T102" s="477"/>
      <c r="U102" s="502" t="s">
        <v>70</v>
      </c>
      <c r="V102" s="477"/>
      <c r="W102" s="23"/>
      <c r="X102" s="23"/>
    </row>
    <row r="103" spans="1:24" ht="15.75" customHeight="1">
      <c r="A103" s="483">
        <v>72</v>
      </c>
      <c r="B103" s="475" t="s">
        <v>60</v>
      </c>
      <c r="C103" s="475" t="s">
        <v>73</v>
      </c>
      <c r="D103" s="476">
        <v>44848</v>
      </c>
      <c r="E103" s="475" t="s">
        <v>1341</v>
      </c>
      <c r="F103" s="475" t="s">
        <v>75</v>
      </c>
      <c r="G103" s="477"/>
      <c r="H103" s="486" t="s">
        <v>1342</v>
      </c>
      <c r="I103" s="475" t="s">
        <v>69</v>
      </c>
      <c r="J103" s="486" t="s">
        <v>1323</v>
      </c>
      <c r="K103" s="480" t="s">
        <v>1088</v>
      </c>
      <c r="L103" s="481">
        <v>44754</v>
      </c>
      <c r="M103" s="497">
        <v>44991</v>
      </c>
      <c r="N103" s="485" t="s">
        <v>1343</v>
      </c>
      <c r="O103" s="721" t="s">
        <v>1123</v>
      </c>
      <c r="P103" s="665"/>
      <c r="Q103" s="473" t="s">
        <v>986</v>
      </c>
      <c r="R103" s="477"/>
      <c r="S103" s="477"/>
      <c r="T103" s="477"/>
      <c r="U103" s="502" t="s">
        <v>70</v>
      </c>
      <c r="V103" s="477"/>
      <c r="W103" s="23"/>
      <c r="X103" s="23"/>
    </row>
    <row r="104" spans="1:24" ht="15.75" customHeight="1">
      <c r="A104" s="474">
        <v>73</v>
      </c>
      <c r="B104" s="475" t="s">
        <v>60</v>
      </c>
      <c r="C104" s="475" t="s">
        <v>73</v>
      </c>
      <c r="D104" s="476">
        <v>44848</v>
      </c>
      <c r="E104" s="475" t="s">
        <v>1344</v>
      </c>
      <c r="F104" s="475" t="s">
        <v>61</v>
      </c>
      <c r="G104" s="477"/>
      <c r="H104" s="486" t="s">
        <v>1345</v>
      </c>
      <c r="I104" s="475" t="s">
        <v>62</v>
      </c>
      <c r="J104" s="486" t="s">
        <v>1346</v>
      </c>
      <c r="K104" s="480" t="s">
        <v>1088</v>
      </c>
      <c r="L104" s="481">
        <v>44754</v>
      </c>
      <c r="M104" s="485" t="s">
        <v>1208</v>
      </c>
      <c r="N104" s="485" t="s">
        <v>1244</v>
      </c>
      <c r="O104" s="721" t="s">
        <v>1123</v>
      </c>
      <c r="P104" s="665"/>
      <c r="Q104" s="473" t="s">
        <v>986</v>
      </c>
      <c r="R104" s="477"/>
      <c r="S104" s="477"/>
      <c r="T104" s="477"/>
      <c r="U104" s="502" t="s">
        <v>70</v>
      </c>
      <c r="V104" s="477"/>
      <c r="W104" s="23"/>
      <c r="X104" s="23"/>
    </row>
    <row r="105" spans="1:24" ht="15.75" customHeight="1">
      <c r="A105" s="483">
        <v>74</v>
      </c>
      <c r="B105" s="475" t="s">
        <v>60</v>
      </c>
      <c r="C105" s="475" t="s">
        <v>73</v>
      </c>
      <c r="D105" s="476">
        <v>44848</v>
      </c>
      <c r="E105" s="475" t="s">
        <v>1347</v>
      </c>
      <c r="F105" s="475" t="s">
        <v>75</v>
      </c>
      <c r="G105" s="477"/>
      <c r="H105" s="486" t="s">
        <v>1348</v>
      </c>
      <c r="I105" s="475" t="s">
        <v>69</v>
      </c>
      <c r="J105" s="486" t="s">
        <v>1323</v>
      </c>
      <c r="K105" s="480" t="s">
        <v>1088</v>
      </c>
      <c r="L105" s="481">
        <v>44754</v>
      </c>
      <c r="M105" s="497">
        <v>44991</v>
      </c>
      <c r="N105" s="485" t="s">
        <v>1343</v>
      </c>
      <c r="O105" s="721" t="s">
        <v>1123</v>
      </c>
      <c r="P105" s="665"/>
      <c r="Q105" s="473" t="s">
        <v>986</v>
      </c>
      <c r="R105" s="477"/>
      <c r="S105" s="477"/>
      <c r="T105" s="477"/>
      <c r="U105" s="502" t="s">
        <v>70</v>
      </c>
      <c r="V105" s="477"/>
      <c r="W105" s="23"/>
      <c r="X105" s="23"/>
    </row>
    <row r="106" spans="1:24" ht="15.75" customHeight="1">
      <c r="A106" s="457"/>
      <c r="B106" s="23"/>
      <c r="C106" s="23"/>
      <c r="D106" s="23"/>
      <c r="E106" s="23"/>
      <c r="F106" s="23"/>
      <c r="G106" s="23"/>
      <c r="H106" s="23"/>
      <c r="I106" s="23"/>
      <c r="J106" s="23"/>
      <c r="K106" s="23"/>
      <c r="L106" s="23"/>
      <c r="M106" s="23"/>
      <c r="N106" s="23"/>
      <c r="O106" s="23"/>
      <c r="P106" s="23"/>
      <c r="Q106" s="23"/>
      <c r="R106" s="23"/>
      <c r="S106" s="23"/>
      <c r="T106" s="23"/>
      <c r="U106" s="219"/>
      <c r="V106" s="23"/>
      <c r="W106" s="23"/>
      <c r="X106" s="23"/>
    </row>
    <row r="107" spans="1:24" ht="15.75" customHeight="1">
      <c r="A107" s="457"/>
      <c r="B107" s="23"/>
      <c r="C107" s="23"/>
      <c r="D107" s="23"/>
      <c r="E107" s="23"/>
      <c r="F107" s="23"/>
      <c r="G107" s="23"/>
      <c r="H107" s="23"/>
      <c r="I107" s="23"/>
      <c r="J107" s="23"/>
      <c r="K107" s="23"/>
      <c r="L107" s="23"/>
      <c r="M107" s="23"/>
      <c r="N107" s="23"/>
      <c r="O107" s="23"/>
      <c r="P107" s="23"/>
      <c r="Q107" s="23"/>
      <c r="R107" s="23"/>
      <c r="S107" s="23"/>
      <c r="T107" s="23"/>
      <c r="U107" s="219"/>
      <c r="V107" s="23"/>
      <c r="W107" s="23"/>
      <c r="X107" s="23"/>
    </row>
    <row r="108" spans="1:24" ht="15.75" customHeight="1">
      <c r="A108" s="457"/>
      <c r="B108" s="23"/>
      <c r="C108" s="23"/>
      <c r="D108" s="23"/>
      <c r="E108" s="23"/>
      <c r="F108" s="23"/>
      <c r="G108" s="23"/>
      <c r="H108" s="23"/>
      <c r="I108" s="23"/>
      <c r="J108" s="23"/>
      <c r="K108" s="23"/>
      <c r="L108" s="23"/>
      <c r="M108" s="23"/>
      <c r="N108" s="23"/>
      <c r="O108" s="23"/>
      <c r="P108" s="23"/>
      <c r="Q108" s="23"/>
      <c r="R108" s="23"/>
      <c r="S108" s="23"/>
      <c r="T108" s="23"/>
      <c r="U108" s="219"/>
      <c r="V108" s="23"/>
      <c r="W108" s="23"/>
      <c r="X108" s="23"/>
    </row>
    <row r="109" spans="1:24" ht="15.75" customHeight="1">
      <c r="A109" s="457"/>
      <c r="B109" s="23"/>
      <c r="C109" s="23"/>
      <c r="D109" s="23"/>
      <c r="E109" s="23"/>
      <c r="F109" s="23"/>
      <c r="G109" s="23"/>
      <c r="H109" s="23"/>
      <c r="I109" s="23"/>
      <c r="J109" s="23"/>
      <c r="K109" s="23"/>
      <c r="L109" s="23"/>
      <c r="M109" s="23"/>
      <c r="N109" s="23"/>
      <c r="O109" s="23"/>
      <c r="P109" s="23"/>
      <c r="Q109" s="23"/>
      <c r="R109" s="23"/>
      <c r="S109" s="23"/>
      <c r="T109" s="23"/>
      <c r="U109" s="219"/>
      <c r="V109" s="23"/>
      <c r="W109" s="23"/>
      <c r="X109" s="23"/>
    </row>
    <row r="110" spans="1:24" ht="15.75" customHeight="1">
      <c r="A110" s="457"/>
      <c r="B110" s="23"/>
      <c r="C110" s="23"/>
      <c r="D110" s="23"/>
      <c r="E110" s="23"/>
      <c r="F110" s="23"/>
      <c r="G110" s="23"/>
      <c r="H110" s="23"/>
      <c r="I110" s="23"/>
      <c r="J110" s="23"/>
      <c r="K110" s="23"/>
      <c r="L110" s="23"/>
      <c r="M110" s="23"/>
      <c r="N110" s="23"/>
      <c r="O110" s="23"/>
      <c r="P110" s="23"/>
      <c r="Q110" s="23"/>
      <c r="R110" s="23"/>
      <c r="S110" s="23"/>
      <c r="T110" s="23"/>
      <c r="U110" s="219"/>
      <c r="V110" s="23"/>
      <c r="W110" s="23"/>
      <c r="X110" s="23"/>
    </row>
    <row r="111" spans="1:24" ht="15.75" customHeight="1">
      <c r="A111" s="457"/>
      <c r="B111" s="23"/>
      <c r="C111" s="23"/>
      <c r="D111" s="23"/>
      <c r="E111" s="23"/>
      <c r="F111" s="23"/>
      <c r="G111" s="23"/>
      <c r="H111" s="23"/>
      <c r="I111" s="23"/>
      <c r="J111" s="23"/>
      <c r="K111" s="23"/>
      <c r="L111" s="23"/>
      <c r="M111" s="23"/>
      <c r="N111" s="23"/>
      <c r="O111" s="23"/>
      <c r="P111" s="23"/>
      <c r="Q111" s="23"/>
      <c r="R111" s="23"/>
      <c r="S111" s="23"/>
      <c r="T111" s="23"/>
      <c r="U111" s="219"/>
      <c r="V111" s="23"/>
      <c r="W111" s="23"/>
      <c r="X111" s="23"/>
    </row>
    <row r="112" spans="1:24" ht="15.75" customHeight="1">
      <c r="A112" s="457"/>
      <c r="B112" s="23"/>
      <c r="C112" s="23"/>
      <c r="D112" s="23"/>
      <c r="E112" s="23"/>
      <c r="F112" s="23"/>
      <c r="G112" s="23"/>
      <c r="H112" s="23"/>
      <c r="I112" s="23"/>
      <c r="J112" s="23"/>
      <c r="K112" s="23"/>
      <c r="L112" s="23"/>
      <c r="M112" s="23"/>
      <c r="N112" s="23"/>
      <c r="O112" s="23"/>
      <c r="P112" s="23"/>
      <c r="Q112" s="23"/>
      <c r="R112" s="23"/>
      <c r="S112" s="23"/>
      <c r="T112" s="23"/>
      <c r="U112" s="219"/>
      <c r="V112" s="23"/>
      <c r="W112" s="23"/>
      <c r="X112" s="23"/>
    </row>
    <row r="113" spans="1:24" ht="15.75" customHeight="1">
      <c r="A113" s="457"/>
      <c r="B113" s="23"/>
      <c r="C113" s="23"/>
      <c r="D113" s="23"/>
      <c r="E113" s="23"/>
      <c r="F113" s="23"/>
      <c r="G113" s="23"/>
      <c r="H113" s="23"/>
      <c r="I113" s="23"/>
      <c r="J113" s="23"/>
      <c r="K113" s="23"/>
      <c r="L113" s="23"/>
      <c r="M113" s="23"/>
      <c r="N113" s="23"/>
      <c r="O113" s="23"/>
      <c r="P113" s="23"/>
      <c r="Q113" s="23"/>
      <c r="R113" s="23"/>
      <c r="S113" s="23"/>
      <c r="T113" s="23"/>
      <c r="U113" s="219"/>
      <c r="V113" s="23"/>
      <c r="W113" s="23"/>
      <c r="X113" s="23"/>
    </row>
    <row r="114" spans="1:24" ht="15.75" customHeight="1">
      <c r="A114" s="457"/>
      <c r="B114" s="23"/>
      <c r="C114" s="23"/>
      <c r="D114" s="23"/>
      <c r="E114" s="23"/>
      <c r="F114" s="23"/>
      <c r="G114" s="23"/>
      <c r="H114" s="23"/>
      <c r="I114" s="23"/>
      <c r="J114" s="23"/>
      <c r="K114" s="23"/>
      <c r="L114" s="23"/>
      <c r="M114" s="23"/>
      <c r="N114" s="23"/>
      <c r="O114" s="23"/>
      <c r="P114" s="23"/>
      <c r="Q114" s="23"/>
      <c r="R114" s="23"/>
      <c r="S114" s="23"/>
      <c r="T114" s="23"/>
      <c r="U114" s="219"/>
      <c r="V114" s="23"/>
      <c r="W114" s="23"/>
      <c r="X114" s="23"/>
    </row>
    <row r="115" spans="1:24" ht="15.75" customHeight="1">
      <c r="A115" s="457"/>
      <c r="B115" s="23"/>
      <c r="C115" s="23"/>
      <c r="D115" s="23"/>
      <c r="E115" s="23"/>
      <c r="F115" s="23"/>
      <c r="G115" s="23"/>
      <c r="H115" s="23"/>
      <c r="I115" s="23"/>
      <c r="J115" s="23"/>
      <c r="K115" s="23"/>
      <c r="L115" s="23"/>
      <c r="M115" s="23"/>
      <c r="N115" s="23"/>
      <c r="O115" s="23"/>
      <c r="P115" s="23"/>
      <c r="Q115" s="23"/>
      <c r="R115" s="23"/>
      <c r="S115" s="23"/>
      <c r="T115" s="23"/>
      <c r="U115" s="219"/>
      <c r="V115" s="23"/>
      <c r="W115" s="23"/>
      <c r="X115" s="23"/>
    </row>
    <row r="116" spans="1:24" ht="15.75" customHeight="1">
      <c r="A116" s="457"/>
      <c r="B116" s="23"/>
      <c r="C116" s="23"/>
      <c r="D116" s="23"/>
      <c r="E116" s="23"/>
      <c r="F116" s="23"/>
      <c r="G116" s="23"/>
      <c r="H116" s="23"/>
      <c r="I116" s="23"/>
      <c r="J116" s="23"/>
      <c r="K116" s="23"/>
      <c r="L116" s="23"/>
      <c r="M116" s="23"/>
      <c r="N116" s="23"/>
      <c r="O116" s="23"/>
      <c r="P116" s="23"/>
      <c r="Q116" s="23"/>
      <c r="R116" s="23"/>
      <c r="S116" s="23"/>
      <c r="T116" s="23"/>
      <c r="U116" s="219"/>
      <c r="V116" s="23"/>
      <c r="W116" s="23"/>
      <c r="X116" s="23"/>
    </row>
    <row r="117" spans="1:24" ht="15.75" customHeight="1">
      <c r="A117" s="457"/>
      <c r="B117" s="23"/>
      <c r="C117" s="23"/>
      <c r="D117" s="23"/>
      <c r="E117" s="23"/>
      <c r="F117" s="23"/>
      <c r="G117" s="23"/>
      <c r="H117" s="23"/>
      <c r="I117" s="23"/>
      <c r="J117" s="23"/>
      <c r="K117" s="23"/>
      <c r="L117" s="23"/>
      <c r="M117" s="23"/>
      <c r="N117" s="23"/>
      <c r="O117" s="23"/>
      <c r="P117" s="23"/>
      <c r="Q117" s="23"/>
      <c r="R117" s="23"/>
      <c r="S117" s="23"/>
      <c r="T117" s="23"/>
      <c r="U117" s="219"/>
      <c r="V117" s="23"/>
      <c r="W117" s="23"/>
      <c r="X117" s="23"/>
    </row>
    <row r="118" spans="1:24" ht="15.75" customHeight="1">
      <c r="A118" s="457"/>
      <c r="B118" s="23"/>
      <c r="C118" s="23"/>
      <c r="D118" s="23"/>
      <c r="E118" s="23"/>
      <c r="F118" s="23"/>
      <c r="G118" s="23"/>
      <c r="H118" s="23"/>
      <c r="I118" s="23"/>
      <c r="J118" s="23"/>
      <c r="K118" s="23"/>
      <c r="L118" s="23"/>
      <c r="M118" s="23"/>
      <c r="N118" s="23"/>
      <c r="O118" s="23"/>
      <c r="P118" s="23"/>
      <c r="Q118" s="23"/>
      <c r="R118" s="23"/>
      <c r="S118" s="23"/>
      <c r="T118" s="23"/>
      <c r="U118" s="219"/>
      <c r="V118" s="23"/>
      <c r="W118" s="23"/>
      <c r="X118" s="23"/>
    </row>
    <row r="119" spans="1:24" ht="15.75" customHeight="1">
      <c r="A119" s="457"/>
      <c r="B119" s="23"/>
      <c r="C119" s="23"/>
      <c r="D119" s="23"/>
      <c r="E119" s="23"/>
      <c r="F119" s="23"/>
      <c r="G119" s="23"/>
      <c r="H119" s="23"/>
      <c r="I119" s="23"/>
      <c r="J119" s="23"/>
      <c r="K119" s="23"/>
      <c r="L119" s="23"/>
      <c r="M119" s="23"/>
      <c r="N119" s="23"/>
      <c r="O119" s="23"/>
      <c r="P119" s="23"/>
      <c r="Q119" s="23"/>
      <c r="R119" s="23"/>
      <c r="S119" s="23"/>
      <c r="T119" s="23"/>
      <c r="U119" s="219"/>
      <c r="V119" s="23"/>
      <c r="W119" s="23"/>
      <c r="X119" s="23"/>
    </row>
    <row r="120" spans="1:24" ht="15.75" customHeight="1">
      <c r="A120" s="457"/>
      <c r="B120" s="23"/>
      <c r="C120" s="23"/>
      <c r="D120" s="23"/>
      <c r="E120" s="23"/>
      <c r="F120" s="23"/>
      <c r="G120" s="23"/>
      <c r="H120" s="23"/>
      <c r="I120" s="23"/>
      <c r="J120" s="23"/>
      <c r="K120" s="23"/>
      <c r="L120" s="23"/>
      <c r="M120" s="23"/>
      <c r="N120" s="23"/>
      <c r="O120" s="23"/>
      <c r="P120" s="23"/>
      <c r="Q120" s="23"/>
      <c r="R120" s="23"/>
      <c r="S120" s="23"/>
      <c r="T120" s="23"/>
      <c r="U120" s="219"/>
      <c r="V120" s="23"/>
      <c r="W120" s="23"/>
      <c r="X120" s="23"/>
    </row>
    <row r="121" spans="1:24" ht="15.75" customHeight="1">
      <c r="A121" s="457"/>
      <c r="B121" s="23"/>
      <c r="C121" s="23"/>
      <c r="D121" s="23"/>
      <c r="E121" s="23"/>
      <c r="F121" s="23"/>
      <c r="G121" s="23"/>
      <c r="H121" s="23"/>
      <c r="I121" s="23"/>
      <c r="J121" s="23"/>
      <c r="K121" s="23"/>
      <c r="L121" s="23"/>
      <c r="M121" s="23"/>
      <c r="N121" s="23"/>
      <c r="O121" s="23"/>
      <c r="P121" s="23"/>
      <c r="Q121" s="23"/>
      <c r="R121" s="23"/>
      <c r="S121" s="23"/>
      <c r="T121" s="23"/>
      <c r="U121" s="219"/>
      <c r="V121" s="23"/>
      <c r="W121" s="23"/>
      <c r="X121" s="23"/>
    </row>
    <row r="122" spans="1:24" ht="15.75" customHeight="1">
      <c r="A122" s="457"/>
      <c r="B122" s="23"/>
      <c r="C122" s="23"/>
      <c r="D122" s="23"/>
      <c r="E122" s="23"/>
      <c r="F122" s="23"/>
      <c r="G122" s="23"/>
      <c r="H122" s="23"/>
      <c r="I122" s="23"/>
      <c r="J122" s="23"/>
      <c r="K122" s="23"/>
      <c r="L122" s="23"/>
      <c r="M122" s="23"/>
      <c r="N122" s="23"/>
      <c r="O122" s="23"/>
      <c r="P122" s="23"/>
      <c r="Q122" s="23"/>
      <c r="R122" s="23"/>
      <c r="S122" s="23"/>
      <c r="T122" s="23"/>
      <c r="U122" s="219"/>
      <c r="V122" s="23"/>
      <c r="W122" s="23"/>
      <c r="X122" s="23"/>
    </row>
    <row r="123" spans="1:24" ht="15.75" customHeight="1">
      <c r="A123" s="457"/>
      <c r="B123" s="23"/>
      <c r="C123" s="23"/>
      <c r="D123" s="23"/>
      <c r="E123" s="23"/>
      <c r="F123" s="23"/>
      <c r="G123" s="23"/>
      <c r="H123" s="23"/>
      <c r="I123" s="23"/>
      <c r="J123" s="23"/>
      <c r="K123" s="23"/>
      <c r="L123" s="23"/>
      <c r="M123" s="23"/>
      <c r="N123" s="23"/>
      <c r="O123" s="23"/>
      <c r="P123" s="23"/>
      <c r="Q123" s="23"/>
      <c r="R123" s="23"/>
      <c r="S123" s="23"/>
      <c r="T123" s="23"/>
      <c r="U123" s="219"/>
      <c r="V123" s="23"/>
      <c r="W123" s="23"/>
      <c r="X123" s="23"/>
    </row>
    <row r="124" spans="1:24" ht="15.75" customHeight="1">
      <c r="A124" s="457"/>
      <c r="B124" s="23"/>
      <c r="C124" s="23"/>
      <c r="D124" s="23"/>
      <c r="E124" s="23"/>
      <c r="F124" s="23"/>
      <c r="G124" s="23"/>
      <c r="H124" s="23"/>
      <c r="I124" s="23"/>
      <c r="J124" s="23"/>
      <c r="K124" s="23"/>
      <c r="L124" s="23"/>
      <c r="M124" s="23"/>
      <c r="N124" s="23"/>
      <c r="O124" s="23"/>
      <c r="P124" s="23"/>
      <c r="Q124" s="23"/>
      <c r="R124" s="23"/>
      <c r="S124" s="23"/>
      <c r="T124" s="23"/>
      <c r="U124" s="219"/>
      <c r="V124" s="23"/>
      <c r="W124" s="23"/>
      <c r="X124" s="23"/>
    </row>
    <row r="125" spans="1:24" ht="15.75" customHeight="1">
      <c r="A125" s="457"/>
      <c r="B125" s="23"/>
      <c r="C125" s="23"/>
      <c r="D125" s="23"/>
      <c r="E125" s="23"/>
      <c r="F125" s="23"/>
      <c r="G125" s="23"/>
      <c r="H125" s="23"/>
      <c r="I125" s="23"/>
      <c r="J125" s="23"/>
      <c r="K125" s="23"/>
      <c r="L125" s="23"/>
      <c r="M125" s="23"/>
      <c r="N125" s="23"/>
      <c r="O125" s="23"/>
      <c r="P125" s="23"/>
      <c r="Q125" s="23"/>
      <c r="R125" s="23"/>
      <c r="S125" s="23"/>
      <c r="T125" s="23"/>
      <c r="U125" s="219"/>
      <c r="V125" s="23"/>
      <c r="W125" s="23"/>
      <c r="X125" s="23"/>
    </row>
    <row r="126" spans="1:24" ht="15.75" customHeight="1">
      <c r="A126" s="457"/>
      <c r="B126" s="23"/>
      <c r="C126" s="23"/>
      <c r="D126" s="23"/>
      <c r="E126" s="23"/>
      <c r="F126" s="23"/>
      <c r="G126" s="23"/>
      <c r="H126" s="23"/>
      <c r="I126" s="23"/>
      <c r="J126" s="23"/>
      <c r="K126" s="23"/>
      <c r="L126" s="23"/>
      <c r="M126" s="23"/>
      <c r="N126" s="23"/>
      <c r="O126" s="23"/>
      <c r="P126" s="23"/>
      <c r="Q126" s="23"/>
      <c r="R126" s="23"/>
      <c r="S126" s="23"/>
      <c r="T126" s="23"/>
      <c r="U126" s="219"/>
      <c r="V126" s="23"/>
      <c r="W126" s="23"/>
      <c r="X126" s="23"/>
    </row>
    <row r="127" spans="1:24" ht="15.75" customHeight="1">
      <c r="A127" s="457"/>
      <c r="B127" s="23"/>
      <c r="C127" s="23"/>
      <c r="D127" s="23"/>
      <c r="E127" s="23"/>
      <c r="F127" s="23"/>
      <c r="G127" s="23"/>
      <c r="H127" s="23"/>
      <c r="I127" s="23"/>
      <c r="J127" s="23"/>
      <c r="K127" s="23"/>
      <c r="L127" s="23"/>
      <c r="M127" s="23"/>
      <c r="N127" s="23"/>
      <c r="O127" s="23"/>
      <c r="P127" s="23"/>
      <c r="Q127" s="23"/>
      <c r="R127" s="23"/>
      <c r="S127" s="23"/>
      <c r="T127" s="23"/>
      <c r="U127" s="219"/>
      <c r="V127" s="23"/>
      <c r="W127" s="23"/>
      <c r="X127" s="23"/>
    </row>
    <row r="128" spans="1:24" ht="15.75" customHeight="1">
      <c r="A128" s="457"/>
      <c r="B128" s="23"/>
      <c r="C128" s="23"/>
      <c r="D128" s="23"/>
      <c r="E128" s="23"/>
      <c r="F128" s="23"/>
      <c r="G128" s="23"/>
      <c r="H128" s="23"/>
      <c r="I128" s="23"/>
      <c r="J128" s="23"/>
      <c r="K128" s="23"/>
      <c r="L128" s="23"/>
      <c r="M128" s="23"/>
      <c r="N128" s="23"/>
      <c r="O128" s="23"/>
      <c r="P128" s="23"/>
      <c r="Q128" s="23"/>
      <c r="R128" s="23"/>
      <c r="S128" s="23"/>
      <c r="T128" s="23"/>
      <c r="U128" s="219"/>
      <c r="V128" s="23"/>
      <c r="W128" s="23"/>
      <c r="X128" s="23"/>
    </row>
    <row r="129" spans="1:24" ht="15.75" customHeight="1">
      <c r="A129" s="457"/>
      <c r="B129" s="23"/>
      <c r="C129" s="23"/>
      <c r="D129" s="23"/>
      <c r="E129" s="23"/>
      <c r="F129" s="23"/>
      <c r="G129" s="23"/>
      <c r="H129" s="23"/>
      <c r="I129" s="23"/>
      <c r="J129" s="23"/>
      <c r="K129" s="23"/>
      <c r="L129" s="23"/>
      <c r="M129" s="23"/>
      <c r="N129" s="23"/>
      <c r="O129" s="23"/>
      <c r="P129" s="23"/>
      <c r="Q129" s="23"/>
      <c r="R129" s="23"/>
      <c r="S129" s="23"/>
      <c r="T129" s="23"/>
      <c r="U129" s="219"/>
      <c r="V129" s="23"/>
      <c r="W129" s="23"/>
      <c r="X129" s="23"/>
    </row>
    <row r="130" spans="1:24" ht="15.75" customHeight="1">
      <c r="A130" s="457"/>
      <c r="B130" s="23"/>
      <c r="C130" s="23"/>
      <c r="D130" s="23"/>
      <c r="E130" s="23"/>
      <c r="F130" s="23"/>
      <c r="G130" s="23"/>
      <c r="H130" s="23"/>
      <c r="I130" s="23"/>
      <c r="J130" s="23"/>
      <c r="K130" s="23"/>
      <c r="L130" s="23"/>
      <c r="M130" s="23"/>
      <c r="N130" s="23"/>
      <c r="O130" s="23"/>
      <c r="P130" s="23"/>
      <c r="Q130" s="23"/>
      <c r="R130" s="23"/>
      <c r="S130" s="23"/>
      <c r="T130" s="23"/>
      <c r="U130" s="219"/>
      <c r="V130" s="23"/>
      <c r="W130" s="23"/>
      <c r="X130" s="23"/>
    </row>
    <row r="131" spans="1:24" ht="15.75" customHeight="1">
      <c r="A131" s="457"/>
      <c r="B131" s="23"/>
      <c r="C131" s="23"/>
      <c r="D131" s="23"/>
      <c r="E131" s="23"/>
      <c r="F131" s="23"/>
      <c r="G131" s="23"/>
      <c r="H131" s="23"/>
      <c r="I131" s="23"/>
      <c r="J131" s="23"/>
      <c r="K131" s="23"/>
      <c r="L131" s="23"/>
      <c r="M131" s="23"/>
      <c r="N131" s="23"/>
      <c r="O131" s="23"/>
      <c r="P131" s="23"/>
      <c r="Q131" s="23"/>
      <c r="R131" s="23"/>
      <c r="S131" s="23"/>
      <c r="T131" s="23"/>
      <c r="U131" s="219"/>
      <c r="V131" s="23"/>
      <c r="W131" s="23"/>
      <c r="X131" s="23"/>
    </row>
    <row r="132" spans="1:24" ht="15.75" customHeight="1">
      <c r="A132" s="457"/>
      <c r="B132" s="23"/>
      <c r="C132" s="23"/>
      <c r="D132" s="23"/>
      <c r="E132" s="23"/>
      <c r="F132" s="23"/>
      <c r="G132" s="23"/>
      <c r="H132" s="23"/>
      <c r="I132" s="23"/>
      <c r="J132" s="23"/>
      <c r="K132" s="23"/>
      <c r="L132" s="23"/>
      <c r="M132" s="23"/>
      <c r="N132" s="23"/>
      <c r="O132" s="23"/>
      <c r="P132" s="23"/>
      <c r="Q132" s="23"/>
      <c r="R132" s="23"/>
      <c r="S132" s="23"/>
      <c r="T132" s="23"/>
      <c r="U132" s="219"/>
      <c r="V132" s="23"/>
      <c r="W132" s="23"/>
      <c r="X132" s="23"/>
    </row>
    <row r="133" spans="1:24" ht="15.75" customHeight="1">
      <c r="A133" s="457"/>
      <c r="B133" s="23"/>
      <c r="C133" s="23"/>
      <c r="D133" s="23"/>
      <c r="E133" s="23"/>
      <c r="F133" s="23"/>
      <c r="G133" s="23"/>
      <c r="H133" s="23"/>
      <c r="I133" s="23"/>
      <c r="J133" s="23"/>
      <c r="K133" s="23"/>
      <c r="L133" s="23"/>
      <c r="M133" s="23"/>
      <c r="N133" s="23"/>
      <c r="O133" s="23"/>
      <c r="P133" s="23"/>
      <c r="Q133" s="23"/>
      <c r="R133" s="23"/>
      <c r="S133" s="23"/>
      <c r="T133" s="23"/>
      <c r="U133" s="219"/>
      <c r="V133" s="23"/>
      <c r="W133" s="23"/>
      <c r="X133" s="23"/>
    </row>
    <row r="134" spans="1:24" ht="15.75" customHeight="1">
      <c r="A134" s="457"/>
      <c r="B134" s="23"/>
      <c r="C134" s="23"/>
      <c r="D134" s="23"/>
      <c r="E134" s="23"/>
      <c r="F134" s="23"/>
      <c r="G134" s="23"/>
      <c r="H134" s="23"/>
      <c r="I134" s="23"/>
      <c r="J134" s="23"/>
      <c r="K134" s="23"/>
      <c r="L134" s="23"/>
      <c r="M134" s="23"/>
      <c r="N134" s="23"/>
      <c r="O134" s="23"/>
      <c r="P134" s="23"/>
      <c r="Q134" s="23"/>
      <c r="R134" s="23"/>
      <c r="S134" s="23"/>
      <c r="T134" s="23"/>
      <c r="U134" s="219"/>
      <c r="V134" s="23"/>
      <c r="W134" s="23"/>
      <c r="X134" s="23"/>
    </row>
    <row r="135" spans="1:24" ht="15.75" customHeight="1">
      <c r="A135" s="457"/>
      <c r="B135" s="23"/>
      <c r="C135" s="23"/>
      <c r="D135" s="23"/>
      <c r="E135" s="23"/>
      <c r="F135" s="23"/>
      <c r="G135" s="23"/>
      <c r="H135" s="23"/>
      <c r="I135" s="23"/>
      <c r="J135" s="23"/>
      <c r="K135" s="23"/>
      <c r="L135" s="23"/>
      <c r="M135" s="23"/>
      <c r="N135" s="23"/>
      <c r="O135" s="23"/>
      <c r="P135" s="23"/>
      <c r="Q135" s="23"/>
      <c r="R135" s="23"/>
      <c r="S135" s="23"/>
      <c r="T135" s="23"/>
      <c r="U135" s="219"/>
      <c r="V135" s="23"/>
      <c r="W135" s="23"/>
      <c r="X135" s="23"/>
    </row>
    <row r="136" spans="1:24" ht="15.75" customHeight="1">
      <c r="A136" s="457"/>
      <c r="B136" s="23"/>
      <c r="C136" s="23"/>
      <c r="D136" s="23"/>
      <c r="E136" s="23"/>
      <c r="F136" s="23"/>
      <c r="G136" s="23"/>
      <c r="H136" s="23"/>
      <c r="I136" s="23"/>
      <c r="J136" s="23"/>
      <c r="K136" s="23"/>
      <c r="L136" s="23"/>
      <c r="M136" s="23"/>
      <c r="N136" s="23"/>
      <c r="O136" s="23"/>
      <c r="P136" s="23"/>
      <c r="Q136" s="23"/>
      <c r="R136" s="23"/>
      <c r="S136" s="23"/>
      <c r="T136" s="23"/>
      <c r="U136" s="219"/>
      <c r="V136" s="23"/>
      <c r="W136" s="23"/>
      <c r="X136" s="23"/>
    </row>
    <row r="137" spans="1:24" ht="15.75" customHeight="1">
      <c r="A137" s="457"/>
      <c r="B137" s="23"/>
      <c r="C137" s="23"/>
      <c r="D137" s="23"/>
      <c r="E137" s="23"/>
      <c r="F137" s="23"/>
      <c r="G137" s="23"/>
      <c r="H137" s="23"/>
      <c r="I137" s="23"/>
      <c r="J137" s="23"/>
      <c r="K137" s="23"/>
      <c r="L137" s="23"/>
      <c r="M137" s="23"/>
      <c r="N137" s="23"/>
      <c r="O137" s="23"/>
      <c r="P137" s="23"/>
      <c r="Q137" s="23"/>
      <c r="R137" s="23"/>
      <c r="S137" s="23"/>
      <c r="T137" s="23"/>
      <c r="U137" s="219"/>
      <c r="V137" s="23"/>
      <c r="W137" s="23"/>
      <c r="X137" s="23"/>
    </row>
    <row r="138" spans="1:24" ht="15.75" customHeight="1">
      <c r="A138" s="457"/>
      <c r="B138" s="23"/>
      <c r="C138" s="23"/>
      <c r="D138" s="23"/>
      <c r="E138" s="23"/>
      <c r="F138" s="23"/>
      <c r="G138" s="23"/>
      <c r="H138" s="23"/>
      <c r="I138" s="23"/>
      <c r="J138" s="23"/>
      <c r="K138" s="23"/>
      <c r="L138" s="23"/>
      <c r="M138" s="23"/>
      <c r="N138" s="23"/>
      <c r="O138" s="23"/>
      <c r="P138" s="23"/>
      <c r="Q138" s="23"/>
      <c r="R138" s="23"/>
      <c r="S138" s="23"/>
      <c r="T138" s="23"/>
      <c r="U138" s="219"/>
      <c r="V138" s="23"/>
      <c r="W138" s="23"/>
      <c r="X138" s="23"/>
    </row>
    <row r="139" spans="1:24" ht="15.75" customHeight="1">
      <c r="A139" s="457"/>
      <c r="B139" s="23"/>
      <c r="C139" s="23"/>
      <c r="D139" s="23"/>
      <c r="E139" s="23"/>
      <c r="F139" s="23"/>
      <c r="G139" s="23"/>
      <c r="H139" s="23"/>
      <c r="I139" s="23"/>
      <c r="J139" s="23"/>
      <c r="K139" s="23"/>
      <c r="L139" s="23"/>
      <c r="M139" s="23"/>
      <c r="N139" s="23"/>
      <c r="O139" s="23"/>
      <c r="P139" s="23"/>
      <c r="Q139" s="23"/>
      <c r="R139" s="23"/>
      <c r="S139" s="23"/>
      <c r="T139" s="23"/>
      <c r="U139" s="219"/>
      <c r="V139" s="23"/>
      <c r="W139" s="23"/>
      <c r="X139" s="23"/>
    </row>
    <row r="140" spans="1:24" ht="15.75" customHeight="1">
      <c r="A140" s="457"/>
      <c r="B140" s="23"/>
      <c r="C140" s="23"/>
      <c r="D140" s="23"/>
      <c r="E140" s="23"/>
      <c r="F140" s="23"/>
      <c r="G140" s="23"/>
      <c r="H140" s="23"/>
      <c r="I140" s="23"/>
      <c r="J140" s="23"/>
      <c r="K140" s="23"/>
      <c r="L140" s="23"/>
      <c r="M140" s="23"/>
      <c r="N140" s="23"/>
      <c r="O140" s="23"/>
      <c r="P140" s="23"/>
      <c r="Q140" s="23"/>
      <c r="R140" s="23"/>
      <c r="S140" s="23"/>
      <c r="T140" s="23"/>
      <c r="U140" s="219"/>
      <c r="V140" s="23"/>
      <c r="W140" s="23"/>
      <c r="X140" s="23"/>
    </row>
    <row r="141" spans="1:24" ht="15.75" customHeight="1">
      <c r="A141" s="457"/>
      <c r="B141" s="23"/>
      <c r="C141" s="23"/>
      <c r="D141" s="23"/>
      <c r="E141" s="23"/>
      <c r="F141" s="23"/>
      <c r="G141" s="23"/>
      <c r="H141" s="23"/>
      <c r="I141" s="23"/>
      <c r="J141" s="23"/>
      <c r="K141" s="23"/>
      <c r="L141" s="23"/>
      <c r="M141" s="23"/>
      <c r="N141" s="23"/>
      <c r="O141" s="23"/>
      <c r="P141" s="23"/>
      <c r="Q141" s="23"/>
      <c r="R141" s="23"/>
      <c r="S141" s="23"/>
      <c r="T141" s="23"/>
      <c r="U141" s="219"/>
      <c r="V141" s="23"/>
      <c r="W141" s="23"/>
      <c r="X141" s="23"/>
    </row>
    <row r="142" spans="1:24" ht="15.75" customHeight="1">
      <c r="A142" s="457"/>
      <c r="B142" s="23"/>
      <c r="C142" s="23"/>
      <c r="D142" s="23"/>
      <c r="E142" s="23"/>
      <c r="F142" s="23"/>
      <c r="G142" s="23"/>
      <c r="H142" s="23"/>
      <c r="I142" s="23"/>
      <c r="J142" s="23"/>
      <c r="K142" s="23"/>
      <c r="L142" s="23"/>
      <c r="M142" s="23"/>
      <c r="N142" s="23"/>
      <c r="O142" s="23"/>
      <c r="P142" s="23"/>
      <c r="Q142" s="23"/>
      <c r="R142" s="23"/>
      <c r="S142" s="23"/>
      <c r="T142" s="23"/>
      <c r="U142" s="219"/>
      <c r="V142" s="23"/>
      <c r="W142" s="23"/>
      <c r="X142" s="23"/>
    </row>
    <row r="143" spans="1:24" ht="15.75" customHeight="1">
      <c r="A143" s="457"/>
      <c r="B143" s="23"/>
      <c r="C143" s="23"/>
      <c r="D143" s="23"/>
      <c r="E143" s="23"/>
      <c r="F143" s="23"/>
      <c r="G143" s="23"/>
      <c r="H143" s="23"/>
      <c r="I143" s="23"/>
      <c r="J143" s="23"/>
      <c r="K143" s="23"/>
      <c r="L143" s="23"/>
      <c r="M143" s="23"/>
      <c r="N143" s="23"/>
      <c r="O143" s="23"/>
      <c r="P143" s="23"/>
      <c r="Q143" s="23"/>
      <c r="R143" s="23"/>
      <c r="S143" s="23"/>
      <c r="T143" s="23"/>
      <c r="U143" s="219"/>
      <c r="V143" s="23"/>
      <c r="W143" s="23"/>
      <c r="X143" s="23"/>
    </row>
    <row r="144" spans="1:24" ht="15.75" customHeight="1">
      <c r="A144" s="457"/>
      <c r="B144" s="23"/>
      <c r="C144" s="23"/>
      <c r="D144" s="23"/>
      <c r="E144" s="23"/>
      <c r="F144" s="23"/>
      <c r="G144" s="23"/>
      <c r="H144" s="23"/>
      <c r="I144" s="23"/>
      <c r="J144" s="23"/>
      <c r="K144" s="23"/>
      <c r="L144" s="23"/>
      <c r="M144" s="23"/>
      <c r="N144" s="23"/>
      <c r="O144" s="23"/>
      <c r="P144" s="23"/>
      <c r="Q144" s="23"/>
      <c r="R144" s="23"/>
      <c r="S144" s="23"/>
      <c r="T144" s="23"/>
      <c r="U144" s="219"/>
      <c r="V144" s="23"/>
      <c r="W144" s="23"/>
      <c r="X144" s="23"/>
    </row>
    <row r="145" spans="1:24" ht="15.75" customHeight="1">
      <c r="A145" s="457"/>
      <c r="B145" s="23"/>
      <c r="C145" s="23"/>
      <c r="D145" s="23"/>
      <c r="E145" s="23"/>
      <c r="F145" s="23"/>
      <c r="G145" s="23"/>
      <c r="H145" s="23"/>
      <c r="I145" s="23"/>
      <c r="J145" s="23"/>
      <c r="K145" s="23"/>
      <c r="L145" s="23"/>
      <c r="M145" s="23"/>
      <c r="N145" s="23"/>
      <c r="O145" s="23"/>
      <c r="P145" s="23"/>
      <c r="Q145" s="23"/>
      <c r="R145" s="23"/>
      <c r="S145" s="23"/>
      <c r="T145" s="23"/>
      <c r="U145" s="219"/>
      <c r="V145" s="23"/>
      <c r="W145" s="23"/>
      <c r="X145" s="23"/>
    </row>
    <row r="146" spans="1:24" ht="15.75" customHeight="1">
      <c r="A146" s="457"/>
      <c r="B146" s="23"/>
      <c r="C146" s="23"/>
      <c r="D146" s="23"/>
      <c r="E146" s="23"/>
      <c r="F146" s="23"/>
      <c r="G146" s="23"/>
      <c r="H146" s="23"/>
      <c r="I146" s="23"/>
      <c r="J146" s="23"/>
      <c r="K146" s="23"/>
      <c r="L146" s="23"/>
      <c r="M146" s="23"/>
      <c r="N146" s="23"/>
      <c r="O146" s="23"/>
      <c r="P146" s="23"/>
      <c r="Q146" s="23"/>
      <c r="R146" s="23"/>
      <c r="S146" s="23"/>
      <c r="T146" s="23"/>
      <c r="U146" s="219"/>
      <c r="V146" s="23"/>
      <c r="W146" s="23"/>
      <c r="X146" s="23"/>
    </row>
    <row r="147" spans="1:24" ht="15.75" customHeight="1">
      <c r="A147" s="457"/>
      <c r="B147" s="23"/>
      <c r="C147" s="23"/>
      <c r="D147" s="23"/>
      <c r="E147" s="23"/>
      <c r="F147" s="23"/>
      <c r="G147" s="23"/>
      <c r="H147" s="23"/>
      <c r="I147" s="23"/>
      <c r="J147" s="23"/>
      <c r="K147" s="23"/>
      <c r="L147" s="23"/>
      <c r="M147" s="23"/>
      <c r="N147" s="23"/>
      <c r="O147" s="23"/>
      <c r="P147" s="23"/>
      <c r="Q147" s="23"/>
      <c r="R147" s="23"/>
      <c r="S147" s="23"/>
      <c r="T147" s="23"/>
      <c r="U147" s="219"/>
      <c r="V147" s="23"/>
      <c r="W147" s="23"/>
      <c r="X147" s="23"/>
    </row>
    <row r="148" spans="1:24" ht="15.75" customHeight="1">
      <c r="A148" s="457"/>
      <c r="B148" s="23"/>
      <c r="C148" s="23"/>
      <c r="D148" s="23"/>
      <c r="E148" s="23"/>
      <c r="F148" s="23"/>
      <c r="G148" s="23"/>
      <c r="H148" s="23"/>
      <c r="I148" s="23"/>
      <c r="J148" s="23"/>
      <c r="K148" s="23"/>
      <c r="L148" s="23"/>
      <c r="M148" s="23"/>
      <c r="N148" s="23"/>
      <c r="O148" s="23"/>
      <c r="P148" s="23"/>
      <c r="Q148" s="23"/>
      <c r="R148" s="23"/>
      <c r="S148" s="23"/>
      <c r="T148" s="23"/>
      <c r="U148" s="219"/>
      <c r="V148" s="23"/>
      <c r="W148" s="23"/>
      <c r="X148" s="23"/>
    </row>
    <row r="149" spans="1:24" ht="15.75" customHeight="1">
      <c r="A149" s="457"/>
      <c r="B149" s="23"/>
      <c r="C149" s="23"/>
      <c r="D149" s="23"/>
      <c r="E149" s="23"/>
      <c r="F149" s="23"/>
      <c r="G149" s="23"/>
      <c r="H149" s="23"/>
      <c r="I149" s="23"/>
      <c r="J149" s="23"/>
      <c r="K149" s="23"/>
      <c r="L149" s="23"/>
      <c r="M149" s="23"/>
      <c r="N149" s="23"/>
      <c r="O149" s="23"/>
      <c r="P149" s="23"/>
      <c r="Q149" s="23"/>
      <c r="R149" s="23"/>
      <c r="S149" s="23"/>
      <c r="T149" s="23"/>
      <c r="U149" s="219"/>
      <c r="V149" s="23"/>
      <c r="W149" s="23"/>
      <c r="X149" s="23"/>
    </row>
    <row r="150" spans="1:24" ht="15.75" customHeight="1">
      <c r="A150" s="457"/>
      <c r="B150" s="23"/>
      <c r="C150" s="23"/>
      <c r="D150" s="23"/>
      <c r="E150" s="23"/>
      <c r="F150" s="23"/>
      <c r="G150" s="23"/>
      <c r="H150" s="23"/>
      <c r="I150" s="23"/>
      <c r="J150" s="23"/>
      <c r="K150" s="23"/>
      <c r="L150" s="23"/>
      <c r="M150" s="23"/>
      <c r="N150" s="23"/>
      <c r="O150" s="23"/>
      <c r="P150" s="23"/>
      <c r="Q150" s="23"/>
      <c r="R150" s="23"/>
      <c r="S150" s="23"/>
      <c r="T150" s="23"/>
      <c r="U150" s="219"/>
      <c r="V150" s="23"/>
      <c r="W150" s="23"/>
      <c r="X150" s="23"/>
    </row>
    <row r="151" spans="1:24" ht="15.75" customHeight="1">
      <c r="A151" s="457"/>
      <c r="B151" s="23"/>
      <c r="C151" s="23"/>
      <c r="D151" s="23"/>
      <c r="E151" s="23"/>
      <c r="F151" s="23"/>
      <c r="G151" s="23"/>
      <c r="H151" s="23"/>
      <c r="I151" s="23"/>
      <c r="J151" s="23"/>
      <c r="K151" s="23"/>
      <c r="L151" s="23"/>
      <c r="M151" s="23"/>
      <c r="N151" s="23"/>
      <c r="O151" s="23"/>
      <c r="P151" s="23"/>
      <c r="Q151" s="23"/>
      <c r="R151" s="23"/>
      <c r="S151" s="23"/>
      <c r="T151" s="23"/>
      <c r="U151" s="219"/>
      <c r="V151" s="23"/>
      <c r="W151" s="23"/>
      <c r="X151" s="23"/>
    </row>
    <row r="152" spans="1:24" ht="15.75" customHeight="1">
      <c r="A152" s="457"/>
      <c r="B152" s="23"/>
      <c r="C152" s="23"/>
      <c r="D152" s="23"/>
      <c r="E152" s="23"/>
      <c r="F152" s="23"/>
      <c r="G152" s="23"/>
      <c r="H152" s="23"/>
      <c r="I152" s="23"/>
      <c r="J152" s="23"/>
      <c r="K152" s="23"/>
      <c r="L152" s="23"/>
      <c r="M152" s="23"/>
      <c r="N152" s="23"/>
      <c r="O152" s="23"/>
      <c r="P152" s="23"/>
      <c r="Q152" s="23"/>
      <c r="R152" s="23"/>
      <c r="S152" s="23"/>
      <c r="T152" s="23"/>
      <c r="U152" s="219"/>
      <c r="V152" s="23"/>
      <c r="W152" s="23"/>
      <c r="X152" s="23"/>
    </row>
    <row r="153" spans="1:24" ht="15.75" customHeight="1">
      <c r="A153" s="457"/>
      <c r="B153" s="23"/>
      <c r="C153" s="23"/>
      <c r="D153" s="23"/>
      <c r="E153" s="23"/>
      <c r="F153" s="23"/>
      <c r="G153" s="23"/>
      <c r="H153" s="23"/>
      <c r="I153" s="23"/>
      <c r="J153" s="23"/>
      <c r="K153" s="23"/>
      <c r="L153" s="23"/>
      <c r="M153" s="23"/>
      <c r="N153" s="23"/>
      <c r="O153" s="23"/>
      <c r="P153" s="23"/>
      <c r="Q153" s="23"/>
      <c r="R153" s="23"/>
      <c r="S153" s="23"/>
      <c r="T153" s="23"/>
      <c r="U153" s="219"/>
      <c r="V153" s="23"/>
      <c r="W153" s="23"/>
      <c r="X153" s="23"/>
    </row>
    <row r="154" spans="1:24" ht="15.75" customHeight="1">
      <c r="A154" s="457"/>
      <c r="B154" s="23"/>
      <c r="C154" s="23"/>
      <c r="D154" s="23"/>
      <c r="E154" s="23"/>
      <c r="F154" s="23"/>
      <c r="G154" s="23"/>
      <c r="H154" s="23"/>
      <c r="I154" s="23"/>
      <c r="J154" s="23"/>
      <c r="K154" s="23"/>
      <c r="L154" s="23"/>
      <c r="M154" s="23"/>
      <c r="N154" s="23"/>
      <c r="O154" s="23"/>
      <c r="P154" s="23"/>
      <c r="Q154" s="23"/>
      <c r="R154" s="23"/>
      <c r="S154" s="23"/>
      <c r="T154" s="23"/>
      <c r="U154" s="219"/>
      <c r="V154" s="23"/>
      <c r="W154" s="23"/>
      <c r="X154" s="23"/>
    </row>
    <row r="155" spans="1:24" ht="15.75" customHeight="1">
      <c r="A155" s="457"/>
      <c r="B155" s="23"/>
      <c r="C155" s="23"/>
      <c r="D155" s="23"/>
      <c r="E155" s="23"/>
      <c r="F155" s="23"/>
      <c r="G155" s="23"/>
      <c r="H155" s="23"/>
      <c r="I155" s="23"/>
      <c r="J155" s="23"/>
      <c r="K155" s="23"/>
      <c r="L155" s="23"/>
      <c r="M155" s="23"/>
      <c r="N155" s="23"/>
      <c r="O155" s="23"/>
      <c r="P155" s="23"/>
      <c r="Q155" s="23"/>
      <c r="R155" s="23"/>
      <c r="S155" s="23"/>
      <c r="T155" s="23"/>
      <c r="U155" s="219"/>
      <c r="V155" s="23"/>
      <c r="W155" s="23"/>
      <c r="X155" s="23"/>
    </row>
    <row r="156" spans="1:24" ht="15.75" customHeight="1">
      <c r="A156" s="457"/>
      <c r="B156" s="23"/>
      <c r="C156" s="23"/>
      <c r="D156" s="23"/>
      <c r="E156" s="23"/>
      <c r="F156" s="23"/>
      <c r="G156" s="23"/>
      <c r="H156" s="23"/>
      <c r="I156" s="23"/>
      <c r="J156" s="23"/>
      <c r="K156" s="23"/>
      <c r="L156" s="23"/>
      <c r="M156" s="23"/>
      <c r="N156" s="23"/>
      <c r="O156" s="23"/>
      <c r="P156" s="23"/>
      <c r="Q156" s="23"/>
      <c r="R156" s="23"/>
      <c r="S156" s="23"/>
      <c r="T156" s="23"/>
      <c r="U156" s="219"/>
      <c r="V156" s="23"/>
      <c r="W156" s="23"/>
      <c r="X156" s="23"/>
    </row>
    <row r="157" spans="1:24" ht="15.75" customHeight="1">
      <c r="A157" s="457"/>
      <c r="B157" s="23"/>
      <c r="C157" s="23"/>
      <c r="D157" s="23"/>
      <c r="E157" s="23"/>
      <c r="F157" s="23"/>
      <c r="G157" s="23"/>
      <c r="H157" s="23"/>
      <c r="I157" s="23"/>
      <c r="J157" s="23"/>
      <c r="K157" s="23"/>
      <c r="L157" s="23"/>
      <c r="M157" s="23"/>
      <c r="N157" s="23"/>
      <c r="O157" s="23"/>
      <c r="P157" s="23"/>
      <c r="Q157" s="23"/>
      <c r="R157" s="23"/>
      <c r="S157" s="23"/>
      <c r="T157" s="23"/>
      <c r="U157" s="219"/>
      <c r="V157" s="23"/>
      <c r="W157" s="23"/>
      <c r="X157" s="23"/>
    </row>
    <row r="158" spans="1:24" ht="15.75" customHeight="1">
      <c r="A158" s="457"/>
      <c r="B158" s="23"/>
      <c r="C158" s="23"/>
      <c r="D158" s="23"/>
      <c r="E158" s="23"/>
      <c r="F158" s="23"/>
      <c r="G158" s="23"/>
      <c r="H158" s="23"/>
      <c r="I158" s="23"/>
      <c r="J158" s="23"/>
      <c r="K158" s="23"/>
      <c r="L158" s="23"/>
      <c r="M158" s="23"/>
      <c r="N158" s="23"/>
      <c r="O158" s="23"/>
      <c r="P158" s="23"/>
      <c r="Q158" s="23"/>
      <c r="R158" s="23"/>
      <c r="S158" s="23"/>
      <c r="T158" s="23"/>
      <c r="U158" s="219"/>
      <c r="V158" s="23"/>
      <c r="W158" s="23"/>
      <c r="X158" s="23"/>
    </row>
    <row r="159" spans="1:24" ht="15.75" customHeight="1">
      <c r="A159" s="457"/>
      <c r="B159" s="23"/>
      <c r="C159" s="23"/>
      <c r="D159" s="23"/>
      <c r="E159" s="23"/>
      <c r="F159" s="23"/>
      <c r="G159" s="23"/>
      <c r="H159" s="23"/>
      <c r="I159" s="23"/>
      <c r="J159" s="23"/>
      <c r="K159" s="23"/>
      <c r="L159" s="23"/>
      <c r="M159" s="23"/>
      <c r="N159" s="23"/>
      <c r="O159" s="23"/>
      <c r="P159" s="23"/>
      <c r="Q159" s="23"/>
      <c r="R159" s="23"/>
      <c r="S159" s="23"/>
      <c r="T159" s="23"/>
      <c r="U159" s="219"/>
      <c r="V159" s="23"/>
      <c r="W159" s="23"/>
      <c r="X159" s="23"/>
    </row>
    <row r="160" spans="1:24" ht="15.75" customHeight="1">
      <c r="A160" s="457"/>
      <c r="B160" s="23"/>
      <c r="C160" s="23"/>
      <c r="D160" s="23"/>
      <c r="E160" s="23"/>
      <c r="F160" s="23"/>
      <c r="G160" s="23"/>
      <c r="H160" s="23"/>
      <c r="I160" s="23"/>
      <c r="J160" s="23"/>
      <c r="K160" s="23"/>
      <c r="L160" s="23"/>
      <c r="M160" s="23"/>
      <c r="N160" s="23"/>
      <c r="O160" s="23"/>
      <c r="P160" s="23"/>
      <c r="Q160" s="23"/>
      <c r="R160" s="23"/>
      <c r="S160" s="23"/>
      <c r="T160" s="23"/>
      <c r="U160" s="219"/>
      <c r="V160" s="23"/>
      <c r="W160" s="23"/>
      <c r="X160" s="23"/>
    </row>
    <row r="161" spans="1:24" ht="15.75" customHeight="1">
      <c r="A161" s="457"/>
      <c r="B161" s="23"/>
      <c r="C161" s="23"/>
      <c r="D161" s="23"/>
      <c r="E161" s="23"/>
      <c r="F161" s="23"/>
      <c r="G161" s="23"/>
      <c r="H161" s="23"/>
      <c r="I161" s="23"/>
      <c r="J161" s="23"/>
      <c r="K161" s="23"/>
      <c r="L161" s="23"/>
      <c r="M161" s="23"/>
      <c r="N161" s="23"/>
      <c r="O161" s="23"/>
      <c r="P161" s="23"/>
      <c r="Q161" s="23"/>
      <c r="R161" s="23"/>
      <c r="S161" s="23"/>
      <c r="T161" s="23"/>
      <c r="U161" s="219"/>
      <c r="V161" s="23"/>
      <c r="W161" s="23"/>
      <c r="X161" s="23"/>
    </row>
    <row r="162" spans="1:24" ht="15.75" customHeight="1">
      <c r="A162" s="457"/>
      <c r="B162" s="23"/>
      <c r="C162" s="23"/>
      <c r="D162" s="23"/>
      <c r="E162" s="23"/>
      <c r="F162" s="23"/>
      <c r="G162" s="23"/>
      <c r="H162" s="23"/>
      <c r="I162" s="23"/>
      <c r="J162" s="23"/>
      <c r="K162" s="23"/>
      <c r="L162" s="23"/>
      <c r="M162" s="23"/>
      <c r="N162" s="23"/>
      <c r="O162" s="23"/>
      <c r="P162" s="23"/>
      <c r="Q162" s="23"/>
      <c r="R162" s="23"/>
      <c r="S162" s="23"/>
      <c r="T162" s="23"/>
      <c r="U162" s="219"/>
      <c r="V162" s="23"/>
      <c r="W162" s="23"/>
      <c r="X162" s="23"/>
    </row>
    <row r="163" spans="1:24" ht="15.75" customHeight="1">
      <c r="A163" s="457"/>
      <c r="B163" s="23"/>
      <c r="C163" s="23"/>
      <c r="D163" s="23"/>
      <c r="E163" s="23"/>
      <c r="F163" s="23"/>
      <c r="G163" s="23"/>
      <c r="H163" s="23"/>
      <c r="I163" s="23"/>
      <c r="J163" s="23"/>
      <c r="K163" s="23"/>
      <c r="L163" s="23"/>
      <c r="M163" s="23"/>
      <c r="N163" s="23"/>
      <c r="O163" s="23"/>
      <c r="P163" s="23"/>
      <c r="Q163" s="23"/>
      <c r="R163" s="23"/>
      <c r="S163" s="23"/>
      <c r="T163" s="23"/>
      <c r="U163" s="219"/>
      <c r="V163" s="23"/>
      <c r="W163" s="23"/>
      <c r="X163" s="23"/>
    </row>
    <row r="164" spans="1:24" ht="15.75" customHeight="1">
      <c r="A164" s="457"/>
      <c r="B164" s="23"/>
      <c r="C164" s="23"/>
      <c r="D164" s="23"/>
      <c r="E164" s="23"/>
      <c r="F164" s="23"/>
      <c r="G164" s="23"/>
      <c r="H164" s="23"/>
      <c r="I164" s="23"/>
      <c r="J164" s="23"/>
      <c r="K164" s="23"/>
      <c r="L164" s="23"/>
      <c r="M164" s="23"/>
      <c r="N164" s="23"/>
      <c r="O164" s="23"/>
      <c r="P164" s="23"/>
      <c r="Q164" s="23"/>
      <c r="R164" s="23"/>
      <c r="S164" s="23"/>
      <c r="T164" s="23"/>
      <c r="U164" s="219"/>
      <c r="V164" s="23"/>
      <c r="W164" s="23"/>
      <c r="X164" s="23"/>
    </row>
    <row r="165" spans="1:24" ht="15.75" customHeight="1">
      <c r="A165" s="457"/>
      <c r="B165" s="23"/>
      <c r="C165" s="23"/>
      <c r="D165" s="23"/>
      <c r="E165" s="23"/>
      <c r="F165" s="23"/>
      <c r="G165" s="23"/>
      <c r="H165" s="23"/>
      <c r="I165" s="23"/>
      <c r="J165" s="23"/>
      <c r="K165" s="23"/>
      <c r="L165" s="23"/>
      <c r="M165" s="23"/>
      <c r="N165" s="23"/>
      <c r="O165" s="23"/>
      <c r="P165" s="23"/>
      <c r="Q165" s="23"/>
      <c r="R165" s="23"/>
      <c r="S165" s="23"/>
      <c r="T165" s="23"/>
      <c r="U165" s="219"/>
      <c r="V165" s="23"/>
      <c r="W165" s="23"/>
      <c r="X165" s="23"/>
    </row>
    <row r="166" spans="1:24" ht="15.75" customHeight="1">
      <c r="A166" s="457"/>
      <c r="B166" s="23"/>
      <c r="C166" s="23"/>
      <c r="D166" s="23"/>
      <c r="E166" s="23"/>
      <c r="F166" s="23"/>
      <c r="G166" s="23"/>
      <c r="H166" s="23"/>
      <c r="I166" s="23"/>
      <c r="J166" s="23"/>
      <c r="K166" s="23"/>
      <c r="L166" s="23"/>
      <c r="M166" s="23"/>
      <c r="N166" s="23"/>
      <c r="O166" s="23"/>
      <c r="P166" s="23"/>
      <c r="Q166" s="23"/>
      <c r="R166" s="23"/>
      <c r="S166" s="23"/>
      <c r="T166" s="23"/>
      <c r="U166" s="219"/>
      <c r="V166" s="23"/>
      <c r="W166" s="23"/>
      <c r="X166" s="23"/>
    </row>
    <row r="167" spans="1:24" ht="15.75" customHeight="1">
      <c r="A167" s="457"/>
      <c r="B167" s="23"/>
      <c r="C167" s="23"/>
      <c r="D167" s="23"/>
      <c r="E167" s="23"/>
      <c r="F167" s="23"/>
      <c r="G167" s="23"/>
      <c r="H167" s="23"/>
      <c r="I167" s="23"/>
      <c r="J167" s="23"/>
      <c r="K167" s="23"/>
      <c r="L167" s="23"/>
      <c r="M167" s="23"/>
      <c r="N167" s="23"/>
      <c r="O167" s="23"/>
      <c r="P167" s="23"/>
      <c r="Q167" s="23"/>
      <c r="R167" s="23"/>
      <c r="S167" s="23"/>
      <c r="T167" s="23"/>
      <c r="U167" s="219"/>
      <c r="V167" s="23"/>
      <c r="W167" s="23"/>
      <c r="X167" s="23"/>
    </row>
    <row r="168" spans="1:24" ht="15.75" customHeight="1">
      <c r="A168" s="457"/>
      <c r="B168" s="23"/>
      <c r="C168" s="23"/>
      <c r="D168" s="23"/>
      <c r="E168" s="23"/>
      <c r="F168" s="23"/>
      <c r="G168" s="23"/>
      <c r="H168" s="23"/>
      <c r="I168" s="23"/>
      <c r="J168" s="23"/>
      <c r="K168" s="23"/>
      <c r="L168" s="23"/>
      <c r="M168" s="23"/>
      <c r="N168" s="23"/>
      <c r="O168" s="23"/>
      <c r="P168" s="23"/>
      <c r="Q168" s="23"/>
      <c r="R168" s="23"/>
      <c r="S168" s="23"/>
      <c r="T168" s="23"/>
      <c r="U168" s="219"/>
      <c r="V168" s="23"/>
      <c r="W168" s="23"/>
      <c r="X168" s="23"/>
    </row>
    <row r="169" spans="1:24" ht="15.75" customHeight="1">
      <c r="A169" s="457"/>
      <c r="B169" s="23"/>
      <c r="C169" s="23"/>
      <c r="D169" s="23"/>
      <c r="E169" s="23"/>
      <c r="F169" s="23"/>
      <c r="G169" s="23"/>
      <c r="H169" s="23"/>
      <c r="I169" s="23"/>
      <c r="J169" s="23"/>
      <c r="K169" s="23"/>
      <c r="L169" s="23"/>
      <c r="M169" s="23"/>
      <c r="N169" s="23"/>
      <c r="O169" s="23"/>
      <c r="P169" s="23"/>
      <c r="Q169" s="23"/>
      <c r="R169" s="23"/>
      <c r="S169" s="23"/>
      <c r="T169" s="23"/>
      <c r="U169" s="219"/>
      <c r="V169" s="23"/>
      <c r="W169" s="23"/>
      <c r="X169" s="23"/>
    </row>
    <row r="170" spans="1:24" ht="15.75" customHeight="1">
      <c r="A170" s="457"/>
      <c r="B170" s="23"/>
      <c r="C170" s="23"/>
      <c r="D170" s="23"/>
      <c r="E170" s="23"/>
      <c r="F170" s="23"/>
      <c r="G170" s="23"/>
      <c r="H170" s="23"/>
      <c r="I170" s="23"/>
      <c r="J170" s="23"/>
      <c r="K170" s="23"/>
      <c r="L170" s="23"/>
      <c r="M170" s="23"/>
      <c r="N170" s="23"/>
      <c r="O170" s="23"/>
      <c r="P170" s="23"/>
      <c r="Q170" s="23"/>
      <c r="R170" s="23"/>
      <c r="S170" s="23"/>
      <c r="T170" s="23"/>
      <c r="U170" s="219"/>
      <c r="V170" s="23"/>
      <c r="W170" s="23"/>
      <c r="X170" s="23"/>
    </row>
    <row r="171" spans="1:24" ht="15.75" customHeight="1">
      <c r="A171" s="457"/>
      <c r="B171" s="23"/>
      <c r="C171" s="23"/>
      <c r="D171" s="23"/>
      <c r="E171" s="23"/>
      <c r="F171" s="23"/>
      <c r="G171" s="23"/>
      <c r="H171" s="23"/>
      <c r="I171" s="23"/>
      <c r="J171" s="23"/>
      <c r="K171" s="23"/>
      <c r="L171" s="23"/>
      <c r="M171" s="23"/>
      <c r="N171" s="23"/>
      <c r="O171" s="23"/>
      <c r="P171" s="23"/>
      <c r="Q171" s="23"/>
      <c r="R171" s="23"/>
      <c r="S171" s="23"/>
      <c r="T171" s="23"/>
      <c r="U171" s="219"/>
      <c r="V171" s="23"/>
      <c r="W171" s="23"/>
      <c r="X171" s="23"/>
    </row>
    <row r="172" spans="1:24" ht="15.75" customHeight="1">
      <c r="A172" s="457"/>
      <c r="B172" s="23"/>
      <c r="C172" s="23"/>
      <c r="D172" s="23"/>
      <c r="E172" s="23"/>
      <c r="F172" s="23"/>
      <c r="G172" s="23"/>
      <c r="H172" s="23"/>
      <c r="I172" s="23"/>
      <c r="J172" s="23"/>
      <c r="K172" s="23"/>
      <c r="L172" s="23"/>
      <c r="M172" s="23"/>
      <c r="N172" s="23"/>
      <c r="O172" s="23"/>
      <c r="P172" s="23"/>
      <c r="Q172" s="23"/>
      <c r="R172" s="23"/>
      <c r="S172" s="23"/>
      <c r="T172" s="23"/>
      <c r="U172" s="219"/>
      <c r="V172" s="23"/>
      <c r="W172" s="23"/>
      <c r="X172" s="23"/>
    </row>
    <row r="173" spans="1:24" ht="15.75" customHeight="1">
      <c r="A173" s="457"/>
      <c r="B173" s="23"/>
      <c r="C173" s="23"/>
      <c r="D173" s="23"/>
      <c r="E173" s="23"/>
      <c r="F173" s="23"/>
      <c r="G173" s="23"/>
      <c r="H173" s="23"/>
      <c r="I173" s="23"/>
      <c r="J173" s="23"/>
      <c r="K173" s="23"/>
      <c r="L173" s="23"/>
      <c r="M173" s="23"/>
      <c r="N173" s="23"/>
      <c r="O173" s="23"/>
      <c r="P173" s="23"/>
      <c r="Q173" s="23"/>
      <c r="R173" s="23"/>
      <c r="S173" s="23"/>
      <c r="T173" s="23"/>
      <c r="U173" s="219"/>
      <c r="V173" s="23"/>
      <c r="W173" s="23"/>
      <c r="X173" s="23"/>
    </row>
    <row r="174" spans="1:24" ht="15.75" customHeight="1">
      <c r="A174" s="457"/>
      <c r="B174" s="23"/>
      <c r="C174" s="23"/>
      <c r="D174" s="23"/>
      <c r="E174" s="23"/>
      <c r="F174" s="23"/>
      <c r="G174" s="23"/>
      <c r="H174" s="23"/>
      <c r="I174" s="23"/>
      <c r="J174" s="23"/>
      <c r="K174" s="23"/>
      <c r="L174" s="23"/>
      <c r="M174" s="23"/>
      <c r="N174" s="23"/>
      <c r="O174" s="23"/>
      <c r="P174" s="23"/>
      <c r="Q174" s="23"/>
      <c r="R174" s="23"/>
      <c r="S174" s="23"/>
      <c r="T174" s="23"/>
      <c r="U174" s="219"/>
      <c r="V174" s="23"/>
      <c r="W174" s="23"/>
      <c r="X174" s="23"/>
    </row>
    <row r="175" spans="1:24" ht="15.75" customHeight="1">
      <c r="A175" s="457"/>
      <c r="B175" s="23"/>
      <c r="C175" s="23"/>
      <c r="D175" s="23"/>
      <c r="E175" s="23"/>
      <c r="F175" s="23"/>
      <c r="G175" s="23"/>
      <c r="H175" s="23"/>
      <c r="I175" s="23"/>
      <c r="J175" s="23"/>
      <c r="K175" s="23"/>
      <c r="L175" s="23"/>
      <c r="M175" s="23"/>
      <c r="N175" s="23"/>
      <c r="O175" s="23"/>
      <c r="P175" s="23"/>
      <c r="Q175" s="23"/>
      <c r="R175" s="23"/>
      <c r="S175" s="23"/>
      <c r="T175" s="23"/>
      <c r="U175" s="219"/>
      <c r="V175" s="23"/>
      <c r="W175" s="23"/>
      <c r="X175" s="23"/>
    </row>
    <row r="176" spans="1:24" ht="15.75" customHeight="1">
      <c r="A176" s="457"/>
      <c r="B176" s="23"/>
      <c r="C176" s="23"/>
      <c r="D176" s="23"/>
      <c r="E176" s="23"/>
      <c r="F176" s="23"/>
      <c r="G176" s="23"/>
      <c r="H176" s="23"/>
      <c r="I176" s="23"/>
      <c r="J176" s="23"/>
      <c r="K176" s="23"/>
      <c r="L176" s="23"/>
      <c r="M176" s="23"/>
      <c r="N176" s="23"/>
      <c r="O176" s="23"/>
      <c r="P176" s="23"/>
      <c r="Q176" s="23"/>
      <c r="R176" s="23"/>
      <c r="S176" s="23"/>
      <c r="T176" s="23"/>
      <c r="U176" s="219"/>
      <c r="V176" s="23"/>
      <c r="W176" s="23"/>
      <c r="X176" s="23"/>
    </row>
    <row r="177" spans="1:24" ht="15.75" customHeight="1">
      <c r="A177" s="457"/>
      <c r="B177" s="23"/>
      <c r="C177" s="23"/>
      <c r="D177" s="23"/>
      <c r="E177" s="23"/>
      <c r="F177" s="23"/>
      <c r="G177" s="23"/>
      <c r="H177" s="23"/>
      <c r="I177" s="23"/>
      <c r="J177" s="23"/>
      <c r="K177" s="23"/>
      <c r="L177" s="23"/>
      <c r="M177" s="23"/>
      <c r="N177" s="23"/>
      <c r="O177" s="23"/>
      <c r="P177" s="23"/>
      <c r="Q177" s="23"/>
      <c r="R177" s="23"/>
      <c r="S177" s="23"/>
      <c r="T177" s="23"/>
      <c r="U177" s="219"/>
      <c r="V177" s="23"/>
      <c r="W177" s="23"/>
      <c r="X177" s="23"/>
    </row>
    <row r="178" spans="1:24" ht="15.75" customHeight="1">
      <c r="A178" s="457"/>
      <c r="B178" s="23"/>
      <c r="C178" s="23"/>
      <c r="D178" s="23"/>
      <c r="E178" s="23"/>
      <c r="F178" s="23"/>
      <c r="G178" s="23"/>
      <c r="H178" s="23"/>
      <c r="I178" s="23"/>
      <c r="J178" s="23"/>
      <c r="K178" s="23"/>
      <c r="L178" s="23"/>
      <c r="M178" s="23"/>
      <c r="N178" s="23"/>
      <c r="O178" s="23"/>
      <c r="P178" s="23"/>
      <c r="Q178" s="23"/>
      <c r="R178" s="23"/>
      <c r="S178" s="23"/>
      <c r="T178" s="23"/>
      <c r="U178" s="219"/>
      <c r="V178" s="23"/>
      <c r="W178" s="23"/>
      <c r="X178" s="23"/>
    </row>
    <row r="179" spans="1:24" ht="15.75" customHeight="1">
      <c r="A179" s="457"/>
      <c r="B179" s="23"/>
      <c r="C179" s="23"/>
      <c r="D179" s="23"/>
      <c r="E179" s="23"/>
      <c r="F179" s="23"/>
      <c r="G179" s="23"/>
      <c r="H179" s="23"/>
      <c r="I179" s="23"/>
      <c r="J179" s="23"/>
      <c r="K179" s="23"/>
      <c r="L179" s="23"/>
      <c r="M179" s="23"/>
      <c r="N179" s="23"/>
      <c r="O179" s="23"/>
      <c r="P179" s="23"/>
      <c r="Q179" s="23"/>
      <c r="R179" s="23"/>
      <c r="S179" s="23"/>
      <c r="T179" s="23"/>
      <c r="U179" s="219"/>
      <c r="V179" s="23"/>
      <c r="W179" s="23"/>
      <c r="X179" s="23"/>
    </row>
    <row r="180" spans="1:24" ht="15.75" customHeight="1">
      <c r="A180" s="457"/>
      <c r="B180" s="23"/>
      <c r="C180" s="23"/>
      <c r="D180" s="23"/>
      <c r="E180" s="23"/>
      <c r="F180" s="23"/>
      <c r="G180" s="23"/>
      <c r="H180" s="23"/>
      <c r="I180" s="23"/>
      <c r="J180" s="23"/>
      <c r="K180" s="23"/>
      <c r="L180" s="23"/>
      <c r="M180" s="23"/>
      <c r="N180" s="23"/>
      <c r="O180" s="23"/>
      <c r="P180" s="23"/>
      <c r="Q180" s="23"/>
      <c r="R180" s="23"/>
      <c r="S180" s="23"/>
      <c r="T180" s="23"/>
      <c r="U180" s="219"/>
      <c r="V180" s="23"/>
      <c r="W180" s="23"/>
      <c r="X180" s="23"/>
    </row>
    <row r="181" spans="1:24" ht="15.75" customHeight="1">
      <c r="A181" s="457"/>
      <c r="B181" s="23"/>
      <c r="C181" s="23"/>
      <c r="D181" s="23"/>
      <c r="E181" s="23"/>
      <c r="F181" s="23"/>
      <c r="G181" s="23"/>
      <c r="H181" s="23"/>
      <c r="I181" s="23"/>
      <c r="J181" s="23"/>
      <c r="K181" s="23"/>
      <c r="L181" s="23"/>
      <c r="M181" s="23"/>
      <c r="N181" s="23"/>
      <c r="O181" s="23"/>
      <c r="P181" s="23"/>
      <c r="Q181" s="23"/>
      <c r="R181" s="23"/>
      <c r="S181" s="23"/>
      <c r="T181" s="23"/>
      <c r="U181" s="219"/>
      <c r="V181" s="23"/>
      <c r="W181" s="23"/>
      <c r="X181" s="23"/>
    </row>
    <row r="182" spans="1:24" ht="15.75" customHeight="1">
      <c r="A182" s="457"/>
      <c r="B182" s="23"/>
      <c r="C182" s="23"/>
      <c r="D182" s="23"/>
      <c r="E182" s="23"/>
      <c r="F182" s="23"/>
      <c r="G182" s="23"/>
      <c r="H182" s="23"/>
      <c r="I182" s="23"/>
      <c r="J182" s="23"/>
      <c r="K182" s="23"/>
      <c r="L182" s="23"/>
      <c r="M182" s="23"/>
      <c r="N182" s="23"/>
      <c r="O182" s="23"/>
      <c r="P182" s="23"/>
      <c r="Q182" s="23"/>
      <c r="R182" s="23"/>
      <c r="S182" s="23"/>
      <c r="T182" s="23"/>
      <c r="U182" s="219"/>
      <c r="V182" s="23"/>
      <c r="W182" s="23"/>
      <c r="X182" s="23"/>
    </row>
    <row r="183" spans="1:24" ht="15.75" customHeight="1">
      <c r="A183" s="457"/>
      <c r="B183" s="23"/>
      <c r="C183" s="23"/>
      <c r="D183" s="23"/>
      <c r="E183" s="23"/>
      <c r="F183" s="23"/>
      <c r="G183" s="23"/>
      <c r="H183" s="23"/>
      <c r="I183" s="23"/>
      <c r="J183" s="23"/>
      <c r="K183" s="23"/>
      <c r="L183" s="23"/>
      <c r="M183" s="23"/>
      <c r="N183" s="23"/>
      <c r="O183" s="23"/>
      <c r="P183" s="23"/>
      <c r="Q183" s="23"/>
      <c r="R183" s="23"/>
      <c r="S183" s="23"/>
      <c r="T183" s="23"/>
      <c r="U183" s="219"/>
      <c r="V183" s="23"/>
      <c r="W183" s="23"/>
      <c r="X183" s="23"/>
    </row>
    <row r="184" spans="1:24" ht="15.75" customHeight="1">
      <c r="A184" s="457"/>
      <c r="B184" s="23"/>
      <c r="C184" s="23"/>
      <c r="D184" s="23"/>
      <c r="E184" s="23"/>
      <c r="F184" s="23"/>
      <c r="G184" s="23"/>
      <c r="H184" s="23"/>
      <c r="I184" s="23"/>
      <c r="J184" s="23"/>
      <c r="K184" s="23"/>
      <c r="L184" s="23"/>
      <c r="M184" s="23"/>
      <c r="N184" s="23"/>
      <c r="O184" s="23"/>
      <c r="P184" s="23"/>
      <c r="Q184" s="23"/>
      <c r="R184" s="23"/>
      <c r="S184" s="23"/>
      <c r="T184" s="23"/>
      <c r="U184" s="219"/>
      <c r="V184" s="23"/>
      <c r="W184" s="23"/>
      <c r="X184" s="23"/>
    </row>
    <row r="185" spans="1:24" ht="15.75" customHeight="1">
      <c r="A185" s="457"/>
      <c r="B185" s="23"/>
      <c r="C185" s="23"/>
      <c r="D185" s="23"/>
      <c r="E185" s="23"/>
      <c r="F185" s="23"/>
      <c r="G185" s="23"/>
      <c r="H185" s="23"/>
      <c r="I185" s="23"/>
      <c r="J185" s="23"/>
      <c r="K185" s="23"/>
      <c r="L185" s="23"/>
      <c r="M185" s="23"/>
      <c r="N185" s="23"/>
      <c r="O185" s="23"/>
      <c r="P185" s="23"/>
      <c r="Q185" s="23"/>
      <c r="R185" s="23"/>
      <c r="S185" s="23"/>
      <c r="T185" s="23"/>
      <c r="U185" s="219"/>
      <c r="V185" s="23"/>
      <c r="W185" s="23"/>
      <c r="X185" s="23"/>
    </row>
    <row r="186" spans="1:24" ht="15.75" customHeight="1">
      <c r="A186" s="457"/>
      <c r="B186" s="23"/>
      <c r="C186" s="23"/>
      <c r="D186" s="23"/>
      <c r="E186" s="23"/>
      <c r="F186" s="23"/>
      <c r="G186" s="23"/>
      <c r="H186" s="23"/>
      <c r="I186" s="23"/>
      <c r="J186" s="23"/>
      <c r="K186" s="23"/>
      <c r="L186" s="23"/>
      <c r="M186" s="23"/>
      <c r="N186" s="23"/>
      <c r="O186" s="23"/>
      <c r="P186" s="23"/>
      <c r="Q186" s="23"/>
      <c r="R186" s="23"/>
      <c r="S186" s="23"/>
      <c r="T186" s="23"/>
      <c r="U186" s="219"/>
      <c r="V186" s="23"/>
      <c r="W186" s="23"/>
      <c r="X186" s="23"/>
    </row>
    <row r="187" spans="1:24" ht="15.75" customHeight="1">
      <c r="A187" s="457"/>
      <c r="B187" s="23"/>
      <c r="C187" s="23"/>
      <c r="D187" s="23"/>
      <c r="E187" s="23"/>
      <c r="F187" s="23"/>
      <c r="G187" s="23"/>
      <c r="H187" s="23"/>
      <c r="I187" s="23"/>
      <c r="J187" s="23"/>
      <c r="K187" s="23"/>
      <c r="L187" s="23"/>
      <c r="M187" s="23"/>
      <c r="N187" s="23"/>
      <c r="O187" s="23"/>
      <c r="P187" s="23"/>
      <c r="Q187" s="23"/>
      <c r="R187" s="23"/>
      <c r="S187" s="23"/>
      <c r="T187" s="23"/>
      <c r="U187" s="219"/>
      <c r="V187" s="23"/>
      <c r="W187" s="23"/>
      <c r="X187" s="23"/>
    </row>
    <row r="188" spans="1:24" ht="15.75" customHeight="1">
      <c r="A188" s="457"/>
      <c r="B188" s="23"/>
      <c r="C188" s="23"/>
      <c r="D188" s="23"/>
      <c r="E188" s="23"/>
      <c r="F188" s="23"/>
      <c r="G188" s="23"/>
      <c r="H188" s="23"/>
      <c r="I188" s="23"/>
      <c r="J188" s="23"/>
      <c r="K188" s="23"/>
      <c r="L188" s="23"/>
      <c r="M188" s="23"/>
      <c r="N188" s="23"/>
      <c r="O188" s="23"/>
      <c r="P188" s="23"/>
      <c r="Q188" s="23"/>
      <c r="R188" s="23"/>
      <c r="S188" s="23"/>
      <c r="T188" s="23"/>
      <c r="U188" s="219"/>
      <c r="V188" s="23"/>
      <c r="W188" s="23"/>
      <c r="X188" s="23"/>
    </row>
    <row r="189" spans="1:24" ht="15.75" customHeight="1">
      <c r="A189" s="457"/>
      <c r="B189" s="23"/>
      <c r="C189" s="23"/>
      <c r="D189" s="23"/>
      <c r="E189" s="23"/>
      <c r="F189" s="23"/>
      <c r="G189" s="23"/>
      <c r="H189" s="23"/>
      <c r="I189" s="23"/>
      <c r="J189" s="23"/>
      <c r="K189" s="23"/>
      <c r="L189" s="23"/>
      <c r="M189" s="23"/>
      <c r="N189" s="23"/>
      <c r="O189" s="23"/>
      <c r="P189" s="23"/>
      <c r="Q189" s="23"/>
      <c r="R189" s="23"/>
      <c r="S189" s="23"/>
      <c r="T189" s="23"/>
      <c r="U189" s="219"/>
      <c r="V189" s="23"/>
      <c r="W189" s="23"/>
      <c r="X189" s="23"/>
    </row>
    <row r="190" spans="1:24" ht="15.75" customHeight="1">
      <c r="A190" s="457"/>
      <c r="B190" s="23"/>
      <c r="C190" s="23"/>
      <c r="D190" s="23"/>
      <c r="E190" s="23"/>
      <c r="F190" s="23"/>
      <c r="G190" s="23"/>
      <c r="H190" s="23"/>
      <c r="I190" s="23"/>
      <c r="J190" s="23"/>
      <c r="K190" s="23"/>
      <c r="L190" s="23"/>
      <c r="M190" s="23"/>
      <c r="N190" s="23"/>
      <c r="O190" s="23"/>
      <c r="P190" s="23"/>
      <c r="Q190" s="23"/>
      <c r="R190" s="23"/>
      <c r="S190" s="23"/>
      <c r="T190" s="23"/>
      <c r="U190" s="219"/>
      <c r="V190" s="23"/>
      <c r="W190" s="23"/>
      <c r="X190" s="23"/>
    </row>
    <row r="191" spans="1:24" ht="15.75" customHeight="1">
      <c r="A191" s="457"/>
      <c r="B191" s="23"/>
      <c r="C191" s="23"/>
      <c r="D191" s="23"/>
      <c r="E191" s="23"/>
      <c r="F191" s="23"/>
      <c r="G191" s="23"/>
      <c r="H191" s="23"/>
      <c r="I191" s="23"/>
      <c r="J191" s="23"/>
      <c r="K191" s="23"/>
      <c r="L191" s="23"/>
      <c r="M191" s="23"/>
      <c r="N191" s="23"/>
      <c r="O191" s="23"/>
      <c r="P191" s="23"/>
      <c r="Q191" s="23"/>
      <c r="R191" s="23"/>
      <c r="S191" s="23"/>
      <c r="T191" s="23"/>
      <c r="U191" s="219"/>
      <c r="V191" s="23"/>
      <c r="W191" s="23"/>
      <c r="X191" s="23"/>
    </row>
    <row r="192" spans="1:24" ht="15.75" customHeight="1">
      <c r="A192" s="457"/>
      <c r="B192" s="23"/>
      <c r="C192" s="23"/>
      <c r="D192" s="23"/>
      <c r="E192" s="23"/>
      <c r="F192" s="23"/>
      <c r="G192" s="23"/>
      <c r="H192" s="23"/>
      <c r="I192" s="23"/>
      <c r="J192" s="23"/>
      <c r="K192" s="23"/>
      <c r="L192" s="23"/>
      <c r="M192" s="23"/>
      <c r="N192" s="23"/>
      <c r="O192" s="23"/>
      <c r="P192" s="23"/>
      <c r="Q192" s="23"/>
      <c r="R192" s="23"/>
      <c r="S192" s="23"/>
      <c r="T192" s="23"/>
      <c r="U192" s="219"/>
      <c r="V192" s="23"/>
      <c r="W192" s="23"/>
      <c r="X192" s="23"/>
    </row>
    <row r="193" spans="1:24" ht="15.75" customHeight="1">
      <c r="A193" s="457"/>
      <c r="B193" s="23"/>
      <c r="C193" s="23"/>
      <c r="D193" s="23"/>
      <c r="E193" s="23"/>
      <c r="F193" s="23"/>
      <c r="G193" s="23"/>
      <c r="H193" s="23"/>
      <c r="I193" s="23"/>
      <c r="J193" s="23"/>
      <c r="K193" s="23"/>
      <c r="L193" s="23"/>
      <c r="M193" s="23"/>
      <c r="N193" s="23"/>
      <c r="O193" s="23"/>
      <c r="P193" s="23"/>
      <c r="Q193" s="23"/>
      <c r="R193" s="23"/>
      <c r="S193" s="23"/>
      <c r="T193" s="23"/>
      <c r="U193" s="219"/>
      <c r="V193" s="23"/>
      <c r="W193" s="23"/>
      <c r="X193" s="23"/>
    </row>
    <row r="194" spans="1:24" ht="15.75" customHeight="1">
      <c r="A194" s="457"/>
      <c r="B194" s="23"/>
      <c r="C194" s="23"/>
      <c r="D194" s="23"/>
      <c r="E194" s="23"/>
      <c r="F194" s="23"/>
      <c r="G194" s="23"/>
      <c r="H194" s="23"/>
      <c r="I194" s="23"/>
      <c r="J194" s="23"/>
      <c r="K194" s="23"/>
      <c r="L194" s="23"/>
      <c r="M194" s="23"/>
      <c r="N194" s="23"/>
      <c r="O194" s="23"/>
      <c r="P194" s="23"/>
      <c r="Q194" s="23"/>
      <c r="R194" s="23"/>
      <c r="S194" s="23"/>
      <c r="T194" s="23"/>
      <c r="U194" s="219"/>
      <c r="V194" s="23"/>
      <c r="W194" s="23"/>
      <c r="X194" s="23"/>
    </row>
    <row r="195" spans="1:24" ht="15.75" customHeight="1">
      <c r="A195" s="457"/>
      <c r="B195" s="23"/>
      <c r="C195" s="23"/>
      <c r="D195" s="23"/>
      <c r="E195" s="23"/>
      <c r="F195" s="23"/>
      <c r="G195" s="23"/>
      <c r="H195" s="23"/>
      <c r="I195" s="23"/>
      <c r="J195" s="23"/>
      <c r="K195" s="23"/>
      <c r="L195" s="23"/>
      <c r="M195" s="23"/>
      <c r="N195" s="23"/>
      <c r="O195" s="23"/>
      <c r="P195" s="23"/>
      <c r="Q195" s="23"/>
      <c r="R195" s="23"/>
      <c r="S195" s="23"/>
      <c r="T195" s="23"/>
      <c r="U195" s="219"/>
      <c r="V195" s="23"/>
      <c r="W195" s="23"/>
      <c r="X195" s="23"/>
    </row>
    <row r="196" spans="1:24" ht="15.75" customHeight="1">
      <c r="A196" s="457"/>
      <c r="B196" s="23"/>
      <c r="C196" s="23"/>
      <c r="D196" s="23"/>
      <c r="E196" s="23"/>
      <c r="F196" s="23"/>
      <c r="G196" s="23"/>
      <c r="H196" s="23"/>
      <c r="I196" s="23"/>
      <c r="J196" s="23"/>
      <c r="K196" s="23"/>
      <c r="L196" s="23"/>
      <c r="M196" s="23"/>
      <c r="N196" s="23"/>
      <c r="O196" s="23"/>
      <c r="P196" s="23"/>
      <c r="Q196" s="23"/>
      <c r="R196" s="23"/>
      <c r="S196" s="23"/>
      <c r="T196" s="23"/>
      <c r="U196" s="219"/>
      <c r="V196" s="23"/>
      <c r="W196" s="23"/>
      <c r="X196" s="23"/>
    </row>
    <row r="197" spans="1:24" ht="15.75" customHeight="1">
      <c r="A197" s="457"/>
      <c r="B197" s="23"/>
      <c r="C197" s="23"/>
      <c r="D197" s="23"/>
      <c r="E197" s="23"/>
      <c r="F197" s="23"/>
      <c r="G197" s="23"/>
      <c r="H197" s="23"/>
      <c r="I197" s="23"/>
      <c r="J197" s="23"/>
      <c r="K197" s="23"/>
      <c r="L197" s="23"/>
      <c r="M197" s="23"/>
      <c r="N197" s="23"/>
      <c r="O197" s="23"/>
      <c r="P197" s="23"/>
      <c r="Q197" s="23"/>
      <c r="R197" s="23"/>
      <c r="S197" s="23"/>
      <c r="T197" s="23"/>
      <c r="U197" s="219"/>
      <c r="V197" s="23"/>
      <c r="W197" s="23"/>
      <c r="X197" s="23"/>
    </row>
    <row r="198" spans="1:24" ht="15.75" customHeight="1">
      <c r="A198" s="457"/>
      <c r="B198" s="23"/>
      <c r="C198" s="23"/>
      <c r="D198" s="23"/>
      <c r="E198" s="23"/>
      <c r="F198" s="23"/>
      <c r="G198" s="23"/>
      <c r="H198" s="23"/>
      <c r="I198" s="23"/>
      <c r="J198" s="23"/>
      <c r="K198" s="23"/>
      <c r="L198" s="23"/>
      <c r="M198" s="23"/>
      <c r="N198" s="23"/>
      <c r="O198" s="23"/>
      <c r="P198" s="23"/>
      <c r="Q198" s="23"/>
      <c r="R198" s="23"/>
      <c r="S198" s="23"/>
      <c r="T198" s="23"/>
      <c r="U198" s="219"/>
      <c r="V198" s="23"/>
      <c r="W198" s="23"/>
      <c r="X198" s="23"/>
    </row>
    <row r="199" spans="1:24" ht="15.75" customHeight="1">
      <c r="A199" s="457"/>
      <c r="B199" s="23"/>
      <c r="C199" s="23"/>
      <c r="D199" s="23"/>
      <c r="E199" s="23"/>
      <c r="F199" s="23"/>
      <c r="G199" s="23"/>
      <c r="H199" s="23"/>
      <c r="I199" s="23"/>
      <c r="J199" s="23"/>
      <c r="K199" s="23"/>
      <c r="L199" s="23"/>
      <c r="M199" s="23"/>
      <c r="N199" s="23"/>
      <c r="O199" s="23"/>
      <c r="P199" s="23"/>
      <c r="Q199" s="23"/>
      <c r="R199" s="23"/>
      <c r="S199" s="23"/>
      <c r="T199" s="23"/>
      <c r="U199" s="219"/>
      <c r="V199" s="23"/>
      <c r="W199" s="23"/>
      <c r="X199" s="23"/>
    </row>
    <row r="200" spans="1:24" ht="15.75" customHeight="1">
      <c r="A200" s="457"/>
      <c r="B200" s="23"/>
      <c r="C200" s="23"/>
      <c r="D200" s="23"/>
      <c r="E200" s="23"/>
      <c r="F200" s="23"/>
      <c r="G200" s="23"/>
      <c r="H200" s="23"/>
      <c r="I200" s="23"/>
      <c r="J200" s="23"/>
      <c r="K200" s="23"/>
      <c r="L200" s="23"/>
      <c r="M200" s="23"/>
      <c r="N200" s="23"/>
      <c r="O200" s="23"/>
      <c r="P200" s="23"/>
      <c r="Q200" s="23"/>
      <c r="R200" s="23"/>
      <c r="S200" s="23"/>
      <c r="T200" s="23"/>
      <c r="U200" s="219"/>
      <c r="V200" s="23"/>
      <c r="W200" s="23"/>
      <c r="X200" s="23"/>
    </row>
    <row r="201" spans="1:24" ht="15.75" customHeight="1">
      <c r="A201" s="457"/>
      <c r="B201" s="23"/>
      <c r="C201" s="23"/>
      <c r="D201" s="23"/>
      <c r="E201" s="23"/>
      <c r="F201" s="23"/>
      <c r="G201" s="23"/>
      <c r="H201" s="23"/>
      <c r="I201" s="23"/>
      <c r="J201" s="23"/>
      <c r="K201" s="23"/>
      <c r="L201" s="23"/>
      <c r="M201" s="23"/>
      <c r="N201" s="23"/>
      <c r="O201" s="23"/>
      <c r="P201" s="23"/>
      <c r="Q201" s="23"/>
      <c r="R201" s="23"/>
      <c r="S201" s="23"/>
      <c r="T201" s="23"/>
      <c r="U201" s="219"/>
      <c r="V201" s="23"/>
      <c r="W201" s="23"/>
      <c r="X201" s="23"/>
    </row>
    <row r="202" spans="1:24" ht="15.75" customHeight="1">
      <c r="A202" s="457"/>
      <c r="B202" s="23"/>
      <c r="C202" s="23"/>
      <c r="D202" s="23"/>
      <c r="E202" s="23"/>
      <c r="F202" s="23"/>
      <c r="G202" s="23"/>
      <c r="H202" s="23"/>
      <c r="I202" s="23"/>
      <c r="J202" s="23"/>
      <c r="K202" s="23"/>
      <c r="L202" s="23"/>
      <c r="M202" s="23"/>
      <c r="N202" s="23"/>
      <c r="O202" s="23"/>
      <c r="P202" s="23"/>
      <c r="Q202" s="23"/>
      <c r="R202" s="23"/>
      <c r="S202" s="23"/>
      <c r="T202" s="23"/>
      <c r="U202" s="219"/>
      <c r="V202" s="23"/>
      <c r="W202" s="23"/>
      <c r="X202" s="23"/>
    </row>
    <row r="203" spans="1:24" ht="15.75" customHeight="1">
      <c r="A203" s="457"/>
      <c r="B203" s="23"/>
      <c r="C203" s="23"/>
      <c r="D203" s="23"/>
      <c r="E203" s="23"/>
      <c r="F203" s="23"/>
      <c r="G203" s="23"/>
      <c r="H203" s="23"/>
      <c r="I203" s="23"/>
      <c r="J203" s="23"/>
      <c r="K203" s="23"/>
      <c r="L203" s="23"/>
      <c r="M203" s="23"/>
      <c r="N203" s="23"/>
      <c r="O203" s="23"/>
      <c r="P203" s="23"/>
      <c r="Q203" s="23"/>
      <c r="R203" s="23"/>
      <c r="S203" s="23"/>
      <c r="T203" s="23"/>
      <c r="U203" s="219"/>
      <c r="V203" s="23"/>
      <c r="W203" s="23"/>
      <c r="X203" s="23"/>
    </row>
    <row r="204" spans="1:24" ht="15.75" customHeight="1">
      <c r="A204" s="457"/>
      <c r="B204" s="23"/>
      <c r="C204" s="23"/>
      <c r="D204" s="23"/>
      <c r="E204" s="23"/>
      <c r="F204" s="23"/>
      <c r="G204" s="23"/>
      <c r="H204" s="23"/>
      <c r="I204" s="23"/>
      <c r="J204" s="23"/>
      <c r="K204" s="23"/>
      <c r="L204" s="23"/>
      <c r="M204" s="23"/>
      <c r="N204" s="23"/>
      <c r="O204" s="23"/>
      <c r="P204" s="23"/>
      <c r="Q204" s="23"/>
      <c r="R204" s="23"/>
      <c r="S204" s="23"/>
      <c r="T204" s="23"/>
      <c r="U204" s="219"/>
      <c r="V204" s="23"/>
      <c r="W204" s="23"/>
      <c r="X204" s="23"/>
    </row>
    <row r="205" spans="1:24" ht="15.75" customHeight="1">
      <c r="A205" s="457"/>
      <c r="B205" s="23"/>
      <c r="C205" s="23"/>
      <c r="D205" s="23"/>
      <c r="E205" s="23"/>
      <c r="F205" s="23"/>
      <c r="G205" s="23"/>
      <c r="H205" s="23"/>
      <c r="I205" s="23"/>
      <c r="J205" s="23"/>
      <c r="K205" s="23"/>
      <c r="L205" s="23"/>
      <c r="M205" s="23"/>
      <c r="N205" s="23"/>
      <c r="O205" s="23"/>
      <c r="P205" s="23"/>
      <c r="Q205" s="23"/>
      <c r="R205" s="23"/>
      <c r="S205" s="23"/>
      <c r="T205" s="23"/>
      <c r="U205" s="219"/>
      <c r="V205" s="23"/>
      <c r="W205" s="23"/>
      <c r="X205" s="23"/>
    </row>
    <row r="206" spans="1:24" ht="15.75" customHeight="1">
      <c r="A206" s="457"/>
      <c r="B206" s="23"/>
      <c r="C206" s="23"/>
      <c r="D206" s="23"/>
      <c r="E206" s="23"/>
      <c r="F206" s="23"/>
      <c r="G206" s="23"/>
      <c r="H206" s="23"/>
      <c r="I206" s="23"/>
      <c r="J206" s="23"/>
      <c r="K206" s="23"/>
      <c r="L206" s="23"/>
      <c r="M206" s="23"/>
      <c r="N206" s="23"/>
      <c r="O206" s="23"/>
      <c r="P206" s="23"/>
      <c r="Q206" s="23"/>
      <c r="R206" s="23"/>
      <c r="S206" s="23"/>
      <c r="T206" s="23"/>
      <c r="U206" s="219"/>
      <c r="V206" s="23"/>
      <c r="W206" s="23"/>
      <c r="X206" s="23"/>
    </row>
    <row r="207" spans="1:24" ht="15.75" customHeight="1">
      <c r="A207" s="457"/>
      <c r="B207" s="23"/>
      <c r="C207" s="23"/>
      <c r="D207" s="23"/>
      <c r="E207" s="23"/>
      <c r="F207" s="23"/>
      <c r="G207" s="23"/>
      <c r="H207" s="23"/>
      <c r="I207" s="23"/>
      <c r="J207" s="23"/>
      <c r="K207" s="23"/>
      <c r="L207" s="23"/>
      <c r="M207" s="23"/>
      <c r="N207" s="23"/>
      <c r="O207" s="23"/>
      <c r="P207" s="23"/>
      <c r="Q207" s="23"/>
      <c r="R207" s="23"/>
      <c r="S207" s="23"/>
      <c r="T207" s="23"/>
      <c r="U207" s="219"/>
      <c r="V207" s="23"/>
      <c r="W207" s="23"/>
      <c r="X207" s="23"/>
    </row>
    <row r="208" spans="1:24" ht="15.75" customHeight="1">
      <c r="A208" s="457"/>
      <c r="B208" s="23"/>
      <c r="C208" s="23"/>
      <c r="D208" s="23"/>
      <c r="E208" s="23"/>
      <c r="F208" s="23"/>
      <c r="G208" s="23"/>
      <c r="H208" s="23"/>
      <c r="I208" s="23"/>
      <c r="J208" s="23"/>
      <c r="K208" s="23"/>
      <c r="L208" s="23"/>
      <c r="M208" s="23"/>
      <c r="N208" s="23"/>
      <c r="O208" s="23"/>
      <c r="P208" s="23"/>
      <c r="Q208" s="23"/>
      <c r="R208" s="23"/>
      <c r="S208" s="23"/>
      <c r="T208" s="23"/>
      <c r="U208" s="219"/>
      <c r="V208" s="23"/>
      <c r="W208" s="23"/>
      <c r="X208" s="23"/>
    </row>
    <row r="209" spans="1:24" ht="15.75" customHeight="1">
      <c r="A209" s="457"/>
      <c r="B209" s="23"/>
      <c r="C209" s="23"/>
      <c r="D209" s="23"/>
      <c r="E209" s="23"/>
      <c r="F209" s="23"/>
      <c r="G209" s="23"/>
      <c r="H209" s="23"/>
      <c r="I209" s="23"/>
      <c r="J209" s="23"/>
      <c r="K209" s="23"/>
      <c r="L209" s="23"/>
      <c r="M209" s="23"/>
      <c r="N209" s="23"/>
      <c r="O209" s="23"/>
      <c r="P209" s="23"/>
      <c r="Q209" s="23"/>
      <c r="R209" s="23"/>
      <c r="S209" s="23"/>
      <c r="T209" s="23"/>
      <c r="U209" s="219"/>
      <c r="V209" s="23"/>
      <c r="W209" s="23"/>
      <c r="X209" s="23"/>
    </row>
    <row r="210" spans="1:24" ht="15.75" customHeight="1">
      <c r="A210" s="457"/>
      <c r="B210" s="23"/>
      <c r="C210" s="23"/>
      <c r="D210" s="23"/>
      <c r="E210" s="23"/>
      <c r="F210" s="23"/>
      <c r="G210" s="23"/>
      <c r="H210" s="23"/>
      <c r="I210" s="23"/>
      <c r="J210" s="23"/>
      <c r="K210" s="23"/>
      <c r="L210" s="23"/>
      <c r="M210" s="23"/>
      <c r="N210" s="23"/>
      <c r="O210" s="23"/>
      <c r="P210" s="23"/>
      <c r="Q210" s="23"/>
      <c r="R210" s="23"/>
      <c r="S210" s="23"/>
      <c r="T210" s="23"/>
      <c r="U210" s="219"/>
      <c r="V210" s="23"/>
      <c r="W210" s="23"/>
      <c r="X210" s="23"/>
    </row>
    <row r="211" spans="1:24" ht="15.75" customHeight="1">
      <c r="A211" s="457"/>
      <c r="B211" s="23"/>
      <c r="C211" s="23"/>
      <c r="D211" s="23"/>
      <c r="E211" s="23"/>
      <c r="F211" s="23"/>
      <c r="G211" s="23"/>
      <c r="H211" s="23"/>
      <c r="I211" s="23"/>
      <c r="J211" s="23"/>
      <c r="K211" s="23"/>
      <c r="L211" s="23"/>
      <c r="M211" s="23"/>
      <c r="N211" s="23"/>
      <c r="O211" s="23"/>
      <c r="P211" s="23"/>
      <c r="Q211" s="23"/>
      <c r="R211" s="23"/>
      <c r="S211" s="23"/>
      <c r="T211" s="23"/>
      <c r="U211" s="219"/>
      <c r="V211" s="23"/>
      <c r="W211" s="23"/>
      <c r="X211" s="23"/>
    </row>
    <row r="212" spans="1:24" ht="15.75" customHeight="1">
      <c r="A212" s="457"/>
      <c r="B212" s="23"/>
      <c r="C212" s="23"/>
      <c r="D212" s="23"/>
      <c r="E212" s="23"/>
      <c r="F212" s="23"/>
      <c r="G212" s="23"/>
      <c r="H212" s="23"/>
      <c r="I212" s="23"/>
      <c r="J212" s="23"/>
      <c r="K212" s="23"/>
      <c r="L212" s="23"/>
      <c r="M212" s="23"/>
      <c r="N212" s="23"/>
      <c r="O212" s="23"/>
      <c r="P212" s="23"/>
      <c r="Q212" s="23"/>
      <c r="R212" s="23"/>
      <c r="S212" s="23"/>
      <c r="T212" s="23"/>
      <c r="U212" s="219"/>
      <c r="V212" s="23"/>
      <c r="W212" s="23"/>
      <c r="X212" s="23"/>
    </row>
    <row r="213" spans="1:24" ht="15.75" customHeight="1">
      <c r="A213" s="457"/>
      <c r="B213" s="23"/>
      <c r="C213" s="23"/>
      <c r="D213" s="23"/>
      <c r="E213" s="23"/>
      <c r="F213" s="23"/>
      <c r="G213" s="23"/>
      <c r="H213" s="23"/>
      <c r="I213" s="23"/>
      <c r="J213" s="23"/>
      <c r="K213" s="23"/>
      <c r="L213" s="23"/>
      <c r="M213" s="23"/>
      <c r="N213" s="23"/>
      <c r="O213" s="23"/>
      <c r="P213" s="23"/>
      <c r="Q213" s="23"/>
      <c r="R213" s="23"/>
      <c r="S213" s="23"/>
      <c r="T213" s="23"/>
      <c r="U213" s="219"/>
      <c r="V213" s="23"/>
      <c r="W213" s="23"/>
      <c r="X213" s="23"/>
    </row>
    <row r="214" spans="1:24" ht="15.75" customHeight="1">
      <c r="A214" s="457"/>
      <c r="B214" s="23"/>
      <c r="C214" s="23"/>
      <c r="D214" s="23"/>
      <c r="E214" s="23"/>
      <c r="F214" s="23"/>
      <c r="G214" s="23"/>
      <c r="H214" s="23"/>
      <c r="I214" s="23"/>
      <c r="J214" s="23"/>
      <c r="K214" s="23"/>
      <c r="L214" s="23"/>
      <c r="M214" s="23"/>
      <c r="N214" s="23"/>
      <c r="O214" s="23"/>
      <c r="P214" s="23"/>
      <c r="Q214" s="23"/>
      <c r="R214" s="23"/>
      <c r="S214" s="23"/>
      <c r="T214" s="23"/>
      <c r="U214" s="219"/>
      <c r="V214" s="23"/>
      <c r="W214" s="23"/>
      <c r="X214" s="23"/>
    </row>
    <row r="215" spans="1:24" ht="15.75" customHeight="1">
      <c r="A215" s="457"/>
      <c r="B215" s="23"/>
      <c r="C215" s="23"/>
      <c r="D215" s="23"/>
      <c r="E215" s="23"/>
      <c r="F215" s="23"/>
      <c r="G215" s="23"/>
      <c r="H215" s="23"/>
      <c r="I215" s="23"/>
      <c r="J215" s="23"/>
      <c r="K215" s="23"/>
      <c r="L215" s="23"/>
      <c r="M215" s="23"/>
      <c r="N215" s="23"/>
      <c r="O215" s="23"/>
      <c r="P215" s="23"/>
      <c r="Q215" s="23"/>
      <c r="R215" s="23"/>
      <c r="S215" s="23"/>
      <c r="T215" s="23"/>
      <c r="U215" s="219"/>
      <c r="V215" s="23"/>
      <c r="W215" s="23"/>
      <c r="X215" s="23"/>
    </row>
    <row r="216" spans="1:24" ht="15.75" customHeight="1">
      <c r="A216" s="457"/>
      <c r="B216" s="23"/>
      <c r="C216" s="23"/>
      <c r="D216" s="23"/>
      <c r="E216" s="23"/>
      <c r="F216" s="23"/>
      <c r="G216" s="23"/>
      <c r="H216" s="23"/>
      <c r="I216" s="23"/>
      <c r="J216" s="23"/>
      <c r="K216" s="23"/>
      <c r="L216" s="23"/>
      <c r="M216" s="23"/>
      <c r="N216" s="23"/>
      <c r="O216" s="23"/>
      <c r="P216" s="23"/>
      <c r="Q216" s="23"/>
      <c r="R216" s="23"/>
      <c r="S216" s="23"/>
      <c r="T216" s="23"/>
      <c r="U216" s="219"/>
      <c r="V216" s="23"/>
      <c r="W216" s="23"/>
      <c r="X216" s="23"/>
    </row>
    <row r="217" spans="1:24" ht="15.75" customHeight="1">
      <c r="A217" s="457"/>
      <c r="B217" s="23"/>
      <c r="C217" s="23"/>
      <c r="D217" s="23"/>
      <c r="E217" s="23"/>
      <c r="F217" s="23"/>
      <c r="G217" s="23"/>
      <c r="H217" s="23"/>
      <c r="I217" s="23"/>
      <c r="J217" s="23"/>
      <c r="K217" s="23"/>
      <c r="L217" s="23"/>
      <c r="M217" s="23"/>
      <c r="N217" s="23"/>
      <c r="O217" s="23"/>
      <c r="P217" s="23"/>
      <c r="Q217" s="23"/>
      <c r="R217" s="23"/>
      <c r="S217" s="23"/>
      <c r="T217" s="23"/>
      <c r="U217" s="219"/>
      <c r="V217" s="23"/>
      <c r="W217" s="23"/>
      <c r="X217" s="23"/>
    </row>
    <row r="218" spans="1:24" ht="15.75" customHeight="1">
      <c r="A218" s="457"/>
      <c r="B218" s="23"/>
      <c r="C218" s="23"/>
      <c r="D218" s="23"/>
      <c r="E218" s="23"/>
      <c r="F218" s="23"/>
      <c r="G218" s="23"/>
      <c r="H218" s="23"/>
      <c r="I218" s="23"/>
      <c r="J218" s="23"/>
      <c r="K218" s="23"/>
      <c r="L218" s="23"/>
      <c r="M218" s="23"/>
      <c r="N218" s="23"/>
      <c r="O218" s="23"/>
      <c r="P218" s="23"/>
      <c r="Q218" s="23"/>
      <c r="R218" s="23"/>
      <c r="S218" s="23"/>
      <c r="T218" s="23"/>
      <c r="U218" s="219"/>
      <c r="V218" s="23"/>
      <c r="W218" s="23"/>
      <c r="X218" s="23"/>
    </row>
    <row r="219" spans="1:24" ht="15.75" customHeight="1">
      <c r="A219" s="457"/>
      <c r="B219" s="23"/>
      <c r="C219" s="23"/>
      <c r="D219" s="23"/>
      <c r="E219" s="23"/>
      <c r="F219" s="23"/>
      <c r="G219" s="23"/>
      <c r="H219" s="23"/>
      <c r="I219" s="23"/>
      <c r="J219" s="23"/>
      <c r="K219" s="23"/>
      <c r="L219" s="23"/>
      <c r="M219" s="23"/>
      <c r="N219" s="23"/>
      <c r="O219" s="23"/>
      <c r="P219" s="23"/>
      <c r="Q219" s="23"/>
      <c r="R219" s="23"/>
      <c r="S219" s="23"/>
      <c r="T219" s="23"/>
      <c r="U219" s="219"/>
      <c r="V219" s="23"/>
      <c r="W219" s="23"/>
      <c r="X219" s="23"/>
    </row>
    <row r="220" spans="1:24" ht="15.75" customHeight="1">
      <c r="A220" s="457"/>
      <c r="B220" s="23"/>
      <c r="C220" s="23"/>
      <c r="D220" s="23"/>
      <c r="E220" s="23"/>
      <c r="F220" s="23"/>
      <c r="G220" s="23"/>
      <c r="H220" s="23"/>
      <c r="I220" s="23"/>
      <c r="J220" s="23"/>
      <c r="K220" s="23"/>
      <c r="L220" s="23"/>
      <c r="M220" s="23"/>
      <c r="N220" s="23"/>
      <c r="O220" s="23"/>
      <c r="P220" s="23"/>
      <c r="Q220" s="23"/>
      <c r="R220" s="23"/>
      <c r="S220" s="23"/>
      <c r="T220" s="23"/>
      <c r="U220" s="219"/>
      <c r="V220" s="23"/>
      <c r="W220" s="23"/>
      <c r="X220" s="23"/>
    </row>
    <row r="221" spans="1:24" ht="15.75" customHeight="1">
      <c r="A221" s="457"/>
      <c r="B221" s="23"/>
      <c r="C221" s="23"/>
      <c r="D221" s="23"/>
      <c r="E221" s="23"/>
      <c r="F221" s="23"/>
      <c r="G221" s="23"/>
      <c r="H221" s="23"/>
      <c r="I221" s="23"/>
      <c r="J221" s="23"/>
      <c r="K221" s="23"/>
      <c r="L221" s="23"/>
      <c r="M221" s="23"/>
      <c r="N221" s="23"/>
      <c r="O221" s="23"/>
      <c r="P221" s="23"/>
      <c r="Q221" s="23"/>
      <c r="R221" s="23"/>
      <c r="S221" s="23"/>
      <c r="T221" s="23"/>
      <c r="U221" s="219"/>
      <c r="V221" s="23"/>
      <c r="W221" s="23"/>
      <c r="X221" s="23"/>
    </row>
    <row r="222" spans="1:24" ht="15.75" customHeight="1">
      <c r="A222" s="457"/>
      <c r="B222" s="23"/>
      <c r="C222" s="23"/>
      <c r="D222" s="23"/>
      <c r="E222" s="23"/>
      <c r="F222" s="23"/>
      <c r="G222" s="23"/>
      <c r="H222" s="23"/>
      <c r="I222" s="23"/>
      <c r="J222" s="23"/>
      <c r="K222" s="23"/>
      <c r="L222" s="23"/>
      <c r="M222" s="23"/>
      <c r="N222" s="23"/>
      <c r="O222" s="23"/>
      <c r="P222" s="23"/>
      <c r="Q222" s="23"/>
      <c r="R222" s="23"/>
      <c r="S222" s="23"/>
      <c r="T222" s="23"/>
      <c r="U222" s="219"/>
      <c r="V222" s="23"/>
      <c r="W222" s="23"/>
      <c r="X222" s="23"/>
    </row>
    <row r="223" spans="1:24" ht="15.75" customHeight="1">
      <c r="A223" s="457"/>
      <c r="B223" s="23"/>
      <c r="C223" s="23"/>
      <c r="D223" s="23"/>
      <c r="E223" s="23"/>
      <c r="F223" s="23"/>
      <c r="G223" s="23"/>
      <c r="H223" s="23"/>
      <c r="I223" s="23"/>
      <c r="J223" s="23"/>
      <c r="K223" s="23"/>
      <c r="L223" s="23"/>
      <c r="M223" s="23"/>
      <c r="N223" s="23"/>
      <c r="O223" s="23"/>
      <c r="P223" s="23"/>
      <c r="Q223" s="23"/>
      <c r="R223" s="23"/>
      <c r="S223" s="23"/>
      <c r="T223" s="23"/>
      <c r="U223" s="219"/>
      <c r="V223" s="23"/>
      <c r="W223" s="23"/>
      <c r="X223" s="23"/>
    </row>
    <row r="224" spans="1:24" ht="15.75" customHeight="1">
      <c r="A224" s="457"/>
      <c r="B224" s="23"/>
      <c r="C224" s="23"/>
      <c r="D224" s="23"/>
      <c r="E224" s="23"/>
      <c r="F224" s="23"/>
      <c r="G224" s="23"/>
      <c r="H224" s="23"/>
      <c r="I224" s="23"/>
      <c r="J224" s="23"/>
      <c r="K224" s="23"/>
      <c r="L224" s="23"/>
      <c r="M224" s="23"/>
      <c r="N224" s="23"/>
      <c r="O224" s="23"/>
      <c r="P224" s="23"/>
      <c r="Q224" s="23"/>
      <c r="R224" s="23"/>
      <c r="S224" s="23"/>
      <c r="T224" s="23"/>
      <c r="U224" s="219"/>
      <c r="V224" s="23"/>
      <c r="W224" s="23"/>
      <c r="X224" s="23"/>
    </row>
    <row r="225" spans="1:24" ht="15.75" customHeight="1">
      <c r="A225" s="457"/>
      <c r="B225" s="23"/>
      <c r="C225" s="23"/>
      <c r="D225" s="23"/>
      <c r="E225" s="23"/>
      <c r="F225" s="23"/>
      <c r="G225" s="23"/>
      <c r="H225" s="23"/>
      <c r="I225" s="23"/>
      <c r="J225" s="23"/>
      <c r="K225" s="23"/>
      <c r="L225" s="23"/>
      <c r="M225" s="23"/>
      <c r="N225" s="23"/>
      <c r="O225" s="23"/>
      <c r="P225" s="23"/>
      <c r="Q225" s="23"/>
      <c r="R225" s="23"/>
      <c r="S225" s="23"/>
      <c r="T225" s="23"/>
      <c r="U225" s="219"/>
      <c r="V225" s="23"/>
      <c r="W225" s="23"/>
      <c r="X225" s="23"/>
    </row>
    <row r="226" spans="1:24" ht="15.75" customHeight="1">
      <c r="A226" s="457"/>
      <c r="B226" s="23"/>
      <c r="C226" s="23"/>
      <c r="D226" s="23"/>
      <c r="E226" s="23"/>
      <c r="F226" s="23"/>
      <c r="G226" s="23"/>
      <c r="H226" s="23"/>
      <c r="I226" s="23"/>
      <c r="J226" s="23"/>
      <c r="K226" s="23"/>
      <c r="L226" s="23"/>
      <c r="M226" s="23"/>
      <c r="N226" s="23"/>
      <c r="O226" s="23"/>
      <c r="P226" s="23"/>
      <c r="Q226" s="23"/>
      <c r="R226" s="23"/>
      <c r="S226" s="23"/>
      <c r="T226" s="23"/>
      <c r="U226" s="219"/>
      <c r="V226" s="23"/>
      <c r="W226" s="23"/>
      <c r="X226" s="23"/>
    </row>
    <row r="227" spans="1:24" ht="15.75" customHeight="1">
      <c r="A227" s="457"/>
      <c r="B227" s="23"/>
      <c r="C227" s="23"/>
      <c r="D227" s="23"/>
      <c r="E227" s="23"/>
      <c r="F227" s="23"/>
      <c r="G227" s="23"/>
      <c r="H227" s="23"/>
      <c r="I227" s="23"/>
      <c r="J227" s="23"/>
      <c r="K227" s="23"/>
      <c r="L227" s="23"/>
      <c r="M227" s="23"/>
      <c r="N227" s="23"/>
      <c r="O227" s="23"/>
      <c r="P227" s="23"/>
      <c r="Q227" s="23"/>
      <c r="R227" s="23"/>
      <c r="S227" s="23"/>
      <c r="T227" s="23"/>
      <c r="U227" s="219"/>
      <c r="V227" s="23"/>
      <c r="W227" s="23"/>
      <c r="X227" s="23"/>
    </row>
    <row r="228" spans="1:24" ht="15.75" customHeight="1">
      <c r="A228" s="457"/>
      <c r="B228" s="23"/>
      <c r="C228" s="23"/>
      <c r="D228" s="23"/>
      <c r="E228" s="23"/>
      <c r="F228" s="23"/>
      <c r="G228" s="23"/>
      <c r="H228" s="23"/>
      <c r="I228" s="23"/>
      <c r="J228" s="23"/>
      <c r="K228" s="23"/>
      <c r="L228" s="23"/>
      <c r="M228" s="23"/>
      <c r="N228" s="23"/>
      <c r="O228" s="23"/>
      <c r="P228" s="23"/>
      <c r="Q228" s="23"/>
      <c r="R228" s="23"/>
      <c r="S228" s="23"/>
      <c r="T228" s="23"/>
      <c r="U228" s="219"/>
      <c r="V228" s="23"/>
      <c r="W228" s="23"/>
      <c r="X228" s="23"/>
    </row>
    <row r="229" spans="1:24" ht="15.75" customHeight="1">
      <c r="A229" s="457"/>
      <c r="B229" s="23"/>
      <c r="C229" s="23"/>
      <c r="D229" s="23"/>
      <c r="E229" s="23"/>
      <c r="F229" s="23"/>
      <c r="G229" s="23"/>
      <c r="H229" s="23"/>
      <c r="I229" s="23"/>
      <c r="J229" s="23"/>
      <c r="K229" s="23"/>
      <c r="L229" s="23"/>
      <c r="M229" s="23"/>
      <c r="N229" s="23"/>
      <c r="O229" s="23"/>
      <c r="P229" s="23"/>
      <c r="Q229" s="23"/>
      <c r="R229" s="23"/>
      <c r="S229" s="23"/>
      <c r="T229" s="23"/>
      <c r="U229" s="219"/>
      <c r="V229" s="23"/>
      <c r="W229" s="23"/>
      <c r="X229" s="23"/>
    </row>
    <row r="230" spans="1:24" ht="15.75" customHeight="1">
      <c r="A230" s="457"/>
      <c r="B230" s="23"/>
      <c r="C230" s="23"/>
      <c r="D230" s="23"/>
      <c r="E230" s="23"/>
      <c r="F230" s="23"/>
      <c r="G230" s="23"/>
      <c r="H230" s="23"/>
      <c r="I230" s="23"/>
      <c r="J230" s="23"/>
      <c r="K230" s="23"/>
      <c r="L230" s="23"/>
      <c r="M230" s="23"/>
      <c r="N230" s="23"/>
      <c r="O230" s="23"/>
      <c r="P230" s="23"/>
      <c r="Q230" s="23"/>
      <c r="R230" s="23"/>
      <c r="S230" s="23"/>
      <c r="T230" s="23"/>
      <c r="U230" s="219"/>
      <c r="V230" s="23"/>
      <c r="W230" s="23"/>
      <c r="X230" s="23"/>
    </row>
    <row r="231" spans="1:24" ht="15.75" customHeight="1">
      <c r="A231" s="457"/>
      <c r="B231" s="23"/>
      <c r="C231" s="23"/>
      <c r="D231" s="23"/>
      <c r="E231" s="23"/>
      <c r="F231" s="23"/>
      <c r="G231" s="23"/>
      <c r="H231" s="23"/>
      <c r="I231" s="23"/>
      <c r="J231" s="23"/>
      <c r="K231" s="23"/>
      <c r="L231" s="23"/>
      <c r="M231" s="23"/>
      <c r="N231" s="23"/>
      <c r="O231" s="23"/>
      <c r="P231" s="23"/>
      <c r="Q231" s="23"/>
      <c r="R231" s="23"/>
      <c r="S231" s="23"/>
      <c r="T231" s="23"/>
      <c r="U231" s="219"/>
      <c r="V231" s="23"/>
      <c r="W231" s="23"/>
      <c r="X231" s="23"/>
    </row>
    <row r="232" spans="1:24" ht="15.75" customHeight="1">
      <c r="A232" s="457"/>
      <c r="B232" s="23"/>
      <c r="C232" s="23"/>
      <c r="D232" s="23"/>
      <c r="E232" s="23"/>
      <c r="F232" s="23"/>
      <c r="G232" s="23"/>
      <c r="H232" s="23"/>
      <c r="I232" s="23"/>
      <c r="J232" s="23"/>
      <c r="K232" s="23"/>
      <c r="L232" s="23"/>
      <c r="M232" s="23"/>
      <c r="N232" s="23"/>
      <c r="O232" s="23"/>
      <c r="P232" s="23"/>
      <c r="Q232" s="23"/>
      <c r="R232" s="23"/>
      <c r="S232" s="23"/>
      <c r="T232" s="23"/>
      <c r="U232" s="219"/>
      <c r="V232" s="23"/>
      <c r="W232" s="23"/>
      <c r="X232" s="23"/>
    </row>
    <row r="233" spans="1:24" ht="15.75" customHeight="1">
      <c r="A233" s="457"/>
      <c r="B233" s="23"/>
      <c r="C233" s="23"/>
      <c r="D233" s="23"/>
      <c r="E233" s="23"/>
      <c r="F233" s="23"/>
      <c r="G233" s="23"/>
      <c r="H233" s="23"/>
      <c r="I233" s="23"/>
      <c r="J233" s="23"/>
      <c r="K233" s="23"/>
      <c r="L233" s="23"/>
      <c r="M233" s="23"/>
      <c r="N233" s="23"/>
      <c r="O233" s="23"/>
      <c r="P233" s="23"/>
      <c r="Q233" s="23"/>
      <c r="R233" s="23"/>
      <c r="S233" s="23"/>
      <c r="T233" s="23"/>
      <c r="U233" s="219"/>
      <c r="V233" s="23"/>
      <c r="W233" s="23"/>
      <c r="X233" s="23"/>
    </row>
    <row r="234" spans="1:24" ht="15.75" customHeight="1">
      <c r="A234" s="457"/>
      <c r="B234" s="23"/>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ht="15.75" customHeight="1">
      <c r="A235" s="457"/>
      <c r="B235" s="23"/>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ht="15.75" customHeight="1">
      <c r="A236" s="457"/>
      <c r="B236" s="23"/>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ht="15.75" customHeight="1">
      <c r="A237" s="457"/>
      <c r="B237" s="23"/>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ht="15.75" customHeight="1">
      <c r="A238" s="457"/>
      <c r="B238" s="23"/>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ht="15.75" customHeight="1">
      <c r="A239" s="457"/>
      <c r="B239" s="23"/>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ht="15.75" customHeight="1">
      <c r="A240" s="457"/>
      <c r="B240" s="23"/>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ht="15.75" customHeight="1">
      <c r="A241" s="457"/>
      <c r="B241" s="23"/>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ht="15.75" customHeight="1">
      <c r="A242" s="457"/>
      <c r="B242" s="23"/>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ht="15.75" customHeight="1">
      <c r="A243" s="457"/>
      <c r="B243" s="23"/>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ht="15.75" customHeight="1">
      <c r="A244" s="457"/>
      <c r="B244" s="23"/>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ht="15.75" customHeight="1">
      <c r="A245" s="457"/>
      <c r="B245" s="23"/>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ht="15.75" customHeight="1">
      <c r="A246" s="457"/>
      <c r="B246" s="23"/>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ht="15.75" customHeight="1">
      <c r="A247" s="457"/>
      <c r="B247" s="23"/>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ht="15.75" customHeight="1">
      <c r="A248" s="457"/>
      <c r="B248" s="23"/>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ht="15.75" customHeight="1">
      <c r="A249" s="457"/>
      <c r="B249" s="23"/>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ht="15.75" customHeight="1">
      <c r="A250" s="457"/>
      <c r="B250" s="23"/>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ht="15.75" customHeight="1">
      <c r="A251" s="457"/>
      <c r="B251" s="23"/>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ht="15.75" customHeight="1">
      <c r="A252" s="457"/>
      <c r="B252" s="23"/>
      <c r="C252" s="23"/>
      <c r="D252" s="23"/>
      <c r="E252" s="23"/>
      <c r="F252" s="23"/>
      <c r="G252" s="23"/>
      <c r="H252" s="23"/>
      <c r="I252" s="23"/>
      <c r="J252" s="23"/>
      <c r="K252" s="23"/>
      <c r="L252" s="23"/>
      <c r="M252" s="23"/>
      <c r="N252" s="23"/>
      <c r="O252" s="23"/>
      <c r="P252" s="23"/>
      <c r="Q252" s="23"/>
      <c r="R252" s="23"/>
      <c r="S252" s="23"/>
      <c r="T252" s="23"/>
      <c r="U252" s="23"/>
      <c r="V252" s="23"/>
      <c r="W252" s="23"/>
      <c r="X252" s="23"/>
    </row>
    <row r="253" spans="1:24" ht="15.75" customHeight="1">
      <c r="A253" s="457"/>
      <c r="B253" s="23"/>
      <c r="C253" s="23"/>
      <c r="D253" s="23"/>
      <c r="E253" s="23"/>
      <c r="F253" s="23"/>
      <c r="G253" s="23"/>
      <c r="H253" s="23"/>
      <c r="I253" s="23"/>
      <c r="J253" s="23"/>
      <c r="K253" s="23"/>
      <c r="L253" s="23"/>
      <c r="M253" s="23"/>
      <c r="N253" s="23"/>
      <c r="O253" s="23"/>
      <c r="P253" s="23"/>
      <c r="Q253" s="23"/>
      <c r="R253" s="23"/>
      <c r="S253" s="23"/>
      <c r="T253" s="23"/>
      <c r="U253" s="23"/>
      <c r="V253" s="23"/>
      <c r="W253" s="23"/>
      <c r="X253" s="23"/>
    </row>
    <row r="254" spans="1:24" ht="15.75" customHeight="1">
      <c r="A254" s="457"/>
      <c r="B254" s="23"/>
      <c r="C254" s="23"/>
      <c r="D254" s="23"/>
      <c r="E254" s="23"/>
      <c r="F254" s="23"/>
      <c r="G254" s="23"/>
      <c r="H254" s="23"/>
      <c r="I254" s="23"/>
      <c r="J254" s="23"/>
      <c r="K254" s="23"/>
      <c r="L254" s="23"/>
      <c r="M254" s="23"/>
      <c r="N254" s="23"/>
      <c r="O254" s="23"/>
      <c r="P254" s="23"/>
      <c r="Q254" s="23"/>
      <c r="R254" s="23"/>
      <c r="S254" s="23"/>
      <c r="T254" s="23"/>
      <c r="U254" s="23"/>
      <c r="V254" s="23"/>
      <c r="W254" s="23"/>
      <c r="X254" s="23"/>
    </row>
    <row r="255" spans="1:24" ht="15.75" customHeight="1">
      <c r="A255" s="457"/>
      <c r="B255" s="23"/>
      <c r="C255" s="23"/>
      <c r="D255" s="23"/>
      <c r="E255" s="23"/>
      <c r="F255" s="23"/>
      <c r="G255" s="23"/>
      <c r="H255" s="23"/>
      <c r="I255" s="23"/>
      <c r="J255" s="23"/>
      <c r="K255" s="23"/>
      <c r="L255" s="23"/>
      <c r="M255" s="23"/>
      <c r="N255" s="23"/>
      <c r="O255" s="23"/>
      <c r="P255" s="23"/>
      <c r="Q255" s="23"/>
      <c r="R255" s="23"/>
      <c r="S255" s="23"/>
      <c r="T255" s="23"/>
      <c r="U255" s="23"/>
      <c r="V255" s="23"/>
      <c r="W255" s="23"/>
      <c r="X255" s="23"/>
    </row>
    <row r="256" spans="1:24" ht="15.75" customHeight="1">
      <c r="A256" s="457"/>
      <c r="B256" s="23"/>
      <c r="C256" s="23"/>
      <c r="D256" s="23"/>
      <c r="E256" s="23"/>
      <c r="F256" s="23"/>
      <c r="G256" s="23"/>
      <c r="H256" s="23"/>
      <c r="I256" s="23"/>
      <c r="J256" s="23"/>
      <c r="K256" s="23"/>
      <c r="L256" s="23"/>
      <c r="M256" s="23"/>
      <c r="N256" s="23"/>
      <c r="O256" s="23"/>
      <c r="P256" s="23"/>
      <c r="Q256" s="23"/>
      <c r="R256" s="23"/>
      <c r="S256" s="23"/>
      <c r="T256" s="23"/>
      <c r="U256" s="23"/>
      <c r="V256" s="23"/>
      <c r="W256" s="23"/>
      <c r="X256" s="23"/>
    </row>
    <row r="257" spans="1:24" ht="15.75" customHeight="1">
      <c r="A257" s="457"/>
      <c r="B257" s="23"/>
      <c r="C257" s="23"/>
      <c r="D257" s="23"/>
      <c r="E257" s="23"/>
      <c r="F257" s="23"/>
      <c r="G257" s="23"/>
      <c r="H257" s="23"/>
      <c r="I257" s="23"/>
      <c r="J257" s="23"/>
      <c r="K257" s="23"/>
      <c r="L257" s="23"/>
      <c r="M257" s="23"/>
      <c r="N257" s="23"/>
      <c r="O257" s="23"/>
      <c r="P257" s="23"/>
      <c r="Q257" s="23"/>
      <c r="R257" s="23"/>
      <c r="S257" s="23"/>
      <c r="T257" s="23"/>
      <c r="U257" s="23"/>
      <c r="V257" s="23"/>
      <c r="W257" s="23"/>
      <c r="X257" s="23"/>
    </row>
    <row r="258" spans="1:24" ht="15.75" customHeight="1">
      <c r="A258" s="457"/>
      <c r="B258" s="23"/>
      <c r="C258" s="23"/>
      <c r="D258" s="23"/>
      <c r="E258" s="23"/>
      <c r="F258" s="23"/>
      <c r="G258" s="23"/>
      <c r="H258" s="23"/>
      <c r="I258" s="23"/>
      <c r="J258" s="23"/>
      <c r="K258" s="23"/>
      <c r="L258" s="23"/>
      <c r="M258" s="23"/>
      <c r="N258" s="23"/>
      <c r="O258" s="23"/>
      <c r="P258" s="23"/>
      <c r="Q258" s="23"/>
      <c r="R258" s="23"/>
      <c r="S258" s="23"/>
      <c r="T258" s="23"/>
      <c r="U258" s="23"/>
      <c r="V258" s="23"/>
      <c r="W258" s="23"/>
      <c r="X258" s="23"/>
    </row>
    <row r="259" spans="1:24" ht="15.75" customHeight="1">
      <c r="A259" s="457"/>
      <c r="B259" s="23"/>
      <c r="C259" s="23"/>
      <c r="D259" s="23"/>
      <c r="E259" s="23"/>
      <c r="F259" s="23"/>
      <c r="G259" s="23"/>
      <c r="H259" s="23"/>
      <c r="I259" s="23"/>
      <c r="J259" s="23"/>
      <c r="K259" s="23"/>
      <c r="L259" s="23"/>
      <c r="M259" s="23"/>
      <c r="N259" s="23"/>
      <c r="O259" s="23"/>
      <c r="P259" s="23"/>
      <c r="Q259" s="23"/>
      <c r="R259" s="23"/>
      <c r="S259" s="23"/>
      <c r="T259" s="23"/>
      <c r="U259" s="23"/>
      <c r="V259" s="23"/>
      <c r="W259" s="23"/>
      <c r="X259" s="23"/>
    </row>
    <row r="260" spans="1:24" ht="15.75" customHeight="1">
      <c r="A260" s="457"/>
      <c r="B260" s="23"/>
      <c r="C260" s="23"/>
      <c r="D260" s="23"/>
      <c r="E260" s="23"/>
      <c r="F260" s="23"/>
      <c r="G260" s="23"/>
      <c r="H260" s="23"/>
      <c r="I260" s="23"/>
      <c r="J260" s="23"/>
      <c r="K260" s="23"/>
      <c r="L260" s="23"/>
      <c r="M260" s="23"/>
      <c r="N260" s="23"/>
      <c r="O260" s="23"/>
      <c r="P260" s="23"/>
      <c r="Q260" s="23"/>
      <c r="R260" s="23"/>
      <c r="S260" s="23"/>
      <c r="T260" s="23"/>
      <c r="U260" s="23"/>
      <c r="V260" s="23"/>
      <c r="W260" s="23"/>
      <c r="X260" s="23"/>
    </row>
    <row r="261" spans="1:24" ht="15.75" customHeight="1">
      <c r="A261" s="457"/>
      <c r="B261" s="23"/>
      <c r="C261" s="23"/>
      <c r="D261" s="23"/>
      <c r="E261" s="23"/>
      <c r="F261" s="23"/>
      <c r="G261" s="23"/>
      <c r="H261" s="23"/>
      <c r="I261" s="23"/>
      <c r="J261" s="23"/>
      <c r="K261" s="23"/>
      <c r="L261" s="23"/>
      <c r="M261" s="23"/>
      <c r="N261" s="23"/>
      <c r="O261" s="23"/>
      <c r="P261" s="23"/>
      <c r="Q261" s="23"/>
      <c r="R261" s="23"/>
      <c r="S261" s="23"/>
      <c r="T261" s="23"/>
      <c r="U261" s="23"/>
      <c r="V261" s="23"/>
      <c r="W261" s="23"/>
      <c r="X261" s="23"/>
    </row>
    <row r="262" spans="1:24" ht="15.75" customHeight="1">
      <c r="A262" s="457"/>
      <c r="B262" s="23"/>
      <c r="C262" s="23"/>
      <c r="D262" s="23"/>
      <c r="E262" s="23"/>
      <c r="F262" s="23"/>
      <c r="G262" s="23"/>
      <c r="H262" s="23"/>
      <c r="I262" s="23"/>
      <c r="J262" s="23"/>
      <c r="K262" s="23"/>
      <c r="L262" s="23"/>
      <c r="M262" s="23"/>
      <c r="N262" s="23"/>
      <c r="O262" s="23"/>
      <c r="P262" s="23"/>
      <c r="Q262" s="23"/>
      <c r="R262" s="23"/>
      <c r="S262" s="23"/>
      <c r="T262" s="23"/>
      <c r="U262" s="23"/>
      <c r="V262" s="23"/>
      <c r="W262" s="23"/>
      <c r="X262" s="23"/>
    </row>
    <row r="263" spans="1:24" ht="15.75" customHeight="1">
      <c r="A263" s="457"/>
      <c r="B263" s="23"/>
      <c r="C263" s="23"/>
      <c r="D263" s="23"/>
      <c r="E263" s="23"/>
      <c r="F263" s="23"/>
      <c r="G263" s="23"/>
      <c r="H263" s="23"/>
      <c r="I263" s="23"/>
      <c r="J263" s="23"/>
      <c r="K263" s="23"/>
      <c r="L263" s="23"/>
      <c r="M263" s="23"/>
      <c r="N263" s="23"/>
      <c r="O263" s="23"/>
      <c r="P263" s="23"/>
      <c r="Q263" s="23"/>
      <c r="R263" s="23"/>
      <c r="S263" s="23"/>
      <c r="T263" s="23"/>
      <c r="U263" s="23"/>
      <c r="V263" s="23"/>
      <c r="W263" s="23"/>
      <c r="X263" s="23"/>
    </row>
    <row r="264" spans="1:24" ht="15.75" customHeight="1">
      <c r="A264" s="457"/>
      <c r="B264" s="23"/>
      <c r="C264" s="23"/>
      <c r="D264" s="23"/>
      <c r="E264" s="23"/>
      <c r="F264" s="23"/>
      <c r="G264" s="23"/>
      <c r="H264" s="23"/>
      <c r="I264" s="23"/>
      <c r="J264" s="23"/>
      <c r="K264" s="23"/>
      <c r="L264" s="23"/>
      <c r="M264" s="23"/>
      <c r="N264" s="23"/>
      <c r="O264" s="23"/>
      <c r="P264" s="23"/>
      <c r="Q264" s="23"/>
      <c r="R264" s="23"/>
      <c r="S264" s="23"/>
      <c r="T264" s="23"/>
      <c r="U264" s="23"/>
      <c r="V264" s="23"/>
      <c r="W264" s="23"/>
      <c r="X264" s="23"/>
    </row>
    <row r="265" spans="1:24" ht="15.75" customHeight="1">
      <c r="A265" s="457"/>
      <c r="B265" s="23"/>
      <c r="C265" s="23"/>
      <c r="D265" s="23"/>
      <c r="E265" s="23"/>
      <c r="F265" s="23"/>
      <c r="G265" s="23"/>
      <c r="H265" s="23"/>
      <c r="I265" s="23"/>
      <c r="J265" s="23"/>
      <c r="K265" s="23"/>
      <c r="L265" s="23"/>
      <c r="M265" s="23"/>
      <c r="N265" s="23"/>
      <c r="O265" s="23"/>
      <c r="P265" s="23"/>
      <c r="Q265" s="23"/>
      <c r="R265" s="23"/>
      <c r="S265" s="23"/>
      <c r="T265" s="23"/>
      <c r="U265" s="23"/>
      <c r="V265" s="23"/>
      <c r="W265" s="23"/>
      <c r="X265" s="23"/>
    </row>
    <row r="266" spans="1:24" ht="15.75" customHeight="1">
      <c r="A266" s="457"/>
      <c r="B266" s="23"/>
      <c r="C266" s="23"/>
      <c r="D266" s="23"/>
      <c r="E266" s="23"/>
      <c r="F266" s="23"/>
      <c r="G266" s="23"/>
      <c r="H266" s="23"/>
      <c r="I266" s="23"/>
      <c r="J266" s="23"/>
      <c r="K266" s="23"/>
      <c r="L266" s="23"/>
      <c r="M266" s="23"/>
      <c r="N266" s="23"/>
      <c r="O266" s="23"/>
      <c r="P266" s="23"/>
      <c r="Q266" s="23"/>
      <c r="R266" s="23"/>
      <c r="S266" s="23"/>
      <c r="T266" s="23"/>
      <c r="U266" s="23"/>
      <c r="V266" s="23"/>
      <c r="W266" s="23"/>
      <c r="X266" s="23"/>
    </row>
    <row r="267" spans="1:24" ht="15.75" customHeight="1">
      <c r="A267" s="457"/>
      <c r="B267" s="23"/>
      <c r="C267" s="23"/>
      <c r="D267" s="23"/>
      <c r="E267" s="23"/>
      <c r="F267" s="23"/>
      <c r="G267" s="23"/>
      <c r="H267" s="23"/>
      <c r="I267" s="23"/>
      <c r="J267" s="23"/>
      <c r="K267" s="23"/>
      <c r="L267" s="23"/>
      <c r="M267" s="23"/>
      <c r="N267" s="23"/>
      <c r="O267" s="23"/>
      <c r="P267" s="23"/>
      <c r="Q267" s="23"/>
      <c r="R267" s="23"/>
      <c r="S267" s="23"/>
      <c r="T267" s="23"/>
      <c r="U267" s="23"/>
      <c r="V267" s="23"/>
      <c r="W267" s="23"/>
      <c r="X267" s="23"/>
    </row>
    <row r="268" spans="1:24" ht="15.75" customHeight="1">
      <c r="A268" s="457"/>
      <c r="B268" s="23"/>
      <c r="C268" s="23"/>
      <c r="D268" s="23"/>
      <c r="E268" s="23"/>
      <c r="F268" s="23"/>
      <c r="G268" s="23"/>
      <c r="H268" s="23"/>
      <c r="I268" s="23"/>
      <c r="J268" s="23"/>
      <c r="K268" s="23"/>
      <c r="L268" s="23"/>
      <c r="M268" s="23"/>
      <c r="N268" s="23"/>
      <c r="O268" s="23"/>
      <c r="P268" s="23"/>
      <c r="Q268" s="23"/>
      <c r="R268" s="23"/>
      <c r="S268" s="23"/>
      <c r="T268" s="23"/>
      <c r="U268" s="23"/>
      <c r="V268" s="23"/>
      <c r="W268" s="23"/>
      <c r="X268" s="23"/>
    </row>
    <row r="269" spans="1:24" ht="15.75" customHeight="1">
      <c r="A269" s="457"/>
      <c r="B269" s="23"/>
      <c r="C269" s="23"/>
      <c r="D269" s="23"/>
      <c r="E269" s="23"/>
      <c r="F269" s="23"/>
      <c r="G269" s="23"/>
      <c r="H269" s="23"/>
      <c r="I269" s="23"/>
      <c r="J269" s="23"/>
      <c r="K269" s="23"/>
      <c r="L269" s="23"/>
      <c r="M269" s="23"/>
      <c r="N269" s="23"/>
      <c r="O269" s="23"/>
      <c r="P269" s="23"/>
      <c r="Q269" s="23"/>
      <c r="R269" s="23"/>
      <c r="S269" s="23"/>
      <c r="T269" s="23"/>
      <c r="U269" s="23"/>
      <c r="V269" s="23"/>
      <c r="W269" s="23"/>
      <c r="X269" s="23"/>
    </row>
    <row r="270" spans="1:24" ht="15.75" customHeight="1">
      <c r="A270" s="457"/>
      <c r="B270" s="23"/>
      <c r="C270" s="23"/>
      <c r="D270" s="23"/>
      <c r="E270" s="23"/>
      <c r="F270" s="23"/>
      <c r="G270" s="23"/>
      <c r="H270" s="23"/>
      <c r="I270" s="23"/>
      <c r="J270" s="23"/>
      <c r="K270" s="23"/>
      <c r="L270" s="23"/>
      <c r="M270" s="23"/>
      <c r="N270" s="23"/>
      <c r="O270" s="23"/>
      <c r="P270" s="23"/>
      <c r="Q270" s="23"/>
      <c r="R270" s="23"/>
      <c r="S270" s="23"/>
      <c r="T270" s="23"/>
      <c r="U270" s="23"/>
      <c r="V270" s="23"/>
      <c r="W270" s="23"/>
      <c r="X270" s="23"/>
    </row>
    <row r="271" spans="1:24" ht="15.75" customHeight="1">
      <c r="A271" s="457"/>
      <c r="B271" s="23"/>
      <c r="C271" s="23"/>
      <c r="D271" s="23"/>
      <c r="E271" s="23"/>
      <c r="F271" s="23"/>
      <c r="G271" s="23"/>
      <c r="H271" s="23"/>
      <c r="I271" s="23"/>
      <c r="J271" s="23"/>
      <c r="K271" s="23"/>
      <c r="L271" s="23"/>
      <c r="M271" s="23"/>
      <c r="N271" s="23"/>
      <c r="O271" s="23"/>
      <c r="P271" s="23"/>
      <c r="Q271" s="23"/>
      <c r="R271" s="23"/>
      <c r="S271" s="23"/>
      <c r="T271" s="23"/>
      <c r="U271" s="23"/>
      <c r="V271" s="23"/>
      <c r="W271" s="23"/>
      <c r="X271" s="23"/>
    </row>
    <row r="272" spans="1:24" ht="15.75" customHeight="1">
      <c r="A272" s="457"/>
      <c r="B272" s="23"/>
      <c r="C272" s="23"/>
      <c r="D272" s="23"/>
      <c r="E272" s="23"/>
      <c r="F272" s="23"/>
      <c r="G272" s="23"/>
      <c r="H272" s="23"/>
      <c r="I272" s="23"/>
      <c r="J272" s="23"/>
      <c r="K272" s="23"/>
      <c r="L272" s="23"/>
      <c r="M272" s="23"/>
      <c r="N272" s="23"/>
      <c r="O272" s="23"/>
      <c r="P272" s="23"/>
      <c r="Q272" s="23"/>
      <c r="R272" s="23"/>
      <c r="S272" s="23"/>
      <c r="T272" s="23"/>
      <c r="U272" s="23"/>
      <c r="V272" s="23"/>
      <c r="W272" s="23"/>
      <c r="X272" s="23"/>
    </row>
    <row r="273" spans="1:24" ht="15.75" customHeight="1">
      <c r="A273" s="457"/>
      <c r="B273" s="23"/>
      <c r="C273" s="23"/>
      <c r="D273" s="23"/>
      <c r="E273" s="23"/>
      <c r="F273" s="23"/>
      <c r="G273" s="23"/>
      <c r="H273" s="23"/>
      <c r="I273" s="23"/>
      <c r="J273" s="23"/>
      <c r="K273" s="23"/>
      <c r="L273" s="23"/>
      <c r="M273" s="23"/>
      <c r="N273" s="23"/>
      <c r="O273" s="23"/>
      <c r="P273" s="23"/>
      <c r="Q273" s="23"/>
      <c r="R273" s="23"/>
      <c r="S273" s="23"/>
      <c r="T273" s="23"/>
      <c r="U273" s="23"/>
      <c r="V273" s="23"/>
      <c r="W273" s="23"/>
      <c r="X273" s="23"/>
    </row>
    <row r="274" spans="1:24" ht="15.75" customHeight="1">
      <c r="A274" s="457"/>
      <c r="B274" s="23"/>
      <c r="C274" s="23"/>
      <c r="D274" s="23"/>
      <c r="E274" s="23"/>
      <c r="F274" s="23"/>
      <c r="G274" s="23"/>
      <c r="H274" s="23"/>
      <c r="I274" s="23"/>
      <c r="J274" s="23"/>
      <c r="K274" s="23"/>
      <c r="L274" s="23"/>
      <c r="M274" s="23"/>
      <c r="N274" s="23"/>
      <c r="O274" s="23"/>
      <c r="P274" s="23"/>
      <c r="Q274" s="23"/>
      <c r="R274" s="23"/>
      <c r="S274" s="23"/>
      <c r="T274" s="23"/>
      <c r="U274" s="23"/>
      <c r="V274" s="23"/>
      <c r="W274" s="23"/>
      <c r="X274" s="23"/>
    </row>
    <row r="275" spans="1:24" ht="15.75" customHeight="1">
      <c r="A275" s="457"/>
      <c r="B275" s="23"/>
      <c r="C275" s="23"/>
      <c r="D275" s="23"/>
      <c r="E275" s="23"/>
      <c r="F275" s="23"/>
      <c r="G275" s="23"/>
      <c r="H275" s="23"/>
      <c r="I275" s="23"/>
      <c r="J275" s="23"/>
      <c r="K275" s="23"/>
      <c r="L275" s="23"/>
      <c r="M275" s="23"/>
      <c r="N275" s="23"/>
      <c r="O275" s="23"/>
      <c r="P275" s="23"/>
      <c r="Q275" s="23"/>
      <c r="R275" s="23"/>
      <c r="S275" s="23"/>
      <c r="T275" s="23"/>
      <c r="U275" s="23"/>
      <c r="V275" s="23"/>
      <c r="W275" s="23"/>
      <c r="X275" s="23"/>
    </row>
    <row r="276" spans="1:24" ht="15.75" customHeight="1">
      <c r="A276" s="457"/>
      <c r="B276" s="23"/>
      <c r="C276" s="23"/>
      <c r="D276" s="23"/>
      <c r="E276" s="23"/>
      <c r="F276" s="23"/>
      <c r="G276" s="23"/>
      <c r="H276" s="23"/>
      <c r="I276" s="23"/>
      <c r="J276" s="23"/>
      <c r="K276" s="23"/>
      <c r="L276" s="23"/>
      <c r="M276" s="23"/>
      <c r="N276" s="23"/>
      <c r="O276" s="23"/>
      <c r="P276" s="23"/>
      <c r="Q276" s="23"/>
      <c r="R276" s="23"/>
      <c r="S276" s="23"/>
      <c r="T276" s="23"/>
      <c r="U276" s="23"/>
      <c r="V276" s="23"/>
      <c r="W276" s="23"/>
      <c r="X276" s="23"/>
    </row>
    <row r="277" spans="1:24" ht="15.75" customHeight="1">
      <c r="A277" s="457"/>
      <c r="B277" s="23"/>
      <c r="C277" s="23"/>
      <c r="D277" s="23"/>
      <c r="E277" s="23"/>
      <c r="F277" s="23"/>
      <c r="G277" s="23"/>
      <c r="H277" s="23"/>
      <c r="I277" s="23"/>
      <c r="J277" s="23"/>
      <c r="K277" s="23"/>
      <c r="L277" s="23"/>
      <c r="M277" s="23"/>
      <c r="N277" s="23"/>
      <c r="O277" s="23"/>
      <c r="P277" s="23"/>
      <c r="Q277" s="23"/>
      <c r="R277" s="23"/>
      <c r="S277" s="23"/>
      <c r="T277" s="23"/>
      <c r="U277" s="23"/>
      <c r="V277" s="23"/>
      <c r="W277" s="23"/>
      <c r="X277" s="23"/>
    </row>
    <row r="278" spans="1:24" ht="15.75" customHeight="1">
      <c r="A278" s="457"/>
      <c r="B278" s="23"/>
      <c r="C278" s="23"/>
      <c r="D278" s="23"/>
      <c r="E278" s="23"/>
      <c r="F278" s="23"/>
      <c r="G278" s="23"/>
      <c r="H278" s="23"/>
      <c r="I278" s="23"/>
      <c r="J278" s="23"/>
      <c r="K278" s="23"/>
      <c r="L278" s="23"/>
      <c r="M278" s="23"/>
      <c r="N278" s="23"/>
      <c r="O278" s="23"/>
      <c r="P278" s="23"/>
      <c r="Q278" s="23"/>
      <c r="R278" s="23"/>
      <c r="S278" s="23"/>
      <c r="T278" s="23"/>
      <c r="U278" s="23"/>
      <c r="V278" s="23"/>
      <c r="W278" s="23"/>
      <c r="X278" s="23"/>
    </row>
    <row r="279" spans="1:24" ht="15.75" customHeight="1">
      <c r="A279" s="457"/>
      <c r="B279" s="23"/>
      <c r="C279" s="23"/>
      <c r="D279" s="23"/>
      <c r="E279" s="23"/>
      <c r="F279" s="23"/>
      <c r="G279" s="23"/>
      <c r="H279" s="23"/>
      <c r="I279" s="23"/>
      <c r="J279" s="23"/>
      <c r="K279" s="23"/>
      <c r="L279" s="23"/>
      <c r="M279" s="23"/>
      <c r="N279" s="23"/>
      <c r="O279" s="23"/>
      <c r="P279" s="23"/>
      <c r="Q279" s="23"/>
      <c r="R279" s="23"/>
      <c r="S279" s="23"/>
      <c r="T279" s="23"/>
      <c r="U279" s="23"/>
      <c r="V279" s="23"/>
      <c r="W279" s="23"/>
      <c r="X279" s="23"/>
    </row>
    <row r="280" spans="1:24" ht="15.75" customHeight="1">
      <c r="A280" s="457"/>
      <c r="B280" s="23"/>
      <c r="C280" s="23"/>
      <c r="D280" s="23"/>
      <c r="E280" s="23"/>
      <c r="F280" s="23"/>
      <c r="G280" s="23"/>
      <c r="H280" s="23"/>
      <c r="I280" s="23"/>
      <c r="J280" s="23"/>
      <c r="K280" s="23"/>
      <c r="L280" s="23"/>
      <c r="M280" s="23"/>
      <c r="N280" s="23"/>
      <c r="O280" s="23"/>
      <c r="P280" s="23"/>
      <c r="Q280" s="23"/>
      <c r="R280" s="23"/>
      <c r="S280" s="23"/>
      <c r="T280" s="23"/>
      <c r="U280" s="23"/>
      <c r="V280" s="23"/>
      <c r="W280" s="23"/>
      <c r="X280" s="23"/>
    </row>
    <row r="281" spans="1:24" ht="15.75" customHeight="1">
      <c r="A281" s="457"/>
      <c r="B281" s="23"/>
      <c r="C281" s="23"/>
      <c r="D281" s="23"/>
      <c r="E281" s="23"/>
      <c r="F281" s="23"/>
      <c r="G281" s="23"/>
      <c r="H281" s="23"/>
      <c r="I281" s="23"/>
      <c r="J281" s="23"/>
      <c r="K281" s="23"/>
      <c r="L281" s="23"/>
      <c r="M281" s="23"/>
      <c r="N281" s="23"/>
      <c r="O281" s="23"/>
      <c r="P281" s="23"/>
      <c r="Q281" s="23"/>
      <c r="R281" s="23"/>
      <c r="S281" s="23"/>
      <c r="T281" s="23"/>
      <c r="U281" s="23"/>
      <c r="V281" s="23"/>
      <c r="W281" s="23"/>
      <c r="X281" s="23"/>
    </row>
    <row r="282" spans="1:24" ht="15.75" customHeight="1">
      <c r="A282" s="457"/>
      <c r="B282" s="23"/>
      <c r="C282" s="23"/>
      <c r="D282" s="23"/>
      <c r="E282" s="23"/>
      <c r="F282" s="23"/>
      <c r="G282" s="23"/>
      <c r="H282" s="23"/>
      <c r="I282" s="23"/>
      <c r="J282" s="23"/>
      <c r="K282" s="23"/>
      <c r="L282" s="23"/>
      <c r="M282" s="23"/>
      <c r="N282" s="23"/>
      <c r="O282" s="23"/>
      <c r="P282" s="23"/>
      <c r="Q282" s="23"/>
      <c r="R282" s="23"/>
      <c r="S282" s="23"/>
      <c r="T282" s="23"/>
      <c r="U282" s="23"/>
      <c r="V282" s="23"/>
      <c r="W282" s="23"/>
      <c r="X282" s="23"/>
    </row>
    <row r="283" spans="1:24" ht="15.75" customHeight="1">
      <c r="A283" s="457"/>
      <c r="B283" s="23"/>
      <c r="C283" s="23"/>
      <c r="D283" s="23"/>
      <c r="E283" s="23"/>
      <c r="F283" s="23"/>
      <c r="G283" s="23"/>
      <c r="H283" s="23"/>
      <c r="I283" s="23"/>
      <c r="J283" s="23"/>
      <c r="K283" s="23"/>
      <c r="L283" s="23"/>
      <c r="M283" s="23"/>
      <c r="N283" s="23"/>
      <c r="O283" s="23"/>
      <c r="P283" s="23"/>
      <c r="Q283" s="23"/>
      <c r="R283" s="23"/>
      <c r="S283" s="23"/>
      <c r="T283" s="23"/>
      <c r="U283" s="23"/>
      <c r="V283" s="23"/>
      <c r="W283" s="23"/>
      <c r="X283" s="23"/>
    </row>
    <row r="284" spans="1:24" ht="15.75" customHeight="1">
      <c r="A284" s="457"/>
      <c r="B284" s="23"/>
      <c r="C284" s="23"/>
      <c r="D284" s="23"/>
      <c r="E284" s="23"/>
      <c r="F284" s="23"/>
      <c r="G284" s="23"/>
      <c r="H284" s="23"/>
      <c r="I284" s="23"/>
      <c r="J284" s="23"/>
      <c r="K284" s="23"/>
      <c r="L284" s="23"/>
      <c r="M284" s="23"/>
      <c r="N284" s="23"/>
      <c r="O284" s="23"/>
      <c r="P284" s="23"/>
      <c r="Q284" s="23"/>
      <c r="R284" s="23"/>
      <c r="S284" s="23"/>
      <c r="T284" s="23"/>
      <c r="U284" s="23"/>
      <c r="V284" s="23"/>
      <c r="W284" s="23"/>
      <c r="X284" s="23"/>
    </row>
    <row r="285" spans="1:24" ht="15.75" customHeight="1">
      <c r="A285" s="457"/>
      <c r="B285" s="23"/>
      <c r="C285" s="23"/>
      <c r="D285" s="23"/>
      <c r="E285" s="23"/>
      <c r="F285" s="23"/>
      <c r="G285" s="23"/>
      <c r="H285" s="23"/>
      <c r="I285" s="23"/>
      <c r="J285" s="23"/>
      <c r="K285" s="23"/>
      <c r="L285" s="23"/>
      <c r="M285" s="23"/>
      <c r="N285" s="23"/>
      <c r="O285" s="23"/>
      <c r="P285" s="23"/>
      <c r="Q285" s="23"/>
      <c r="R285" s="23"/>
      <c r="S285" s="23"/>
      <c r="T285" s="23"/>
      <c r="U285" s="23"/>
      <c r="V285" s="23"/>
      <c r="W285" s="23"/>
      <c r="X285" s="23"/>
    </row>
    <row r="286" spans="1:24" ht="15.75" customHeight="1">
      <c r="A286" s="457"/>
      <c r="B286" s="23"/>
      <c r="C286" s="23"/>
      <c r="D286" s="23"/>
      <c r="E286" s="23"/>
      <c r="F286" s="23"/>
      <c r="G286" s="23"/>
      <c r="H286" s="23"/>
      <c r="I286" s="23"/>
      <c r="J286" s="23"/>
      <c r="K286" s="23"/>
      <c r="L286" s="23"/>
      <c r="M286" s="23"/>
      <c r="N286" s="23"/>
      <c r="O286" s="23"/>
      <c r="P286" s="23"/>
      <c r="Q286" s="23"/>
      <c r="R286" s="23"/>
      <c r="S286" s="23"/>
      <c r="T286" s="23"/>
      <c r="U286" s="23"/>
      <c r="V286" s="23"/>
      <c r="W286" s="23"/>
      <c r="X286" s="23"/>
    </row>
    <row r="287" spans="1:24" ht="15.75" customHeight="1">
      <c r="A287" s="457"/>
      <c r="B287" s="23"/>
      <c r="C287" s="23"/>
      <c r="D287" s="23"/>
      <c r="E287" s="23"/>
      <c r="F287" s="23"/>
      <c r="G287" s="23"/>
      <c r="H287" s="23"/>
      <c r="I287" s="23"/>
      <c r="J287" s="23"/>
      <c r="K287" s="23"/>
      <c r="L287" s="23"/>
      <c r="M287" s="23"/>
      <c r="N287" s="23"/>
      <c r="O287" s="23"/>
      <c r="P287" s="23"/>
      <c r="Q287" s="23"/>
      <c r="R287" s="23"/>
      <c r="S287" s="23"/>
      <c r="T287" s="23"/>
      <c r="U287" s="23"/>
      <c r="V287" s="23"/>
      <c r="W287" s="23"/>
      <c r="X287" s="23"/>
    </row>
    <row r="288" spans="1:24" ht="15.75" customHeight="1">
      <c r="A288" s="457"/>
      <c r="B288" s="23"/>
      <c r="C288" s="23"/>
      <c r="D288" s="23"/>
      <c r="E288" s="23"/>
      <c r="F288" s="23"/>
      <c r="G288" s="23"/>
      <c r="H288" s="23"/>
      <c r="I288" s="23"/>
      <c r="J288" s="23"/>
      <c r="K288" s="23"/>
      <c r="L288" s="23"/>
      <c r="M288" s="23"/>
      <c r="N288" s="23"/>
      <c r="O288" s="23"/>
      <c r="P288" s="23"/>
      <c r="Q288" s="23"/>
      <c r="R288" s="23"/>
      <c r="S288" s="23"/>
      <c r="T288" s="23"/>
      <c r="U288" s="23"/>
      <c r="V288" s="23"/>
      <c r="W288" s="23"/>
      <c r="X288" s="23"/>
    </row>
    <row r="289" spans="1:24" ht="15.75" customHeight="1">
      <c r="A289" s="457"/>
      <c r="B289" s="23"/>
      <c r="C289" s="23"/>
      <c r="D289" s="23"/>
      <c r="E289" s="23"/>
      <c r="F289" s="23"/>
      <c r="G289" s="23"/>
      <c r="H289" s="23"/>
      <c r="I289" s="23"/>
      <c r="J289" s="23"/>
      <c r="K289" s="23"/>
      <c r="L289" s="23"/>
      <c r="M289" s="23"/>
      <c r="N289" s="23"/>
      <c r="O289" s="23"/>
      <c r="P289" s="23"/>
      <c r="Q289" s="23"/>
      <c r="R289" s="23"/>
      <c r="S289" s="23"/>
      <c r="T289" s="23"/>
      <c r="U289" s="23"/>
      <c r="V289" s="23"/>
      <c r="W289" s="23"/>
      <c r="X289" s="23"/>
    </row>
    <row r="290" spans="1:24" ht="15.75" customHeight="1">
      <c r="A290" s="457"/>
      <c r="B290" s="23"/>
      <c r="C290" s="23"/>
      <c r="D290" s="23"/>
      <c r="E290" s="23"/>
      <c r="F290" s="23"/>
      <c r="G290" s="23"/>
      <c r="H290" s="23"/>
      <c r="I290" s="23"/>
      <c r="J290" s="23"/>
      <c r="K290" s="23"/>
      <c r="L290" s="23"/>
      <c r="M290" s="23"/>
      <c r="N290" s="23"/>
      <c r="O290" s="23"/>
      <c r="P290" s="23"/>
      <c r="Q290" s="23"/>
      <c r="R290" s="23"/>
      <c r="S290" s="23"/>
      <c r="T290" s="23"/>
      <c r="U290" s="23"/>
      <c r="V290" s="23"/>
      <c r="W290" s="23"/>
      <c r="X290" s="23"/>
    </row>
    <row r="291" spans="1:24" ht="15.75" customHeight="1">
      <c r="A291" s="457"/>
      <c r="B291" s="23"/>
      <c r="C291" s="23"/>
      <c r="D291" s="23"/>
      <c r="E291" s="23"/>
      <c r="F291" s="23"/>
      <c r="G291" s="23"/>
      <c r="H291" s="23"/>
      <c r="I291" s="23"/>
      <c r="J291" s="23"/>
      <c r="K291" s="23"/>
      <c r="L291" s="23"/>
      <c r="M291" s="23"/>
      <c r="N291" s="23"/>
      <c r="O291" s="23"/>
      <c r="P291" s="23"/>
      <c r="Q291" s="23"/>
      <c r="R291" s="23"/>
      <c r="S291" s="23"/>
      <c r="T291" s="23"/>
      <c r="U291" s="23"/>
      <c r="V291" s="23"/>
      <c r="W291" s="23"/>
      <c r="X291" s="23"/>
    </row>
    <row r="292" spans="1:24" ht="15.75" customHeight="1">
      <c r="A292" s="457"/>
      <c r="B292" s="23"/>
      <c r="C292" s="23"/>
      <c r="D292" s="23"/>
      <c r="E292" s="23"/>
      <c r="F292" s="23"/>
      <c r="G292" s="23"/>
      <c r="H292" s="23"/>
      <c r="I292" s="23"/>
      <c r="J292" s="23"/>
      <c r="K292" s="23"/>
      <c r="L292" s="23"/>
      <c r="M292" s="23"/>
      <c r="N292" s="23"/>
      <c r="O292" s="23"/>
      <c r="P292" s="23"/>
      <c r="Q292" s="23"/>
      <c r="R292" s="23"/>
      <c r="S292" s="23"/>
      <c r="T292" s="23"/>
      <c r="U292" s="23"/>
      <c r="V292" s="23"/>
      <c r="W292" s="23"/>
      <c r="X292" s="23"/>
    </row>
    <row r="293" spans="1:24" ht="15.75" customHeight="1">
      <c r="A293" s="457"/>
      <c r="B293" s="23"/>
      <c r="C293" s="23"/>
      <c r="D293" s="23"/>
      <c r="E293" s="23"/>
      <c r="F293" s="23"/>
      <c r="G293" s="23"/>
      <c r="H293" s="23"/>
      <c r="I293" s="23"/>
      <c r="J293" s="23"/>
      <c r="K293" s="23"/>
      <c r="L293" s="23"/>
      <c r="M293" s="23"/>
      <c r="N293" s="23"/>
      <c r="O293" s="23"/>
      <c r="P293" s="23"/>
      <c r="Q293" s="23"/>
      <c r="R293" s="23"/>
      <c r="S293" s="23"/>
      <c r="T293" s="23"/>
      <c r="U293" s="23"/>
      <c r="V293" s="23"/>
      <c r="W293" s="23"/>
      <c r="X293" s="23"/>
    </row>
    <row r="294" spans="1:24" ht="15.75" customHeight="1">
      <c r="A294" s="457"/>
      <c r="B294" s="23"/>
      <c r="C294" s="23"/>
      <c r="D294" s="23"/>
      <c r="E294" s="23"/>
      <c r="F294" s="23"/>
      <c r="G294" s="23"/>
      <c r="H294" s="23"/>
      <c r="I294" s="23"/>
      <c r="J294" s="23"/>
      <c r="K294" s="23"/>
      <c r="L294" s="23"/>
      <c r="M294" s="23"/>
      <c r="N294" s="23"/>
      <c r="O294" s="23"/>
      <c r="P294" s="23"/>
      <c r="Q294" s="23"/>
      <c r="R294" s="23"/>
      <c r="S294" s="23"/>
      <c r="T294" s="23"/>
      <c r="U294" s="23"/>
      <c r="V294" s="23"/>
      <c r="W294" s="23"/>
      <c r="X294" s="23"/>
    </row>
    <row r="295" spans="1:24" ht="15.75" customHeight="1">
      <c r="A295" s="457"/>
      <c r="B295" s="23"/>
      <c r="C295" s="23"/>
      <c r="D295" s="23"/>
      <c r="E295" s="23"/>
      <c r="F295" s="23"/>
      <c r="G295" s="23"/>
      <c r="H295" s="23"/>
      <c r="I295" s="23"/>
      <c r="J295" s="23"/>
      <c r="K295" s="23"/>
      <c r="L295" s="23"/>
      <c r="M295" s="23"/>
      <c r="N295" s="23"/>
      <c r="O295" s="23"/>
      <c r="P295" s="23"/>
      <c r="Q295" s="23"/>
      <c r="R295" s="23"/>
      <c r="S295" s="23"/>
      <c r="T295" s="23"/>
      <c r="U295" s="23"/>
      <c r="V295" s="23"/>
      <c r="W295" s="23"/>
      <c r="X295" s="23"/>
    </row>
    <row r="296" spans="1:24" ht="15.75" customHeight="1">
      <c r="A296" s="457"/>
      <c r="B296" s="23"/>
      <c r="C296" s="23"/>
      <c r="D296" s="23"/>
      <c r="E296" s="23"/>
      <c r="F296" s="23"/>
      <c r="G296" s="23"/>
      <c r="H296" s="23"/>
      <c r="I296" s="23"/>
      <c r="J296" s="23"/>
      <c r="K296" s="23"/>
      <c r="L296" s="23"/>
      <c r="M296" s="23"/>
      <c r="N296" s="23"/>
      <c r="O296" s="23"/>
      <c r="P296" s="23"/>
      <c r="Q296" s="23"/>
      <c r="R296" s="23"/>
      <c r="S296" s="23"/>
      <c r="T296" s="23"/>
      <c r="U296" s="23"/>
      <c r="V296" s="23"/>
      <c r="W296" s="23"/>
      <c r="X296" s="23"/>
    </row>
    <row r="297" spans="1:24" ht="15.75" customHeight="1">
      <c r="A297" s="457"/>
      <c r="B297" s="23"/>
      <c r="C297" s="23"/>
      <c r="D297" s="23"/>
      <c r="E297" s="23"/>
      <c r="F297" s="23"/>
      <c r="G297" s="23"/>
      <c r="H297" s="23"/>
      <c r="I297" s="23"/>
      <c r="J297" s="23"/>
      <c r="K297" s="23"/>
      <c r="L297" s="23"/>
      <c r="M297" s="23"/>
      <c r="N297" s="23"/>
      <c r="O297" s="23"/>
      <c r="P297" s="23"/>
      <c r="Q297" s="23"/>
      <c r="R297" s="23"/>
      <c r="S297" s="23"/>
      <c r="T297" s="23"/>
      <c r="U297" s="23"/>
      <c r="V297" s="23"/>
      <c r="W297" s="23"/>
      <c r="X297" s="23"/>
    </row>
    <row r="298" spans="1:24" ht="15.75" customHeight="1">
      <c r="A298" s="457"/>
      <c r="B298" s="23"/>
      <c r="C298" s="23"/>
      <c r="D298" s="23"/>
      <c r="E298" s="23"/>
      <c r="F298" s="23"/>
      <c r="G298" s="23"/>
      <c r="H298" s="23"/>
      <c r="I298" s="23"/>
      <c r="J298" s="23"/>
      <c r="K298" s="23"/>
      <c r="L298" s="23"/>
      <c r="M298" s="23"/>
      <c r="N298" s="23"/>
      <c r="O298" s="23"/>
      <c r="P298" s="23"/>
      <c r="Q298" s="23"/>
      <c r="R298" s="23"/>
      <c r="S298" s="23"/>
      <c r="T298" s="23"/>
      <c r="U298" s="23"/>
      <c r="V298" s="23"/>
      <c r="W298" s="23"/>
      <c r="X298" s="23"/>
    </row>
    <row r="299" spans="1:24" ht="15.75" customHeight="1">
      <c r="A299" s="457"/>
      <c r="B299" s="23"/>
      <c r="C299" s="23"/>
      <c r="D299" s="23"/>
      <c r="E299" s="23"/>
      <c r="F299" s="23"/>
      <c r="G299" s="23"/>
      <c r="H299" s="23"/>
      <c r="I299" s="23"/>
      <c r="J299" s="23"/>
      <c r="K299" s="23"/>
      <c r="L299" s="23"/>
      <c r="M299" s="23"/>
      <c r="N299" s="23"/>
      <c r="O299" s="23"/>
      <c r="P299" s="23"/>
      <c r="Q299" s="23"/>
      <c r="R299" s="23"/>
      <c r="S299" s="23"/>
      <c r="T299" s="23"/>
      <c r="U299" s="23"/>
      <c r="V299" s="23"/>
      <c r="W299" s="23"/>
      <c r="X299" s="23"/>
    </row>
    <row r="300" spans="1:24" ht="15.75" customHeight="1">
      <c r="A300" s="457"/>
      <c r="B300" s="23"/>
      <c r="C300" s="23"/>
      <c r="D300" s="23"/>
      <c r="E300" s="23"/>
      <c r="F300" s="23"/>
      <c r="G300" s="23"/>
      <c r="H300" s="23"/>
      <c r="I300" s="23"/>
      <c r="J300" s="23"/>
      <c r="K300" s="23"/>
      <c r="L300" s="23"/>
      <c r="M300" s="23"/>
      <c r="N300" s="23"/>
      <c r="O300" s="23"/>
      <c r="P300" s="23"/>
      <c r="Q300" s="23"/>
      <c r="R300" s="23"/>
      <c r="S300" s="23"/>
      <c r="T300" s="23"/>
      <c r="U300" s="23"/>
      <c r="V300" s="23"/>
      <c r="W300" s="23"/>
      <c r="X300" s="23"/>
    </row>
    <row r="301" spans="1:24" ht="15.75" customHeight="1">
      <c r="A301" s="457"/>
      <c r="B301" s="23"/>
      <c r="C301" s="23"/>
      <c r="D301" s="23"/>
      <c r="E301" s="23"/>
      <c r="F301" s="23"/>
      <c r="G301" s="23"/>
      <c r="H301" s="23"/>
      <c r="I301" s="23"/>
      <c r="J301" s="23"/>
      <c r="K301" s="23"/>
      <c r="L301" s="23"/>
      <c r="M301" s="23"/>
      <c r="N301" s="23"/>
      <c r="O301" s="23"/>
      <c r="P301" s="23"/>
      <c r="Q301" s="23"/>
      <c r="R301" s="23"/>
      <c r="S301" s="23"/>
      <c r="T301" s="23"/>
      <c r="U301" s="23"/>
      <c r="V301" s="23"/>
      <c r="W301" s="23"/>
      <c r="X301" s="23"/>
    </row>
    <row r="302" spans="1:24" ht="15.75" customHeight="1">
      <c r="A302" s="457"/>
      <c r="B302" s="23"/>
      <c r="C302" s="23"/>
      <c r="D302" s="23"/>
      <c r="E302" s="23"/>
      <c r="F302" s="23"/>
      <c r="G302" s="23"/>
      <c r="H302" s="23"/>
      <c r="I302" s="23"/>
      <c r="J302" s="23"/>
      <c r="K302" s="23"/>
      <c r="L302" s="23"/>
      <c r="M302" s="23"/>
      <c r="N302" s="23"/>
      <c r="O302" s="23"/>
      <c r="P302" s="23"/>
      <c r="Q302" s="23"/>
      <c r="R302" s="23"/>
      <c r="S302" s="23"/>
      <c r="T302" s="23"/>
      <c r="U302" s="23"/>
      <c r="V302" s="23"/>
      <c r="W302" s="23"/>
      <c r="X302" s="23"/>
    </row>
    <row r="303" spans="1:24" ht="15.75" customHeight="1">
      <c r="A303" s="457"/>
      <c r="B303" s="23"/>
      <c r="C303" s="23"/>
      <c r="D303" s="23"/>
      <c r="E303" s="23"/>
      <c r="F303" s="23"/>
      <c r="G303" s="23"/>
      <c r="H303" s="23"/>
      <c r="I303" s="23"/>
      <c r="J303" s="23"/>
      <c r="K303" s="23"/>
      <c r="L303" s="23"/>
      <c r="M303" s="23"/>
      <c r="N303" s="23"/>
      <c r="O303" s="23"/>
      <c r="P303" s="23"/>
      <c r="Q303" s="23"/>
      <c r="R303" s="23"/>
      <c r="S303" s="23"/>
      <c r="T303" s="23"/>
      <c r="U303" s="23"/>
      <c r="V303" s="23"/>
      <c r="W303" s="23"/>
      <c r="X303" s="23"/>
    </row>
    <row r="304" spans="1:24" ht="15.75" customHeight="1">
      <c r="A304" s="457"/>
      <c r="B304" s="23"/>
      <c r="C304" s="23"/>
      <c r="D304" s="23"/>
      <c r="E304" s="23"/>
      <c r="F304" s="23"/>
      <c r="G304" s="23"/>
      <c r="H304" s="23"/>
      <c r="I304" s="23"/>
      <c r="J304" s="23"/>
      <c r="K304" s="23"/>
      <c r="L304" s="23"/>
      <c r="M304" s="23"/>
      <c r="N304" s="23"/>
      <c r="O304" s="23"/>
      <c r="P304" s="23"/>
      <c r="Q304" s="23"/>
      <c r="R304" s="23"/>
      <c r="S304" s="23"/>
      <c r="T304" s="23"/>
      <c r="U304" s="23"/>
      <c r="V304" s="23"/>
      <c r="W304" s="23"/>
      <c r="X304" s="23"/>
    </row>
    <row r="305" spans="1:24" ht="15.75" customHeight="1">
      <c r="A305" s="457"/>
      <c r="B305" s="23"/>
      <c r="C305" s="23"/>
      <c r="D305" s="23"/>
      <c r="E305" s="23"/>
      <c r="F305" s="23"/>
      <c r="G305" s="23"/>
      <c r="H305" s="23"/>
      <c r="I305" s="23"/>
      <c r="J305" s="23"/>
      <c r="K305" s="23"/>
      <c r="L305" s="23"/>
      <c r="M305" s="23"/>
      <c r="N305" s="23"/>
      <c r="O305" s="23"/>
      <c r="P305" s="23"/>
      <c r="Q305" s="23"/>
      <c r="R305" s="23"/>
      <c r="S305" s="23"/>
      <c r="T305" s="23"/>
      <c r="U305" s="23"/>
      <c r="V305" s="23"/>
      <c r="W305" s="23"/>
      <c r="X305" s="23"/>
    </row>
    <row r="306" spans="1:24" ht="15.75" customHeight="1">
      <c r="A306" s="457"/>
      <c r="B306" s="23"/>
      <c r="C306" s="23"/>
      <c r="D306" s="23"/>
      <c r="E306" s="23"/>
      <c r="F306" s="23"/>
      <c r="G306" s="23"/>
      <c r="H306" s="23"/>
      <c r="I306" s="23"/>
      <c r="J306" s="23"/>
      <c r="K306" s="23"/>
      <c r="L306" s="23"/>
      <c r="M306" s="23"/>
      <c r="N306" s="23"/>
      <c r="O306" s="23"/>
      <c r="P306" s="23"/>
      <c r="Q306" s="23"/>
      <c r="R306" s="23"/>
      <c r="S306" s="23"/>
      <c r="T306" s="23"/>
      <c r="U306" s="23"/>
      <c r="V306" s="23"/>
      <c r="W306" s="23"/>
      <c r="X306" s="23"/>
    </row>
    <row r="307" spans="1:24" ht="15.75" customHeight="1">
      <c r="A307" s="457"/>
      <c r="B307" s="23"/>
      <c r="C307" s="23"/>
      <c r="D307" s="23"/>
      <c r="E307" s="23"/>
      <c r="F307" s="23"/>
      <c r="G307" s="23"/>
      <c r="H307" s="23"/>
      <c r="I307" s="23"/>
      <c r="J307" s="23"/>
      <c r="K307" s="23"/>
      <c r="L307" s="23"/>
      <c r="M307" s="23"/>
      <c r="N307" s="23"/>
      <c r="O307" s="23"/>
      <c r="P307" s="23"/>
      <c r="Q307" s="23"/>
      <c r="R307" s="23"/>
      <c r="S307" s="23"/>
      <c r="T307" s="23"/>
      <c r="U307" s="23"/>
      <c r="V307" s="23"/>
      <c r="W307" s="23"/>
      <c r="X307" s="23"/>
    </row>
    <row r="308" spans="1:24" ht="15.75" customHeight="1">
      <c r="A308" s="457"/>
      <c r="B308" s="23"/>
      <c r="C308" s="23"/>
      <c r="D308" s="23"/>
      <c r="E308" s="23"/>
      <c r="F308" s="23"/>
      <c r="G308" s="23"/>
      <c r="H308" s="23"/>
      <c r="I308" s="23"/>
      <c r="J308" s="23"/>
      <c r="K308" s="23"/>
      <c r="L308" s="23"/>
      <c r="M308" s="23"/>
      <c r="N308" s="23"/>
      <c r="O308" s="23"/>
      <c r="P308" s="23"/>
      <c r="Q308" s="23"/>
      <c r="R308" s="23"/>
      <c r="S308" s="23"/>
      <c r="T308" s="23"/>
      <c r="U308" s="23"/>
      <c r="V308" s="23"/>
      <c r="W308" s="23"/>
      <c r="X308" s="23"/>
    </row>
    <row r="309" spans="1:24" ht="15.75" customHeight="1">
      <c r="A309" s="457"/>
      <c r="B309" s="23"/>
      <c r="C309" s="23"/>
      <c r="D309" s="23"/>
      <c r="E309" s="23"/>
      <c r="F309" s="23"/>
      <c r="G309" s="23"/>
      <c r="H309" s="23"/>
      <c r="I309" s="23"/>
      <c r="J309" s="23"/>
      <c r="K309" s="23"/>
      <c r="L309" s="23"/>
      <c r="M309" s="23"/>
      <c r="N309" s="23"/>
      <c r="O309" s="23"/>
      <c r="P309" s="23"/>
      <c r="Q309" s="23"/>
      <c r="R309" s="23"/>
      <c r="S309" s="23"/>
      <c r="T309" s="23"/>
      <c r="U309" s="23"/>
      <c r="V309" s="23"/>
      <c r="W309" s="23"/>
      <c r="X309" s="23"/>
    </row>
    <row r="310" spans="1:24" ht="15.75" customHeight="1">
      <c r="A310" s="457"/>
      <c r="B310" s="23"/>
      <c r="C310" s="23"/>
      <c r="D310" s="23"/>
      <c r="E310" s="23"/>
      <c r="F310" s="23"/>
      <c r="G310" s="23"/>
      <c r="H310" s="23"/>
      <c r="I310" s="23"/>
      <c r="J310" s="23"/>
      <c r="K310" s="23"/>
      <c r="L310" s="23"/>
      <c r="M310" s="23"/>
      <c r="N310" s="23"/>
      <c r="O310" s="23"/>
      <c r="P310" s="23"/>
      <c r="Q310" s="23"/>
      <c r="R310" s="23"/>
      <c r="S310" s="23"/>
      <c r="T310" s="23"/>
      <c r="U310" s="23"/>
      <c r="V310" s="23"/>
      <c r="W310" s="23"/>
      <c r="X310" s="23"/>
    </row>
    <row r="311" spans="1:24" ht="15.75" customHeight="1">
      <c r="A311" s="457"/>
      <c r="B311" s="23"/>
      <c r="C311" s="23"/>
      <c r="D311" s="23"/>
      <c r="E311" s="23"/>
      <c r="F311" s="23"/>
      <c r="G311" s="23"/>
      <c r="H311" s="23"/>
      <c r="I311" s="23"/>
      <c r="J311" s="23"/>
      <c r="K311" s="23"/>
      <c r="L311" s="23"/>
      <c r="M311" s="23"/>
      <c r="N311" s="23"/>
      <c r="O311" s="23"/>
      <c r="P311" s="23"/>
      <c r="Q311" s="23"/>
      <c r="R311" s="23"/>
      <c r="S311" s="23"/>
      <c r="T311" s="23"/>
      <c r="U311" s="23"/>
      <c r="V311" s="23"/>
      <c r="W311" s="23"/>
      <c r="X311" s="23"/>
    </row>
    <row r="312" spans="1:24" ht="15.75" customHeight="1">
      <c r="A312" s="457"/>
      <c r="B312" s="23"/>
      <c r="C312" s="23"/>
      <c r="D312" s="23"/>
      <c r="E312" s="23"/>
      <c r="F312" s="23"/>
      <c r="G312" s="23"/>
      <c r="H312" s="23"/>
      <c r="I312" s="23"/>
      <c r="J312" s="23"/>
      <c r="K312" s="23"/>
      <c r="L312" s="23"/>
      <c r="M312" s="23"/>
      <c r="N312" s="23"/>
      <c r="O312" s="23"/>
      <c r="P312" s="23"/>
      <c r="Q312" s="23"/>
      <c r="R312" s="23"/>
      <c r="S312" s="23"/>
      <c r="T312" s="23"/>
      <c r="U312" s="23"/>
      <c r="V312" s="23"/>
      <c r="W312" s="23"/>
      <c r="X312" s="23"/>
    </row>
    <row r="313" spans="1:24" ht="15.75" customHeight="1">
      <c r="A313" s="457"/>
      <c r="B313" s="23"/>
      <c r="C313" s="23"/>
      <c r="D313" s="23"/>
      <c r="E313" s="23"/>
      <c r="F313" s="23"/>
      <c r="G313" s="23"/>
      <c r="H313" s="23"/>
      <c r="I313" s="23"/>
      <c r="J313" s="23"/>
      <c r="K313" s="23"/>
      <c r="L313" s="23"/>
      <c r="M313" s="23"/>
      <c r="N313" s="23"/>
      <c r="O313" s="23"/>
      <c r="P313" s="23"/>
      <c r="Q313" s="23"/>
      <c r="R313" s="23"/>
      <c r="S313" s="23"/>
      <c r="T313" s="23"/>
      <c r="U313" s="23"/>
      <c r="V313" s="23"/>
      <c r="W313" s="23"/>
      <c r="X313" s="23"/>
    </row>
    <row r="314" spans="1:24" ht="15.75" customHeight="1">
      <c r="A314" s="457"/>
      <c r="B314" s="23"/>
      <c r="C314" s="23"/>
      <c r="D314" s="23"/>
      <c r="E314" s="23"/>
      <c r="F314" s="23"/>
      <c r="G314" s="23"/>
      <c r="H314" s="23"/>
      <c r="I314" s="23"/>
      <c r="J314" s="23"/>
      <c r="K314" s="23"/>
      <c r="L314" s="23"/>
      <c r="M314" s="23"/>
      <c r="N314" s="23"/>
      <c r="O314" s="23"/>
      <c r="P314" s="23"/>
      <c r="Q314" s="23"/>
      <c r="R314" s="23"/>
      <c r="S314" s="23"/>
      <c r="T314" s="23"/>
      <c r="U314" s="23"/>
      <c r="V314" s="23"/>
      <c r="W314" s="23"/>
      <c r="X314" s="23"/>
    </row>
    <row r="315" spans="1:24" ht="15.75" customHeight="1">
      <c r="A315" s="457"/>
      <c r="B315" s="23"/>
      <c r="C315" s="23"/>
      <c r="D315" s="23"/>
      <c r="E315" s="23"/>
      <c r="F315" s="23"/>
      <c r="G315" s="23"/>
      <c r="H315" s="23"/>
      <c r="I315" s="23"/>
      <c r="J315" s="23"/>
      <c r="K315" s="23"/>
      <c r="L315" s="23"/>
      <c r="M315" s="23"/>
      <c r="N315" s="23"/>
      <c r="O315" s="23"/>
      <c r="P315" s="23"/>
      <c r="Q315" s="23"/>
      <c r="R315" s="23"/>
      <c r="S315" s="23"/>
      <c r="T315" s="23"/>
      <c r="U315" s="23"/>
      <c r="V315" s="23"/>
      <c r="W315" s="23"/>
      <c r="X315" s="23"/>
    </row>
    <row r="316" spans="1:24" ht="15.75" customHeight="1">
      <c r="A316" s="457"/>
      <c r="B316" s="23"/>
      <c r="C316" s="23"/>
      <c r="D316" s="23"/>
      <c r="E316" s="23"/>
      <c r="F316" s="23"/>
      <c r="G316" s="23"/>
      <c r="H316" s="23"/>
      <c r="I316" s="23"/>
      <c r="J316" s="23"/>
      <c r="K316" s="23"/>
      <c r="L316" s="23"/>
      <c r="M316" s="23"/>
      <c r="N316" s="23"/>
      <c r="O316" s="23"/>
      <c r="P316" s="23"/>
      <c r="Q316" s="23"/>
      <c r="R316" s="23"/>
      <c r="S316" s="23"/>
      <c r="T316" s="23"/>
      <c r="U316" s="23"/>
      <c r="V316" s="23"/>
      <c r="W316" s="23"/>
      <c r="X316" s="23"/>
    </row>
    <row r="317" spans="1:24" ht="15.75" customHeight="1">
      <c r="A317" s="457"/>
      <c r="B317" s="23"/>
      <c r="C317" s="23"/>
      <c r="D317" s="23"/>
      <c r="E317" s="23"/>
      <c r="F317" s="23"/>
      <c r="G317" s="23"/>
      <c r="H317" s="23"/>
      <c r="I317" s="23"/>
      <c r="J317" s="23"/>
      <c r="K317" s="23"/>
      <c r="L317" s="23"/>
      <c r="M317" s="23"/>
      <c r="N317" s="23"/>
      <c r="O317" s="23"/>
      <c r="P317" s="23"/>
      <c r="Q317" s="23"/>
      <c r="R317" s="23"/>
      <c r="S317" s="23"/>
      <c r="T317" s="23"/>
      <c r="U317" s="23"/>
      <c r="V317" s="23"/>
      <c r="W317" s="23"/>
      <c r="X317" s="23"/>
    </row>
    <row r="318" spans="1:24" ht="15.75" customHeight="1">
      <c r="A318" s="457"/>
      <c r="B318" s="23"/>
      <c r="C318" s="23"/>
      <c r="D318" s="23"/>
      <c r="E318" s="23"/>
      <c r="F318" s="23"/>
      <c r="G318" s="23"/>
      <c r="H318" s="23"/>
      <c r="I318" s="23"/>
      <c r="J318" s="23"/>
      <c r="K318" s="23"/>
      <c r="L318" s="23"/>
      <c r="M318" s="23"/>
      <c r="N318" s="23"/>
      <c r="O318" s="23"/>
      <c r="P318" s="23"/>
      <c r="Q318" s="23"/>
      <c r="R318" s="23"/>
      <c r="S318" s="23"/>
      <c r="T318" s="23"/>
      <c r="U318" s="23"/>
      <c r="V318" s="23"/>
      <c r="W318" s="23"/>
      <c r="X318" s="23"/>
    </row>
    <row r="319" spans="1:24" ht="15.75" customHeight="1">
      <c r="A319" s="457"/>
      <c r="B319" s="23"/>
      <c r="C319" s="23"/>
      <c r="D319" s="23"/>
      <c r="E319" s="23"/>
      <c r="F319" s="23"/>
      <c r="G319" s="23"/>
      <c r="H319" s="23"/>
      <c r="I319" s="23"/>
      <c r="J319" s="23"/>
      <c r="K319" s="23"/>
      <c r="L319" s="23"/>
      <c r="M319" s="23"/>
      <c r="N319" s="23"/>
      <c r="O319" s="23"/>
      <c r="P319" s="23"/>
      <c r="Q319" s="23"/>
      <c r="R319" s="23"/>
      <c r="S319" s="23"/>
      <c r="T319" s="23"/>
      <c r="U319" s="23"/>
      <c r="V319" s="23"/>
      <c r="W319" s="23"/>
      <c r="X319" s="23"/>
    </row>
    <row r="320" spans="1:24" ht="15.75" customHeight="1">
      <c r="A320" s="457"/>
      <c r="B320" s="23"/>
      <c r="C320" s="23"/>
      <c r="D320" s="23"/>
      <c r="E320" s="23"/>
      <c r="F320" s="23"/>
      <c r="G320" s="23"/>
      <c r="H320" s="23"/>
      <c r="I320" s="23"/>
      <c r="J320" s="23"/>
      <c r="K320" s="23"/>
      <c r="L320" s="23"/>
      <c r="M320" s="23"/>
      <c r="N320" s="23"/>
      <c r="O320" s="23"/>
      <c r="P320" s="23"/>
      <c r="Q320" s="23"/>
      <c r="R320" s="23"/>
      <c r="S320" s="23"/>
      <c r="T320" s="23"/>
      <c r="U320" s="23"/>
      <c r="V320" s="23"/>
      <c r="W320" s="23"/>
      <c r="X320" s="23"/>
    </row>
    <row r="321" spans="1:24" ht="15.75" customHeight="1">
      <c r="A321" s="457"/>
      <c r="B321" s="23"/>
      <c r="C321" s="23"/>
      <c r="D321" s="23"/>
      <c r="E321" s="23"/>
      <c r="F321" s="23"/>
      <c r="G321" s="23"/>
      <c r="H321" s="23"/>
      <c r="I321" s="23"/>
      <c r="J321" s="23"/>
      <c r="K321" s="23"/>
      <c r="L321" s="23"/>
      <c r="M321" s="23"/>
      <c r="N321" s="23"/>
      <c r="O321" s="23"/>
      <c r="P321" s="23"/>
      <c r="Q321" s="23"/>
      <c r="R321" s="23"/>
      <c r="S321" s="23"/>
      <c r="T321" s="23"/>
      <c r="U321" s="23"/>
      <c r="V321" s="23"/>
      <c r="W321" s="23"/>
      <c r="X321" s="23"/>
    </row>
    <row r="322" spans="1:24" ht="15.75" customHeight="1">
      <c r="A322" s="457"/>
      <c r="B322" s="23"/>
      <c r="C322" s="23"/>
      <c r="D322" s="23"/>
      <c r="E322" s="23"/>
      <c r="F322" s="23"/>
      <c r="G322" s="23"/>
      <c r="H322" s="23"/>
      <c r="I322" s="23"/>
      <c r="J322" s="23"/>
      <c r="K322" s="23"/>
      <c r="L322" s="23"/>
      <c r="M322" s="23"/>
      <c r="N322" s="23"/>
      <c r="O322" s="23"/>
      <c r="P322" s="23"/>
      <c r="Q322" s="23"/>
      <c r="R322" s="23"/>
      <c r="S322" s="23"/>
      <c r="T322" s="23"/>
      <c r="U322" s="23"/>
      <c r="V322" s="23"/>
      <c r="W322" s="23"/>
      <c r="X322" s="23"/>
    </row>
    <row r="323" spans="1:24" ht="15.75" customHeight="1">
      <c r="A323" s="457"/>
      <c r="B323" s="23"/>
      <c r="C323" s="23"/>
      <c r="D323" s="23"/>
      <c r="E323" s="23"/>
      <c r="F323" s="23"/>
      <c r="G323" s="23"/>
      <c r="H323" s="23"/>
      <c r="I323" s="23"/>
      <c r="J323" s="23"/>
      <c r="K323" s="23"/>
      <c r="L323" s="23"/>
      <c r="M323" s="23"/>
      <c r="N323" s="23"/>
      <c r="O323" s="23"/>
      <c r="P323" s="23"/>
      <c r="Q323" s="23"/>
      <c r="R323" s="23"/>
      <c r="S323" s="23"/>
      <c r="T323" s="23"/>
      <c r="U323" s="23"/>
      <c r="V323" s="23"/>
      <c r="W323" s="23"/>
      <c r="X323" s="23"/>
    </row>
    <row r="324" spans="1:24" ht="15.75" customHeight="1">
      <c r="A324" s="457"/>
      <c r="B324" s="23"/>
      <c r="C324" s="23"/>
      <c r="D324" s="23"/>
      <c r="E324" s="23"/>
      <c r="F324" s="23"/>
      <c r="G324" s="23"/>
      <c r="H324" s="23"/>
      <c r="I324" s="23"/>
      <c r="J324" s="23"/>
      <c r="K324" s="23"/>
      <c r="L324" s="23"/>
      <c r="M324" s="23"/>
      <c r="N324" s="23"/>
      <c r="O324" s="23"/>
      <c r="P324" s="23"/>
      <c r="Q324" s="23"/>
      <c r="R324" s="23"/>
      <c r="S324" s="23"/>
      <c r="T324" s="23"/>
      <c r="U324" s="23"/>
      <c r="V324" s="23"/>
      <c r="W324" s="23"/>
      <c r="X324" s="23"/>
    </row>
    <row r="325" spans="1:24" ht="15.75" customHeight="1">
      <c r="A325" s="457"/>
      <c r="B325" s="23"/>
      <c r="C325" s="23"/>
      <c r="D325" s="23"/>
      <c r="E325" s="23"/>
      <c r="F325" s="23"/>
      <c r="G325" s="23"/>
      <c r="H325" s="23"/>
      <c r="I325" s="23"/>
      <c r="J325" s="23"/>
      <c r="K325" s="23"/>
      <c r="L325" s="23"/>
      <c r="M325" s="23"/>
      <c r="N325" s="23"/>
      <c r="O325" s="23"/>
      <c r="P325" s="23"/>
      <c r="Q325" s="23"/>
      <c r="R325" s="23"/>
      <c r="S325" s="23"/>
      <c r="T325" s="23"/>
      <c r="U325" s="23"/>
      <c r="V325" s="23"/>
      <c r="W325" s="23"/>
      <c r="X325" s="23"/>
    </row>
    <row r="326" spans="1:24" ht="15.75" customHeight="1">
      <c r="A326" s="457"/>
      <c r="B326" s="23"/>
      <c r="C326" s="23"/>
      <c r="D326" s="23"/>
      <c r="E326" s="23"/>
      <c r="F326" s="23"/>
      <c r="G326" s="23"/>
      <c r="H326" s="23"/>
      <c r="I326" s="23"/>
      <c r="J326" s="23"/>
      <c r="K326" s="23"/>
      <c r="L326" s="23"/>
      <c r="M326" s="23"/>
      <c r="N326" s="23"/>
      <c r="O326" s="23"/>
      <c r="P326" s="23"/>
      <c r="Q326" s="23"/>
      <c r="R326" s="23"/>
      <c r="S326" s="23"/>
      <c r="T326" s="23"/>
      <c r="U326" s="23"/>
      <c r="V326" s="23"/>
      <c r="W326" s="23"/>
      <c r="X326" s="23"/>
    </row>
    <row r="327" spans="1:24" ht="15.75" customHeight="1">
      <c r="A327" s="457"/>
      <c r="B327" s="23"/>
      <c r="C327" s="23"/>
      <c r="D327" s="23"/>
      <c r="E327" s="23"/>
      <c r="F327" s="23"/>
      <c r="G327" s="23"/>
      <c r="H327" s="23"/>
      <c r="I327" s="23"/>
      <c r="J327" s="23"/>
      <c r="K327" s="23"/>
      <c r="L327" s="23"/>
      <c r="M327" s="23"/>
      <c r="N327" s="23"/>
      <c r="O327" s="23"/>
      <c r="P327" s="23"/>
      <c r="Q327" s="23"/>
      <c r="R327" s="23"/>
      <c r="S327" s="23"/>
      <c r="T327" s="23"/>
      <c r="U327" s="23"/>
      <c r="V327" s="23"/>
      <c r="W327" s="23"/>
      <c r="X327" s="23"/>
    </row>
    <row r="328" spans="1:24" ht="15.75" customHeight="1">
      <c r="A328" s="457"/>
      <c r="B328" s="23"/>
      <c r="C328" s="23"/>
      <c r="D328" s="23"/>
      <c r="E328" s="23"/>
      <c r="F328" s="23"/>
      <c r="G328" s="23"/>
      <c r="H328" s="23"/>
      <c r="I328" s="23"/>
      <c r="J328" s="23"/>
      <c r="K328" s="23"/>
      <c r="L328" s="23"/>
      <c r="M328" s="23"/>
      <c r="N328" s="23"/>
      <c r="O328" s="23"/>
      <c r="P328" s="23"/>
      <c r="Q328" s="23"/>
      <c r="R328" s="23"/>
      <c r="S328" s="23"/>
      <c r="T328" s="23"/>
      <c r="U328" s="23"/>
      <c r="V328" s="23"/>
      <c r="W328" s="23"/>
      <c r="X328" s="23"/>
    </row>
    <row r="329" spans="1:24" ht="15.75" customHeight="1">
      <c r="A329" s="457"/>
      <c r="B329" s="23"/>
      <c r="C329" s="23"/>
      <c r="D329" s="23"/>
      <c r="E329" s="23"/>
      <c r="F329" s="23"/>
      <c r="G329" s="23"/>
      <c r="H329" s="23"/>
      <c r="I329" s="23"/>
      <c r="J329" s="23"/>
      <c r="K329" s="23"/>
      <c r="L329" s="23"/>
      <c r="M329" s="23"/>
      <c r="N329" s="23"/>
      <c r="O329" s="23"/>
      <c r="P329" s="23"/>
      <c r="Q329" s="23"/>
      <c r="R329" s="23"/>
      <c r="S329" s="23"/>
      <c r="T329" s="23"/>
      <c r="U329" s="23"/>
      <c r="V329" s="23"/>
      <c r="W329" s="23"/>
      <c r="X329" s="23"/>
    </row>
    <row r="330" spans="1:24" ht="15.75" customHeight="1">
      <c r="A330" s="457"/>
      <c r="B330" s="23"/>
      <c r="C330" s="23"/>
      <c r="D330" s="23"/>
      <c r="E330" s="23"/>
      <c r="F330" s="23"/>
      <c r="G330" s="23"/>
      <c r="H330" s="23"/>
      <c r="I330" s="23"/>
      <c r="J330" s="23"/>
      <c r="K330" s="23"/>
      <c r="L330" s="23"/>
      <c r="M330" s="23"/>
      <c r="N330" s="23"/>
      <c r="O330" s="23"/>
      <c r="P330" s="23"/>
      <c r="Q330" s="23"/>
      <c r="R330" s="23"/>
      <c r="S330" s="23"/>
      <c r="T330" s="23"/>
      <c r="U330" s="23"/>
      <c r="V330" s="23"/>
      <c r="W330" s="23"/>
      <c r="X330" s="23"/>
    </row>
    <row r="331" spans="1:24" ht="15.75" customHeight="1">
      <c r="A331" s="457"/>
      <c r="B331" s="23"/>
      <c r="C331" s="23"/>
      <c r="D331" s="23"/>
      <c r="E331" s="23"/>
      <c r="F331" s="23"/>
      <c r="G331" s="23"/>
      <c r="H331" s="23"/>
      <c r="I331" s="23"/>
      <c r="J331" s="23"/>
      <c r="K331" s="23"/>
      <c r="L331" s="23"/>
      <c r="M331" s="23"/>
      <c r="N331" s="23"/>
      <c r="O331" s="23"/>
      <c r="P331" s="23"/>
      <c r="Q331" s="23"/>
      <c r="R331" s="23"/>
      <c r="S331" s="23"/>
      <c r="T331" s="23"/>
      <c r="U331" s="23"/>
      <c r="V331" s="23"/>
      <c r="W331" s="23"/>
      <c r="X331" s="23"/>
    </row>
    <row r="332" spans="1:24" ht="15.75" customHeight="1">
      <c r="A332" s="457"/>
      <c r="B332" s="23"/>
      <c r="C332" s="23"/>
      <c r="D332" s="23"/>
      <c r="E332" s="23"/>
      <c r="F332" s="23"/>
      <c r="G332" s="23"/>
      <c r="H332" s="23"/>
      <c r="I332" s="23"/>
      <c r="J332" s="23"/>
      <c r="K332" s="23"/>
      <c r="L332" s="23"/>
      <c r="M332" s="23"/>
      <c r="N332" s="23"/>
      <c r="O332" s="23"/>
      <c r="P332" s="23"/>
      <c r="Q332" s="23"/>
      <c r="R332" s="23"/>
      <c r="S332" s="23"/>
      <c r="T332" s="23"/>
      <c r="U332" s="23"/>
      <c r="V332" s="23"/>
      <c r="W332" s="23"/>
      <c r="X332" s="23"/>
    </row>
    <row r="333" spans="1:24" ht="15.75" customHeight="1">
      <c r="A333" s="457"/>
      <c r="B333" s="23"/>
      <c r="C333" s="23"/>
      <c r="D333" s="23"/>
      <c r="E333" s="23"/>
      <c r="F333" s="23"/>
      <c r="G333" s="23"/>
      <c r="H333" s="23"/>
      <c r="I333" s="23"/>
      <c r="J333" s="23"/>
      <c r="K333" s="23"/>
      <c r="L333" s="23"/>
      <c r="M333" s="23"/>
      <c r="N333" s="23"/>
      <c r="O333" s="23"/>
      <c r="P333" s="23"/>
      <c r="Q333" s="23"/>
      <c r="R333" s="23"/>
      <c r="S333" s="23"/>
      <c r="T333" s="23"/>
      <c r="U333" s="23"/>
      <c r="V333" s="23"/>
      <c r="W333" s="23"/>
      <c r="X333" s="23"/>
    </row>
    <row r="334" spans="1:24" ht="15.75" customHeight="1">
      <c r="A334" s="457"/>
      <c r="B334" s="23"/>
      <c r="C334" s="23"/>
      <c r="D334" s="23"/>
      <c r="E334" s="23"/>
      <c r="F334" s="23"/>
      <c r="G334" s="23"/>
      <c r="H334" s="23"/>
      <c r="I334" s="23"/>
      <c r="J334" s="23"/>
      <c r="K334" s="23"/>
      <c r="L334" s="23"/>
      <c r="M334" s="23"/>
      <c r="N334" s="23"/>
      <c r="O334" s="23"/>
      <c r="P334" s="23"/>
      <c r="Q334" s="23"/>
      <c r="R334" s="23"/>
      <c r="S334" s="23"/>
      <c r="T334" s="23"/>
      <c r="U334" s="23"/>
      <c r="V334" s="23"/>
      <c r="W334" s="23"/>
      <c r="X334" s="23"/>
    </row>
    <row r="335" spans="1:24" ht="15.75" customHeight="1">
      <c r="A335" s="457"/>
      <c r="B335" s="23"/>
      <c r="C335" s="23"/>
      <c r="D335" s="23"/>
      <c r="E335" s="23"/>
      <c r="F335" s="23"/>
      <c r="G335" s="23"/>
      <c r="H335" s="23"/>
      <c r="I335" s="23"/>
      <c r="J335" s="23"/>
      <c r="K335" s="23"/>
      <c r="L335" s="23"/>
      <c r="M335" s="23"/>
      <c r="N335" s="23"/>
      <c r="O335" s="23"/>
      <c r="P335" s="23"/>
      <c r="Q335" s="23"/>
      <c r="R335" s="23"/>
      <c r="S335" s="23"/>
      <c r="T335" s="23"/>
      <c r="U335" s="23"/>
      <c r="V335" s="23"/>
      <c r="W335" s="23"/>
      <c r="X335" s="23"/>
    </row>
    <row r="336" spans="1:24" ht="15.75" customHeight="1">
      <c r="A336" s="457"/>
      <c r="B336" s="23"/>
      <c r="C336" s="23"/>
      <c r="D336" s="23"/>
      <c r="E336" s="23"/>
      <c r="F336" s="23"/>
      <c r="G336" s="23"/>
      <c r="H336" s="23"/>
      <c r="I336" s="23"/>
      <c r="J336" s="23"/>
      <c r="K336" s="23"/>
      <c r="L336" s="23"/>
      <c r="M336" s="23"/>
      <c r="N336" s="23"/>
      <c r="O336" s="23"/>
      <c r="P336" s="23"/>
      <c r="Q336" s="23"/>
      <c r="R336" s="23"/>
      <c r="S336" s="23"/>
      <c r="T336" s="23"/>
      <c r="U336" s="23"/>
      <c r="V336" s="23"/>
      <c r="W336" s="23"/>
      <c r="X336" s="23"/>
    </row>
    <row r="337" spans="1:24" ht="15.75" customHeight="1">
      <c r="A337" s="457"/>
      <c r="B337" s="23"/>
      <c r="C337" s="23"/>
      <c r="D337" s="23"/>
      <c r="E337" s="23"/>
      <c r="F337" s="23"/>
      <c r="G337" s="23"/>
      <c r="H337" s="23"/>
      <c r="I337" s="23"/>
      <c r="J337" s="23"/>
      <c r="K337" s="23"/>
      <c r="L337" s="23"/>
      <c r="M337" s="23"/>
      <c r="N337" s="23"/>
      <c r="O337" s="23"/>
      <c r="P337" s="23"/>
      <c r="Q337" s="23"/>
      <c r="R337" s="23"/>
      <c r="S337" s="23"/>
      <c r="T337" s="23"/>
      <c r="U337" s="23"/>
      <c r="V337" s="23"/>
      <c r="W337" s="23"/>
      <c r="X337" s="23"/>
    </row>
    <row r="338" spans="1:24" ht="15.75" customHeight="1">
      <c r="A338" s="457"/>
      <c r="B338" s="23"/>
      <c r="C338" s="23"/>
      <c r="D338" s="23"/>
      <c r="E338" s="23"/>
      <c r="F338" s="23"/>
      <c r="G338" s="23"/>
      <c r="H338" s="23"/>
      <c r="I338" s="23"/>
      <c r="J338" s="23"/>
      <c r="K338" s="23"/>
      <c r="L338" s="23"/>
      <c r="M338" s="23"/>
      <c r="N338" s="23"/>
      <c r="O338" s="23"/>
      <c r="P338" s="23"/>
      <c r="Q338" s="23"/>
      <c r="R338" s="23"/>
      <c r="S338" s="23"/>
      <c r="T338" s="23"/>
      <c r="U338" s="23"/>
      <c r="V338" s="23"/>
      <c r="W338" s="23"/>
      <c r="X338" s="23"/>
    </row>
    <row r="339" spans="1:24" ht="15.75" customHeight="1">
      <c r="A339" s="457"/>
      <c r="B339" s="23"/>
      <c r="C339" s="23"/>
      <c r="D339" s="23"/>
      <c r="E339" s="23"/>
      <c r="F339" s="23"/>
      <c r="G339" s="23"/>
      <c r="H339" s="23"/>
      <c r="I339" s="23"/>
      <c r="J339" s="23"/>
      <c r="K339" s="23"/>
      <c r="L339" s="23"/>
      <c r="M339" s="23"/>
      <c r="N339" s="23"/>
      <c r="O339" s="23"/>
      <c r="P339" s="23"/>
      <c r="Q339" s="23"/>
      <c r="R339" s="23"/>
      <c r="S339" s="23"/>
      <c r="T339" s="23"/>
      <c r="U339" s="23"/>
      <c r="V339" s="23"/>
      <c r="W339" s="23"/>
      <c r="X339" s="23"/>
    </row>
    <row r="340" spans="1:24" ht="15.75" customHeight="1">
      <c r="A340" s="457"/>
      <c r="B340" s="23"/>
      <c r="C340" s="23"/>
      <c r="D340" s="23"/>
      <c r="E340" s="23"/>
      <c r="F340" s="23"/>
      <c r="G340" s="23"/>
      <c r="H340" s="23"/>
      <c r="I340" s="23"/>
      <c r="J340" s="23"/>
      <c r="K340" s="23"/>
      <c r="L340" s="23"/>
      <c r="M340" s="23"/>
      <c r="N340" s="23"/>
      <c r="O340" s="23"/>
      <c r="P340" s="23"/>
      <c r="Q340" s="23"/>
      <c r="R340" s="23"/>
      <c r="S340" s="23"/>
      <c r="T340" s="23"/>
      <c r="U340" s="23"/>
      <c r="V340" s="23"/>
      <c r="W340" s="23"/>
      <c r="X340" s="23"/>
    </row>
    <row r="341" spans="1:24" ht="15.75" customHeight="1">
      <c r="A341" s="457"/>
      <c r="B341" s="23"/>
      <c r="C341" s="23"/>
      <c r="D341" s="23"/>
      <c r="E341" s="23"/>
      <c r="F341" s="23"/>
      <c r="G341" s="23"/>
      <c r="H341" s="23"/>
      <c r="I341" s="23"/>
      <c r="J341" s="23"/>
      <c r="K341" s="23"/>
      <c r="L341" s="23"/>
      <c r="M341" s="23"/>
      <c r="N341" s="23"/>
      <c r="O341" s="23"/>
      <c r="P341" s="23"/>
      <c r="Q341" s="23"/>
      <c r="R341" s="23"/>
      <c r="S341" s="23"/>
      <c r="T341" s="23"/>
      <c r="U341" s="23"/>
      <c r="V341" s="23"/>
      <c r="W341" s="23"/>
      <c r="X341" s="23"/>
    </row>
    <row r="342" spans="1:24" ht="15.75" customHeight="1">
      <c r="A342" s="457"/>
      <c r="B342" s="23"/>
      <c r="C342" s="23"/>
      <c r="D342" s="23"/>
      <c r="E342" s="23"/>
      <c r="F342" s="23"/>
      <c r="G342" s="23"/>
      <c r="H342" s="23"/>
      <c r="I342" s="23"/>
      <c r="J342" s="23"/>
      <c r="K342" s="23"/>
      <c r="L342" s="23"/>
      <c r="M342" s="23"/>
      <c r="N342" s="23"/>
      <c r="O342" s="23"/>
      <c r="P342" s="23"/>
      <c r="Q342" s="23"/>
      <c r="R342" s="23"/>
      <c r="S342" s="23"/>
      <c r="T342" s="23"/>
      <c r="U342" s="23"/>
      <c r="V342" s="23"/>
      <c r="W342" s="23"/>
      <c r="X342" s="23"/>
    </row>
    <row r="343" spans="1:24" ht="15.75" customHeight="1">
      <c r="A343" s="457"/>
      <c r="B343" s="23"/>
      <c r="C343" s="23"/>
      <c r="D343" s="23"/>
      <c r="E343" s="23"/>
      <c r="F343" s="23"/>
      <c r="G343" s="23"/>
      <c r="H343" s="23"/>
      <c r="I343" s="23"/>
      <c r="J343" s="23"/>
      <c r="K343" s="23"/>
      <c r="L343" s="23"/>
      <c r="M343" s="23"/>
      <c r="N343" s="23"/>
      <c r="O343" s="23"/>
      <c r="P343" s="23"/>
      <c r="Q343" s="23"/>
      <c r="R343" s="23"/>
      <c r="S343" s="23"/>
      <c r="T343" s="23"/>
      <c r="U343" s="23"/>
      <c r="V343" s="23"/>
      <c r="W343" s="23"/>
      <c r="X343" s="23"/>
    </row>
    <row r="344" spans="1:24" ht="15.75" customHeight="1">
      <c r="A344" s="457"/>
      <c r="B344" s="23"/>
      <c r="C344" s="23"/>
      <c r="D344" s="23"/>
      <c r="E344" s="23"/>
      <c r="F344" s="23"/>
      <c r="G344" s="23"/>
      <c r="H344" s="23"/>
      <c r="I344" s="23"/>
      <c r="J344" s="23"/>
      <c r="K344" s="23"/>
      <c r="L344" s="23"/>
      <c r="M344" s="23"/>
      <c r="N344" s="23"/>
      <c r="O344" s="23"/>
      <c r="P344" s="23"/>
      <c r="Q344" s="23"/>
      <c r="R344" s="23"/>
      <c r="S344" s="23"/>
      <c r="T344" s="23"/>
      <c r="U344" s="23"/>
      <c r="V344" s="23"/>
      <c r="W344" s="23"/>
      <c r="X344" s="23"/>
    </row>
    <row r="345" spans="1:24" ht="15.75" customHeight="1">
      <c r="A345" s="457"/>
      <c r="B345" s="23"/>
      <c r="C345" s="23"/>
      <c r="D345" s="23"/>
      <c r="E345" s="23"/>
      <c r="F345" s="23"/>
      <c r="G345" s="23"/>
      <c r="H345" s="23"/>
      <c r="I345" s="23"/>
      <c r="J345" s="23"/>
      <c r="K345" s="23"/>
      <c r="L345" s="23"/>
      <c r="M345" s="23"/>
      <c r="N345" s="23"/>
      <c r="O345" s="23"/>
      <c r="P345" s="23"/>
      <c r="Q345" s="23"/>
      <c r="R345" s="23"/>
      <c r="S345" s="23"/>
      <c r="T345" s="23"/>
      <c r="U345" s="23"/>
      <c r="V345" s="23"/>
      <c r="W345" s="23"/>
      <c r="X345" s="23"/>
    </row>
    <row r="346" spans="1:24" ht="15.75" customHeight="1">
      <c r="A346" s="457"/>
      <c r="B346" s="23"/>
      <c r="C346" s="23"/>
      <c r="D346" s="23"/>
      <c r="E346" s="23"/>
      <c r="F346" s="23"/>
      <c r="G346" s="23"/>
      <c r="H346" s="23"/>
      <c r="I346" s="23"/>
      <c r="J346" s="23"/>
      <c r="K346" s="23"/>
      <c r="L346" s="23"/>
      <c r="M346" s="23"/>
      <c r="N346" s="23"/>
      <c r="O346" s="23"/>
      <c r="P346" s="23"/>
      <c r="Q346" s="23"/>
      <c r="R346" s="23"/>
      <c r="S346" s="23"/>
      <c r="T346" s="23"/>
      <c r="U346" s="23"/>
      <c r="V346" s="23"/>
      <c r="W346" s="23"/>
      <c r="X346" s="23"/>
    </row>
    <row r="347" spans="1:24" ht="15.75" customHeight="1">
      <c r="A347" s="457"/>
      <c r="B347" s="23"/>
      <c r="C347" s="23"/>
      <c r="D347" s="23"/>
      <c r="E347" s="23"/>
      <c r="F347" s="23"/>
      <c r="G347" s="23"/>
      <c r="H347" s="23"/>
      <c r="I347" s="23"/>
      <c r="J347" s="23"/>
      <c r="K347" s="23"/>
      <c r="L347" s="23"/>
      <c r="M347" s="23"/>
      <c r="N347" s="23"/>
      <c r="O347" s="23"/>
      <c r="P347" s="23"/>
      <c r="Q347" s="23"/>
      <c r="R347" s="23"/>
      <c r="S347" s="23"/>
      <c r="T347" s="23"/>
      <c r="U347" s="23"/>
      <c r="V347" s="23"/>
      <c r="W347" s="23"/>
      <c r="X347" s="23"/>
    </row>
    <row r="348" spans="1:24" ht="15.75" customHeight="1">
      <c r="A348" s="457"/>
      <c r="B348" s="23"/>
      <c r="C348" s="23"/>
      <c r="D348" s="23"/>
      <c r="E348" s="23"/>
      <c r="F348" s="23"/>
      <c r="G348" s="23"/>
      <c r="H348" s="23"/>
      <c r="I348" s="23"/>
      <c r="J348" s="23"/>
      <c r="K348" s="23"/>
      <c r="L348" s="23"/>
      <c r="M348" s="23"/>
      <c r="N348" s="23"/>
      <c r="O348" s="23"/>
      <c r="P348" s="23"/>
      <c r="Q348" s="23"/>
      <c r="R348" s="23"/>
      <c r="S348" s="23"/>
      <c r="T348" s="23"/>
      <c r="U348" s="23"/>
      <c r="V348" s="23"/>
      <c r="W348" s="23"/>
      <c r="X348" s="23"/>
    </row>
    <row r="349" spans="1:24" ht="15.75" customHeight="1">
      <c r="A349" s="457"/>
      <c r="B349" s="23"/>
      <c r="C349" s="23"/>
      <c r="D349" s="23"/>
      <c r="E349" s="23"/>
      <c r="F349" s="23"/>
      <c r="G349" s="23"/>
      <c r="H349" s="23"/>
      <c r="I349" s="23"/>
      <c r="J349" s="23"/>
      <c r="K349" s="23"/>
      <c r="L349" s="23"/>
      <c r="M349" s="23"/>
      <c r="N349" s="23"/>
      <c r="O349" s="23"/>
      <c r="P349" s="23"/>
      <c r="Q349" s="23"/>
      <c r="R349" s="23"/>
      <c r="S349" s="23"/>
      <c r="T349" s="23"/>
      <c r="U349" s="23"/>
      <c r="V349" s="23"/>
      <c r="W349" s="23"/>
      <c r="X349" s="23"/>
    </row>
    <row r="350" spans="1:24" ht="15.75" customHeight="1">
      <c r="A350" s="457"/>
      <c r="B350" s="23"/>
      <c r="C350" s="23"/>
      <c r="D350" s="23"/>
      <c r="E350" s="23"/>
      <c r="F350" s="23"/>
      <c r="G350" s="23"/>
      <c r="H350" s="23"/>
      <c r="I350" s="23"/>
      <c r="J350" s="23"/>
      <c r="K350" s="23"/>
      <c r="L350" s="23"/>
      <c r="M350" s="23"/>
      <c r="N350" s="23"/>
      <c r="O350" s="23"/>
      <c r="P350" s="23"/>
      <c r="Q350" s="23"/>
      <c r="R350" s="23"/>
      <c r="S350" s="23"/>
      <c r="T350" s="23"/>
      <c r="U350" s="23"/>
      <c r="V350" s="23"/>
      <c r="W350" s="23"/>
      <c r="X350" s="23"/>
    </row>
    <row r="351" spans="1:24" ht="15.75" customHeight="1">
      <c r="A351" s="457"/>
      <c r="B351" s="23"/>
      <c r="C351" s="23"/>
      <c r="D351" s="23"/>
      <c r="E351" s="23"/>
      <c r="F351" s="23"/>
      <c r="G351" s="23"/>
      <c r="H351" s="23"/>
      <c r="I351" s="23"/>
      <c r="J351" s="23"/>
      <c r="K351" s="23"/>
      <c r="L351" s="23"/>
      <c r="M351" s="23"/>
      <c r="N351" s="23"/>
      <c r="O351" s="23"/>
      <c r="P351" s="23"/>
      <c r="Q351" s="23"/>
      <c r="R351" s="23"/>
      <c r="S351" s="23"/>
      <c r="T351" s="23"/>
      <c r="U351" s="23"/>
      <c r="V351" s="23"/>
      <c r="W351" s="23"/>
      <c r="X351" s="23"/>
    </row>
    <row r="352" spans="1:24" ht="15.75" customHeight="1">
      <c r="A352" s="457"/>
      <c r="B352" s="23"/>
      <c r="C352" s="23"/>
      <c r="D352" s="23"/>
      <c r="E352" s="23"/>
      <c r="F352" s="23"/>
      <c r="G352" s="23"/>
      <c r="H352" s="23"/>
      <c r="I352" s="23"/>
      <c r="J352" s="23"/>
      <c r="K352" s="23"/>
      <c r="L352" s="23"/>
      <c r="M352" s="23"/>
      <c r="N352" s="23"/>
      <c r="O352" s="23"/>
      <c r="P352" s="23"/>
      <c r="Q352" s="23"/>
      <c r="R352" s="23"/>
      <c r="S352" s="23"/>
      <c r="T352" s="23"/>
      <c r="U352" s="23"/>
      <c r="V352" s="23"/>
      <c r="W352" s="23"/>
      <c r="X352" s="23"/>
    </row>
    <row r="353" spans="1:24" ht="15.75" customHeight="1">
      <c r="A353" s="457"/>
      <c r="B353" s="23"/>
      <c r="C353" s="23"/>
      <c r="D353" s="23"/>
      <c r="E353" s="23"/>
      <c r="F353" s="23"/>
      <c r="G353" s="23"/>
      <c r="H353" s="23"/>
      <c r="I353" s="23"/>
      <c r="J353" s="23"/>
      <c r="K353" s="23"/>
      <c r="L353" s="23"/>
      <c r="M353" s="23"/>
      <c r="N353" s="23"/>
      <c r="O353" s="23"/>
      <c r="P353" s="23"/>
      <c r="Q353" s="23"/>
      <c r="R353" s="23"/>
      <c r="S353" s="23"/>
      <c r="T353" s="23"/>
      <c r="U353" s="23"/>
      <c r="V353" s="23"/>
      <c r="W353" s="23"/>
      <c r="X353" s="23"/>
    </row>
    <row r="354" spans="1:24" ht="15.75" customHeight="1">
      <c r="A354" s="457"/>
      <c r="B354" s="23"/>
      <c r="C354" s="23"/>
      <c r="D354" s="23"/>
      <c r="E354" s="23"/>
      <c r="F354" s="23"/>
      <c r="G354" s="23"/>
      <c r="H354" s="23"/>
      <c r="I354" s="23"/>
      <c r="J354" s="23"/>
      <c r="K354" s="23"/>
      <c r="L354" s="23"/>
      <c r="M354" s="23"/>
      <c r="N354" s="23"/>
      <c r="O354" s="23"/>
      <c r="P354" s="23"/>
      <c r="Q354" s="23"/>
      <c r="R354" s="23"/>
      <c r="S354" s="23"/>
      <c r="T354" s="23"/>
      <c r="U354" s="23"/>
      <c r="V354" s="23"/>
      <c r="W354" s="23"/>
      <c r="X354" s="23"/>
    </row>
    <row r="355" spans="1:24" ht="15.75" customHeight="1">
      <c r="A355" s="457"/>
      <c r="B355" s="23"/>
      <c r="C355" s="23"/>
      <c r="D355" s="23"/>
      <c r="E355" s="23"/>
      <c r="F355" s="23"/>
      <c r="G355" s="23"/>
      <c r="H355" s="23"/>
      <c r="I355" s="23"/>
      <c r="J355" s="23"/>
      <c r="K355" s="23"/>
      <c r="L355" s="23"/>
      <c r="M355" s="23"/>
      <c r="N355" s="23"/>
      <c r="O355" s="23"/>
      <c r="P355" s="23"/>
      <c r="Q355" s="23"/>
      <c r="R355" s="23"/>
      <c r="S355" s="23"/>
      <c r="T355" s="23"/>
      <c r="U355" s="23"/>
      <c r="V355" s="23"/>
      <c r="W355" s="23"/>
      <c r="X355" s="23"/>
    </row>
    <row r="356" spans="1:24" ht="15.75" customHeight="1">
      <c r="A356" s="457"/>
      <c r="B356" s="23"/>
      <c r="C356" s="23"/>
      <c r="D356" s="23"/>
      <c r="E356" s="23"/>
      <c r="F356" s="23"/>
      <c r="G356" s="23"/>
      <c r="H356" s="23"/>
      <c r="I356" s="23"/>
      <c r="J356" s="23"/>
      <c r="K356" s="23"/>
      <c r="L356" s="23"/>
      <c r="M356" s="23"/>
      <c r="N356" s="23"/>
      <c r="O356" s="23"/>
      <c r="P356" s="23"/>
      <c r="Q356" s="23"/>
      <c r="R356" s="23"/>
      <c r="S356" s="23"/>
      <c r="T356" s="23"/>
      <c r="U356" s="23"/>
      <c r="V356" s="23"/>
      <c r="W356" s="23"/>
      <c r="X356" s="23"/>
    </row>
    <row r="357" spans="1:24" ht="15.75" customHeight="1">
      <c r="A357" s="457"/>
      <c r="B357" s="23"/>
      <c r="C357" s="23"/>
      <c r="D357" s="23"/>
      <c r="E357" s="23"/>
      <c r="F357" s="23"/>
      <c r="G357" s="23"/>
      <c r="H357" s="23"/>
      <c r="I357" s="23"/>
      <c r="J357" s="23"/>
      <c r="K357" s="23"/>
      <c r="L357" s="23"/>
      <c r="M357" s="23"/>
      <c r="N357" s="23"/>
      <c r="O357" s="23"/>
      <c r="P357" s="23"/>
      <c r="Q357" s="23"/>
      <c r="R357" s="23"/>
      <c r="S357" s="23"/>
      <c r="T357" s="23"/>
      <c r="U357" s="23"/>
      <c r="V357" s="23"/>
      <c r="W357" s="23"/>
      <c r="X357" s="23"/>
    </row>
    <row r="358" spans="1:24" ht="15.75" customHeight="1">
      <c r="A358" s="457"/>
      <c r="B358" s="23"/>
      <c r="C358" s="23"/>
      <c r="D358" s="23"/>
      <c r="E358" s="23"/>
      <c r="F358" s="23"/>
      <c r="G358" s="23"/>
      <c r="H358" s="23"/>
      <c r="I358" s="23"/>
      <c r="J358" s="23"/>
      <c r="K358" s="23"/>
      <c r="L358" s="23"/>
      <c r="M358" s="23"/>
      <c r="N358" s="23"/>
      <c r="O358" s="23"/>
      <c r="P358" s="23"/>
      <c r="Q358" s="23"/>
      <c r="R358" s="23"/>
      <c r="S358" s="23"/>
      <c r="T358" s="23"/>
      <c r="U358" s="23"/>
      <c r="V358" s="23"/>
      <c r="W358" s="23"/>
      <c r="X358" s="23"/>
    </row>
    <row r="359" spans="1:24" ht="15.75" customHeight="1">
      <c r="A359" s="457"/>
      <c r="B359" s="23"/>
      <c r="C359" s="23"/>
      <c r="D359" s="23"/>
      <c r="E359" s="23"/>
      <c r="F359" s="23"/>
      <c r="G359" s="23"/>
      <c r="H359" s="23"/>
      <c r="I359" s="23"/>
      <c r="J359" s="23"/>
      <c r="K359" s="23"/>
      <c r="L359" s="23"/>
      <c r="M359" s="23"/>
      <c r="N359" s="23"/>
      <c r="O359" s="23"/>
      <c r="P359" s="23"/>
      <c r="Q359" s="23"/>
      <c r="R359" s="23"/>
      <c r="S359" s="23"/>
      <c r="T359" s="23"/>
      <c r="U359" s="23"/>
      <c r="V359" s="23"/>
      <c r="W359" s="23"/>
      <c r="X359" s="23"/>
    </row>
    <row r="360" spans="1:24" ht="15.75" customHeight="1">
      <c r="A360" s="457"/>
      <c r="B360" s="23"/>
      <c r="C360" s="23"/>
      <c r="D360" s="23"/>
      <c r="E360" s="23"/>
      <c r="F360" s="23"/>
      <c r="G360" s="23"/>
      <c r="H360" s="23"/>
      <c r="I360" s="23"/>
      <c r="J360" s="23"/>
      <c r="K360" s="23"/>
      <c r="L360" s="23"/>
      <c r="M360" s="23"/>
      <c r="N360" s="23"/>
      <c r="O360" s="23"/>
      <c r="P360" s="23"/>
      <c r="Q360" s="23"/>
      <c r="R360" s="23"/>
      <c r="S360" s="23"/>
      <c r="T360" s="23"/>
      <c r="U360" s="23"/>
      <c r="V360" s="23"/>
      <c r="W360" s="23"/>
      <c r="X360" s="23"/>
    </row>
    <row r="361" spans="1:24" ht="15.75" customHeight="1">
      <c r="A361" s="457"/>
      <c r="B361" s="23"/>
      <c r="C361" s="23"/>
      <c r="D361" s="23"/>
      <c r="E361" s="23"/>
      <c r="F361" s="23"/>
      <c r="G361" s="23"/>
      <c r="H361" s="23"/>
      <c r="I361" s="23"/>
      <c r="J361" s="23"/>
      <c r="K361" s="23"/>
      <c r="L361" s="23"/>
      <c r="M361" s="23"/>
      <c r="N361" s="23"/>
      <c r="O361" s="23"/>
      <c r="P361" s="23"/>
      <c r="Q361" s="23"/>
      <c r="R361" s="23"/>
      <c r="S361" s="23"/>
      <c r="T361" s="23"/>
      <c r="U361" s="23"/>
      <c r="V361" s="23"/>
      <c r="W361" s="23"/>
      <c r="X361" s="23"/>
    </row>
    <row r="362" spans="1:24" ht="15.75" customHeight="1">
      <c r="A362" s="457"/>
      <c r="B362" s="23"/>
      <c r="C362" s="23"/>
      <c r="D362" s="23"/>
      <c r="E362" s="23"/>
      <c r="F362" s="23"/>
      <c r="G362" s="23"/>
      <c r="H362" s="23"/>
      <c r="I362" s="23"/>
      <c r="J362" s="23"/>
      <c r="K362" s="23"/>
      <c r="L362" s="23"/>
      <c r="M362" s="23"/>
      <c r="N362" s="23"/>
      <c r="O362" s="23"/>
      <c r="P362" s="23"/>
      <c r="Q362" s="23"/>
      <c r="R362" s="23"/>
      <c r="S362" s="23"/>
      <c r="T362" s="23"/>
      <c r="U362" s="23"/>
      <c r="V362" s="23"/>
      <c r="W362" s="23"/>
      <c r="X362" s="23"/>
    </row>
    <row r="363" spans="1:24" ht="15.75" customHeight="1">
      <c r="A363" s="457"/>
      <c r="B363" s="23"/>
      <c r="C363" s="23"/>
      <c r="D363" s="23"/>
      <c r="E363" s="23"/>
      <c r="F363" s="23"/>
      <c r="G363" s="23"/>
      <c r="H363" s="23"/>
      <c r="I363" s="23"/>
      <c r="J363" s="23"/>
      <c r="K363" s="23"/>
      <c r="L363" s="23"/>
      <c r="M363" s="23"/>
      <c r="N363" s="23"/>
      <c r="O363" s="23"/>
      <c r="P363" s="23"/>
      <c r="Q363" s="23"/>
      <c r="R363" s="23"/>
      <c r="S363" s="23"/>
      <c r="T363" s="23"/>
      <c r="U363" s="23"/>
      <c r="V363" s="23"/>
      <c r="W363" s="23"/>
      <c r="X363" s="23"/>
    </row>
    <row r="364" spans="1:24" ht="15.75" customHeight="1">
      <c r="A364" s="457"/>
      <c r="B364" s="23"/>
      <c r="C364" s="23"/>
      <c r="D364" s="23"/>
      <c r="E364" s="23"/>
      <c r="F364" s="23"/>
      <c r="G364" s="23"/>
      <c r="H364" s="23"/>
      <c r="I364" s="23"/>
      <c r="J364" s="23"/>
      <c r="K364" s="23"/>
      <c r="L364" s="23"/>
      <c r="M364" s="23"/>
      <c r="N364" s="23"/>
      <c r="O364" s="23"/>
      <c r="P364" s="23"/>
      <c r="Q364" s="23"/>
      <c r="R364" s="23"/>
      <c r="S364" s="23"/>
      <c r="T364" s="23"/>
      <c r="U364" s="23"/>
      <c r="V364" s="23"/>
      <c r="W364" s="23"/>
      <c r="X364" s="23"/>
    </row>
    <row r="365" spans="1:24" ht="15.75" customHeight="1">
      <c r="A365" s="457"/>
      <c r="B365" s="23"/>
      <c r="C365" s="23"/>
      <c r="D365" s="23"/>
      <c r="E365" s="23"/>
      <c r="F365" s="23"/>
      <c r="G365" s="23"/>
      <c r="H365" s="23"/>
      <c r="I365" s="23"/>
      <c r="J365" s="23"/>
      <c r="K365" s="23"/>
      <c r="L365" s="23"/>
      <c r="M365" s="23"/>
      <c r="N365" s="23"/>
      <c r="O365" s="23"/>
      <c r="P365" s="23"/>
      <c r="Q365" s="23"/>
      <c r="R365" s="23"/>
      <c r="S365" s="23"/>
      <c r="T365" s="23"/>
      <c r="U365" s="23"/>
      <c r="V365" s="23"/>
      <c r="W365" s="23"/>
      <c r="X365" s="23"/>
    </row>
    <row r="366" spans="1:24" ht="15.75" customHeight="1">
      <c r="A366" s="457"/>
      <c r="B366" s="23"/>
      <c r="C366" s="23"/>
      <c r="D366" s="23"/>
      <c r="E366" s="23"/>
      <c r="F366" s="23"/>
      <c r="G366" s="23"/>
      <c r="H366" s="23"/>
      <c r="I366" s="23"/>
      <c r="J366" s="23"/>
      <c r="K366" s="23"/>
      <c r="L366" s="23"/>
      <c r="M366" s="23"/>
      <c r="N366" s="23"/>
      <c r="O366" s="23"/>
      <c r="P366" s="23"/>
      <c r="Q366" s="23"/>
      <c r="R366" s="23"/>
      <c r="S366" s="23"/>
      <c r="T366" s="23"/>
      <c r="U366" s="23"/>
      <c r="V366" s="23"/>
      <c r="W366" s="23"/>
      <c r="X366" s="23"/>
    </row>
    <row r="367" spans="1:24" ht="15.75" customHeight="1">
      <c r="A367" s="457"/>
      <c r="B367" s="23"/>
      <c r="C367" s="23"/>
      <c r="D367" s="23"/>
      <c r="E367" s="23"/>
      <c r="F367" s="23"/>
      <c r="G367" s="23"/>
      <c r="H367" s="23"/>
      <c r="I367" s="23"/>
      <c r="J367" s="23"/>
      <c r="K367" s="23"/>
      <c r="L367" s="23"/>
      <c r="M367" s="23"/>
      <c r="N367" s="23"/>
      <c r="O367" s="23"/>
      <c r="P367" s="23"/>
      <c r="Q367" s="23"/>
      <c r="R367" s="23"/>
      <c r="S367" s="23"/>
      <c r="T367" s="23"/>
      <c r="U367" s="23"/>
      <c r="V367" s="23"/>
      <c r="W367" s="23"/>
      <c r="X367" s="23"/>
    </row>
    <row r="368" spans="1:24" ht="15.75" customHeight="1">
      <c r="A368" s="457"/>
      <c r="B368" s="23"/>
      <c r="C368" s="23"/>
      <c r="D368" s="23"/>
      <c r="E368" s="23"/>
      <c r="F368" s="23"/>
      <c r="G368" s="23"/>
      <c r="H368" s="23"/>
      <c r="I368" s="23"/>
      <c r="J368" s="23"/>
      <c r="K368" s="23"/>
      <c r="L368" s="23"/>
      <c r="M368" s="23"/>
      <c r="N368" s="23"/>
      <c r="O368" s="23"/>
      <c r="P368" s="23"/>
      <c r="Q368" s="23"/>
      <c r="R368" s="23"/>
      <c r="S368" s="23"/>
      <c r="T368" s="23"/>
      <c r="U368" s="23"/>
      <c r="V368" s="23"/>
      <c r="W368" s="23"/>
      <c r="X368" s="23"/>
    </row>
    <row r="369" spans="1:24" ht="15.75" customHeight="1">
      <c r="A369" s="457"/>
      <c r="B369" s="23"/>
      <c r="C369" s="23"/>
      <c r="D369" s="23"/>
      <c r="E369" s="23"/>
      <c r="F369" s="23"/>
      <c r="G369" s="23"/>
      <c r="H369" s="23"/>
      <c r="I369" s="23"/>
      <c r="J369" s="23"/>
      <c r="K369" s="23"/>
      <c r="L369" s="23"/>
      <c r="M369" s="23"/>
      <c r="N369" s="23"/>
      <c r="O369" s="23"/>
      <c r="P369" s="23"/>
      <c r="Q369" s="23"/>
      <c r="R369" s="23"/>
      <c r="S369" s="23"/>
      <c r="T369" s="23"/>
      <c r="U369" s="23"/>
      <c r="V369" s="23"/>
      <c r="W369" s="23"/>
      <c r="X369" s="23"/>
    </row>
    <row r="370" spans="1:24" ht="15.75" customHeight="1">
      <c r="A370" s="457"/>
      <c r="B370" s="23"/>
      <c r="C370" s="23"/>
      <c r="D370" s="23"/>
      <c r="E370" s="23"/>
      <c r="F370" s="23"/>
      <c r="G370" s="23"/>
      <c r="H370" s="23"/>
      <c r="I370" s="23"/>
      <c r="J370" s="23"/>
      <c r="K370" s="23"/>
      <c r="L370" s="23"/>
      <c r="M370" s="23"/>
      <c r="N370" s="23"/>
      <c r="O370" s="23"/>
      <c r="P370" s="23"/>
      <c r="Q370" s="23"/>
      <c r="R370" s="23"/>
      <c r="S370" s="23"/>
      <c r="T370" s="23"/>
      <c r="U370" s="23"/>
      <c r="V370" s="23"/>
      <c r="W370" s="23"/>
      <c r="X370" s="23"/>
    </row>
    <row r="371" spans="1:24" ht="15.75" customHeight="1">
      <c r="A371" s="457"/>
      <c r="B371" s="23"/>
      <c r="C371" s="23"/>
      <c r="D371" s="23"/>
      <c r="E371" s="23"/>
      <c r="F371" s="23"/>
      <c r="G371" s="23"/>
      <c r="H371" s="23"/>
      <c r="I371" s="23"/>
      <c r="J371" s="23"/>
      <c r="K371" s="23"/>
      <c r="L371" s="23"/>
      <c r="M371" s="23"/>
      <c r="N371" s="23"/>
      <c r="O371" s="23"/>
      <c r="P371" s="23"/>
      <c r="Q371" s="23"/>
      <c r="R371" s="23"/>
      <c r="S371" s="23"/>
      <c r="T371" s="23"/>
      <c r="U371" s="23"/>
      <c r="V371" s="23"/>
      <c r="W371" s="23"/>
      <c r="X371" s="23"/>
    </row>
    <row r="372" spans="1:24" ht="15.75" customHeight="1">
      <c r="A372" s="457"/>
      <c r="B372" s="23"/>
      <c r="C372" s="23"/>
      <c r="D372" s="23"/>
      <c r="E372" s="23"/>
      <c r="F372" s="23"/>
      <c r="G372" s="23"/>
      <c r="H372" s="23"/>
      <c r="I372" s="23"/>
      <c r="J372" s="23"/>
      <c r="K372" s="23"/>
      <c r="L372" s="23"/>
      <c r="M372" s="23"/>
      <c r="N372" s="23"/>
      <c r="O372" s="23"/>
      <c r="P372" s="23"/>
      <c r="Q372" s="23"/>
      <c r="R372" s="23"/>
      <c r="S372" s="23"/>
      <c r="T372" s="23"/>
      <c r="U372" s="23"/>
      <c r="V372" s="23"/>
      <c r="W372" s="23"/>
      <c r="X372" s="23"/>
    </row>
    <row r="373" spans="1:24" ht="15.75" customHeight="1">
      <c r="A373" s="457"/>
      <c r="B373" s="23"/>
      <c r="C373" s="23"/>
      <c r="D373" s="23"/>
      <c r="E373" s="23"/>
      <c r="F373" s="23"/>
      <c r="G373" s="23"/>
      <c r="H373" s="23"/>
      <c r="I373" s="23"/>
      <c r="J373" s="23"/>
      <c r="K373" s="23"/>
      <c r="L373" s="23"/>
      <c r="M373" s="23"/>
      <c r="N373" s="23"/>
      <c r="O373" s="23"/>
      <c r="P373" s="23"/>
      <c r="Q373" s="23"/>
      <c r="R373" s="23"/>
      <c r="S373" s="23"/>
      <c r="T373" s="23"/>
      <c r="U373" s="23"/>
      <c r="V373" s="23"/>
      <c r="W373" s="23"/>
      <c r="X373" s="23"/>
    </row>
    <row r="374" spans="1:24" ht="15.75" customHeight="1">
      <c r="A374" s="457"/>
      <c r="B374" s="23"/>
      <c r="C374" s="23"/>
      <c r="D374" s="23"/>
      <c r="E374" s="23"/>
      <c r="F374" s="23"/>
      <c r="G374" s="23"/>
      <c r="H374" s="23"/>
      <c r="I374" s="23"/>
      <c r="J374" s="23"/>
      <c r="K374" s="23"/>
      <c r="L374" s="23"/>
      <c r="M374" s="23"/>
      <c r="N374" s="23"/>
      <c r="O374" s="23"/>
      <c r="P374" s="23"/>
      <c r="Q374" s="23"/>
      <c r="R374" s="23"/>
      <c r="S374" s="23"/>
      <c r="T374" s="23"/>
      <c r="U374" s="23"/>
      <c r="V374" s="23"/>
      <c r="W374" s="23"/>
      <c r="X374" s="23"/>
    </row>
    <row r="375" spans="1:24" ht="15.75" customHeight="1">
      <c r="A375" s="457"/>
      <c r="B375" s="23"/>
      <c r="C375" s="23"/>
      <c r="D375" s="23"/>
      <c r="E375" s="23"/>
      <c r="F375" s="23"/>
      <c r="G375" s="23"/>
      <c r="H375" s="23"/>
      <c r="I375" s="23"/>
      <c r="J375" s="23"/>
      <c r="K375" s="23"/>
      <c r="L375" s="23"/>
      <c r="M375" s="23"/>
      <c r="N375" s="23"/>
      <c r="O375" s="23"/>
      <c r="P375" s="23"/>
      <c r="Q375" s="23"/>
      <c r="R375" s="23"/>
      <c r="S375" s="23"/>
      <c r="T375" s="23"/>
      <c r="U375" s="23"/>
      <c r="V375" s="23"/>
      <c r="W375" s="23"/>
      <c r="X375" s="23"/>
    </row>
    <row r="376" spans="1:24" ht="15.75" customHeight="1">
      <c r="A376" s="457"/>
      <c r="B376" s="23"/>
      <c r="C376" s="23"/>
      <c r="D376" s="23"/>
      <c r="E376" s="23"/>
      <c r="F376" s="23"/>
      <c r="G376" s="23"/>
      <c r="H376" s="23"/>
      <c r="I376" s="23"/>
      <c r="J376" s="23"/>
      <c r="K376" s="23"/>
      <c r="L376" s="23"/>
      <c r="M376" s="23"/>
      <c r="N376" s="23"/>
      <c r="O376" s="23"/>
      <c r="P376" s="23"/>
      <c r="Q376" s="23"/>
      <c r="R376" s="23"/>
      <c r="S376" s="23"/>
      <c r="T376" s="23"/>
      <c r="U376" s="23"/>
      <c r="V376" s="23"/>
      <c r="W376" s="23"/>
      <c r="X376" s="23"/>
    </row>
    <row r="377" spans="1:24" ht="15.75" customHeight="1">
      <c r="A377" s="457"/>
      <c r="B377" s="23"/>
      <c r="C377" s="23"/>
      <c r="D377" s="23"/>
      <c r="E377" s="23"/>
      <c r="F377" s="23"/>
      <c r="G377" s="23"/>
      <c r="H377" s="23"/>
      <c r="I377" s="23"/>
      <c r="J377" s="23"/>
      <c r="K377" s="23"/>
      <c r="L377" s="23"/>
      <c r="M377" s="23"/>
      <c r="N377" s="23"/>
      <c r="O377" s="23"/>
      <c r="P377" s="23"/>
      <c r="Q377" s="23"/>
      <c r="R377" s="23"/>
      <c r="S377" s="23"/>
      <c r="T377" s="23"/>
      <c r="U377" s="23"/>
      <c r="V377" s="23"/>
      <c r="W377" s="23"/>
      <c r="X377" s="23"/>
    </row>
    <row r="378" spans="1:24" ht="15.75" customHeight="1">
      <c r="A378" s="457"/>
      <c r="B378" s="23"/>
      <c r="C378" s="23"/>
      <c r="D378" s="23"/>
      <c r="E378" s="23"/>
      <c r="F378" s="23"/>
      <c r="G378" s="23"/>
      <c r="H378" s="23"/>
      <c r="I378" s="23"/>
      <c r="J378" s="23"/>
      <c r="K378" s="23"/>
      <c r="L378" s="23"/>
      <c r="M378" s="23"/>
      <c r="N378" s="23"/>
      <c r="O378" s="23"/>
      <c r="P378" s="23"/>
      <c r="Q378" s="23"/>
      <c r="R378" s="23"/>
      <c r="S378" s="23"/>
      <c r="T378" s="23"/>
      <c r="U378" s="23"/>
      <c r="V378" s="23"/>
      <c r="W378" s="23"/>
      <c r="X378" s="23"/>
    </row>
    <row r="379" spans="1:24" ht="15.75" customHeight="1">
      <c r="A379" s="457"/>
      <c r="B379" s="23"/>
      <c r="C379" s="23"/>
      <c r="D379" s="23"/>
      <c r="E379" s="23"/>
      <c r="F379" s="23"/>
      <c r="G379" s="23"/>
      <c r="H379" s="23"/>
      <c r="I379" s="23"/>
      <c r="J379" s="23"/>
      <c r="K379" s="23"/>
      <c r="L379" s="23"/>
      <c r="M379" s="23"/>
      <c r="N379" s="23"/>
      <c r="O379" s="23"/>
      <c r="P379" s="23"/>
      <c r="Q379" s="23"/>
      <c r="R379" s="23"/>
      <c r="S379" s="23"/>
      <c r="T379" s="23"/>
      <c r="U379" s="23"/>
      <c r="V379" s="23"/>
      <c r="W379" s="23"/>
      <c r="X379" s="23"/>
    </row>
    <row r="380" spans="1:24" ht="15.75" customHeight="1">
      <c r="A380" s="457"/>
      <c r="B380" s="23"/>
      <c r="C380" s="23"/>
      <c r="D380" s="23"/>
      <c r="E380" s="23"/>
      <c r="F380" s="23"/>
      <c r="G380" s="23"/>
      <c r="H380" s="23"/>
      <c r="I380" s="23"/>
      <c r="J380" s="23"/>
      <c r="K380" s="23"/>
      <c r="L380" s="23"/>
      <c r="M380" s="23"/>
      <c r="N380" s="23"/>
      <c r="O380" s="23"/>
      <c r="P380" s="23"/>
      <c r="Q380" s="23"/>
      <c r="R380" s="23"/>
      <c r="S380" s="23"/>
      <c r="T380" s="23"/>
      <c r="U380" s="23"/>
      <c r="V380" s="23"/>
      <c r="W380" s="23"/>
      <c r="X380" s="23"/>
    </row>
    <row r="381" spans="1:24" ht="15.75" customHeight="1">
      <c r="A381" s="457"/>
      <c r="B381" s="23"/>
      <c r="C381" s="23"/>
      <c r="D381" s="23"/>
      <c r="E381" s="23"/>
      <c r="F381" s="23"/>
      <c r="G381" s="23"/>
      <c r="H381" s="23"/>
      <c r="I381" s="23"/>
      <c r="J381" s="23"/>
      <c r="K381" s="23"/>
      <c r="L381" s="23"/>
      <c r="M381" s="23"/>
      <c r="N381" s="23"/>
      <c r="O381" s="23"/>
      <c r="P381" s="23"/>
      <c r="Q381" s="23"/>
      <c r="R381" s="23"/>
      <c r="S381" s="23"/>
      <c r="T381" s="23"/>
      <c r="U381" s="23"/>
      <c r="V381" s="23"/>
      <c r="W381" s="23"/>
      <c r="X381" s="23"/>
    </row>
    <row r="382" spans="1:24" ht="15.75" customHeight="1">
      <c r="A382" s="457"/>
      <c r="B382" s="23"/>
      <c r="C382" s="23"/>
      <c r="D382" s="23"/>
      <c r="E382" s="23"/>
      <c r="F382" s="23"/>
      <c r="G382" s="23"/>
      <c r="H382" s="23"/>
      <c r="I382" s="23"/>
      <c r="J382" s="23"/>
      <c r="K382" s="23"/>
      <c r="L382" s="23"/>
      <c r="M382" s="23"/>
      <c r="N382" s="23"/>
      <c r="O382" s="23"/>
      <c r="P382" s="23"/>
      <c r="Q382" s="23"/>
      <c r="R382" s="23"/>
      <c r="S382" s="23"/>
      <c r="T382" s="23"/>
      <c r="U382" s="23"/>
      <c r="V382" s="23"/>
      <c r="W382" s="23"/>
      <c r="X382" s="23"/>
    </row>
    <row r="383" spans="1:24" ht="15.75" customHeight="1">
      <c r="A383" s="457"/>
      <c r="B383" s="23"/>
      <c r="C383" s="23"/>
      <c r="D383" s="23"/>
      <c r="E383" s="23"/>
      <c r="F383" s="23"/>
      <c r="G383" s="23"/>
      <c r="H383" s="23"/>
      <c r="I383" s="23"/>
      <c r="J383" s="23"/>
      <c r="K383" s="23"/>
      <c r="L383" s="23"/>
      <c r="M383" s="23"/>
      <c r="N383" s="23"/>
      <c r="O383" s="23"/>
      <c r="P383" s="23"/>
      <c r="Q383" s="23"/>
      <c r="R383" s="23"/>
      <c r="S383" s="23"/>
      <c r="T383" s="23"/>
      <c r="U383" s="23"/>
      <c r="V383" s="23"/>
      <c r="W383" s="23"/>
      <c r="X383" s="23"/>
    </row>
    <row r="384" spans="1:24" ht="15.75" customHeight="1">
      <c r="A384" s="457"/>
      <c r="B384" s="23"/>
      <c r="C384" s="23"/>
      <c r="D384" s="23"/>
      <c r="E384" s="23"/>
      <c r="F384" s="23"/>
      <c r="G384" s="23"/>
      <c r="H384" s="23"/>
      <c r="I384" s="23"/>
      <c r="J384" s="23"/>
      <c r="K384" s="23"/>
      <c r="L384" s="23"/>
      <c r="M384" s="23"/>
      <c r="N384" s="23"/>
      <c r="O384" s="23"/>
      <c r="P384" s="23"/>
      <c r="Q384" s="23"/>
      <c r="R384" s="23"/>
      <c r="S384" s="23"/>
      <c r="T384" s="23"/>
      <c r="U384" s="23"/>
      <c r="V384" s="23"/>
      <c r="W384" s="23"/>
      <c r="X384" s="23"/>
    </row>
    <row r="385" spans="1:24" ht="15.75" customHeight="1">
      <c r="A385" s="457"/>
      <c r="B385" s="23"/>
      <c r="C385" s="23"/>
      <c r="D385" s="23"/>
      <c r="E385" s="23"/>
      <c r="F385" s="23"/>
      <c r="G385" s="23"/>
      <c r="H385" s="23"/>
      <c r="I385" s="23"/>
      <c r="J385" s="23"/>
      <c r="K385" s="23"/>
      <c r="L385" s="23"/>
      <c r="M385" s="23"/>
      <c r="N385" s="23"/>
      <c r="O385" s="23"/>
      <c r="P385" s="23"/>
      <c r="Q385" s="23"/>
      <c r="R385" s="23"/>
      <c r="S385" s="23"/>
      <c r="T385" s="23"/>
      <c r="U385" s="23"/>
      <c r="V385" s="23"/>
      <c r="W385" s="23"/>
      <c r="X385" s="23"/>
    </row>
    <row r="386" spans="1:24" ht="15.75" customHeight="1">
      <c r="A386" s="457"/>
      <c r="B386" s="23"/>
      <c r="C386" s="23"/>
      <c r="D386" s="23"/>
      <c r="E386" s="23"/>
      <c r="F386" s="23"/>
      <c r="G386" s="23"/>
      <c r="H386" s="23"/>
      <c r="I386" s="23"/>
      <c r="J386" s="23"/>
      <c r="K386" s="23"/>
      <c r="L386" s="23"/>
      <c r="M386" s="23"/>
      <c r="N386" s="23"/>
      <c r="O386" s="23"/>
      <c r="P386" s="23"/>
      <c r="Q386" s="23"/>
      <c r="R386" s="23"/>
      <c r="S386" s="23"/>
      <c r="T386" s="23"/>
      <c r="U386" s="23"/>
      <c r="V386" s="23"/>
      <c r="W386" s="23"/>
      <c r="X386" s="23"/>
    </row>
    <row r="387" spans="1:24" ht="15.75" customHeight="1">
      <c r="A387" s="457"/>
      <c r="B387" s="23"/>
      <c r="C387" s="23"/>
      <c r="D387" s="23"/>
      <c r="E387" s="23"/>
      <c r="F387" s="23"/>
      <c r="G387" s="23"/>
      <c r="H387" s="23"/>
      <c r="I387" s="23"/>
      <c r="J387" s="23"/>
      <c r="K387" s="23"/>
      <c r="L387" s="23"/>
      <c r="M387" s="23"/>
      <c r="N387" s="23"/>
      <c r="O387" s="23"/>
      <c r="P387" s="23"/>
      <c r="Q387" s="23"/>
      <c r="R387" s="23"/>
      <c r="S387" s="23"/>
      <c r="T387" s="23"/>
      <c r="U387" s="23"/>
      <c r="V387" s="23"/>
      <c r="W387" s="23"/>
      <c r="X387" s="23"/>
    </row>
    <row r="388" spans="1:24" ht="15.75" customHeight="1">
      <c r="A388" s="457"/>
      <c r="B388" s="23"/>
      <c r="C388" s="23"/>
      <c r="D388" s="23"/>
      <c r="E388" s="23"/>
      <c r="F388" s="23"/>
      <c r="G388" s="23"/>
      <c r="H388" s="23"/>
      <c r="I388" s="23"/>
      <c r="J388" s="23"/>
      <c r="K388" s="23"/>
      <c r="L388" s="23"/>
      <c r="M388" s="23"/>
      <c r="N388" s="23"/>
      <c r="O388" s="23"/>
      <c r="P388" s="23"/>
      <c r="Q388" s="23"/>
      <c r="R388" s="23"/>
      <c r="S388" s="23"/>
      <c r="T388" s="23"/>
      <c r="U388" s="23"/>
      <c r="V388" s="23"/>
      <c r="W388" s="23"/>
      <c r="X388" s="23"/>
    </row>
    <row r="389" spans="1:24" ht="15.75" customHeight="1">
      <c r="A389" s="457"/>
      <c r="B389" s="23"/>
      <c r="C389" s="23"/>
      <c r="D389" s="23"/>
      <c r="E389" s="23"/>
      <c r="F389" s="23"/>
      <c r="G389" s="23"/>
      <c r="H389" s="23"/>
      <c r="I389" s="23"/>
      <c r="J389" s="23"/>
      <c r="K389" s="23"/>
      <c r="L389" s="23"/>
      <c r="M389" s="23"/>
      <c r="N389" s="23"/>
      <c r="O389" s="23"/>
      <c r="P389" s="23"/>
      <c r="Q389" s="23"/>
      <c r="R389" s="23"/>
      <c r="S389" s="23"/>
      <c r="T389" s="23"/>
      <c r="U389" s="23"/>
      <c r="V389" s="23"/>
      <c r="W389" s="23"/>
      <c r="X389" s="23"/>
    </row>
    <row r="390" spans="1:24" ht="15.75" customHeight="1">
      <c r="A390" s="457"/>
      <c r="B390" s="23"/>
      <c r="C390" s="23"/>
      <c r="D390" s="23"/>
      <c r="E390" s="23"/>
      <c r="F390" s="23"/>
      <c r="G390" s="23"/>
      <c r="H390" s="23"/>
      <c r="I390" s="23"/>
      <c r="J390" s="23"/>
      <c r="K390" s="23"/>
      <c r="L390" s="23"/>
      <c r="M390" s="23"/>
      <c r="N390" s="23"/>
      <c r="O390" s="23"/>
      <c r="P390" s="23"/>
      <c r="Q390" s="23"/>
      <c r="R390" s="23"/>
      <c r="S390" s="23"/>
      <c r="T390" s="23"/>
      <c r="U390" s="23"/>
      <c r="V390" s="23"/>
      <c r="W390" s="23"/>
      <c r="X390" s="23"/>
    </row>
    <row r="391" spans="1:24" ht="15.75" customHeight="1">
      <c r="A391" s="457"/>
      <c r="B391" s="23"/>
      <c r="C391" s="23"/>
      <c r="D391" s="23"/>
      <c r="E391" s="23"/>
      <c r="F391" s="23"/>
      <c r="G391" s="23"/>
      <c r="H391" s="23"/>
      <c r="I391" s="23"/>
      <c r="J391" s="23"/>
      <c r="K391" s="23"/>
      <c r="L391" s="23"/>
      <c r="M391" s="23"/>
      <c r="N391" s="23"/>
      <c r="O391" s="23"/>
      <c r="P391" s="23"/>
      <c r="Q391" s="23"/>
      <c r="R391" s="23"/>
      <c r="S391" s="23"/>
      <c r="T391" s="23"/>
      <c r="U391" s="23"/>
      <c r="V391" s="23"/>
      <c r="W391" s="23"/>
      <c r="X391" s="23"/>
    </row>
    <row r="392" spans="1:24" ht="15.75" customHeight="1">
      <c r="A392" s="457"/>
      <c r="B392" s="23"/>
      <c r="C392" s="23"/>
      <c r="D392" s="23"/>
      <c r="E392" s="23"/>
      <c r="F392" s="23"/>
      <c r="G392" s="23"/>
      <c r="H392" s="23"/>
      <c r="I392" s="23"/>
      <c r="J392" s="23"/>
      <c r="K392" s="23"/>
      <c r="L392" s="23"/>
      <c r="M392" s="23"/>
      <c r="N392" s="23"/>
      <c r="O392" s="23"/>
      <c r="P392" s="23"/>
      <c r="Q392" s="23"/>
      <c r="R392" s="23"/>
      <c r="S392" s="23"/>
      <c r="T392" s="23"/>
      <c r="U392" s="23"/>
      <c r="V392" s="23"/>
      <c r="W392" s="23"/>
      <c r="X392" s="23"/>
    </row>
    <row r="393" spans="1:24" ht="15.75" customHeight="1">
      <c r="A393" s="457"/>
      <c r="B393" s="23"/>
      <c r="C393" s="23"/>
      <c r="D393" s="23"/>
      <c r="E393" s="23"/>
      <c r="F393" s="23"/>
      <c r="G393" s="23"/>
      <c r="H393" s="23"/>
      <c r="I393" s="23"/>
      <c r="J393" s="23"/>
      <c r="K393" s="23"/>
      <c r="L393" s="23"/>
      <c r="M393" s="23"/>
      <c r="N393" s="23"/>
      <c r="O393" s="23"/>
      <c r="P393" s="23"/>
      <c r="Q393" s="23"/>
      <c r="R393" s="23"/>
      <c r="S393" s="23"/>
      <c r="T393" s="23"/>
      <c r="U393" s="23"/>
      <c r="V393" s="23"/>
      <c r="W393" s="23"/>
      <c r="X393" s="23"/>
    </row>
    <row r="394" spans="1:24" ht="15.75" customHeight="1">
      <c r="A394" s="457"/>
      <c r="B394" s="23"/>
      <c r="C394" s="23"/>
      <c r="D394" s="23"/>
      <c r="E394" s="23"/>
      <c r="F394" s="23"/>
      <c r="G394" s="23"/>
      <c r="H394" s="23"/>
      <c r="I394" s="23"/>
      <c r="J394" s="23"/>
      <c r="K394" s="23"/>
      <c r="L394" s="23"/>
      <c r="M394" s="23"/>
      <c r="N394" s="23"/>
      <c r="O394" s="23"/>
      <c r="P394" s="23"/>
      <c r="Q394" s="23"/>
      <c r="R394" s="23"/>
      <c r="S394" s="23"/>
      <c r="T394" s="23"/>
      <c r="U394" s="23"/>
      <c r="V394" s="23"/>
      <c r="W394" s="23"/>
      <c r="X394" s="23"/>
    </row>
    <row r="395" spans="1:24" ht="15.75" customHeight="1">
      <c r="A395" s="457"/>
      <c r="B395" s="23"/>
      <c r="C395" s="23"/>
      <c r="D395" s="23"/>
      <c r="E395" s="23"/>
      <c r="F395" s="23"/>
      <c r="G395" s="23"/>
      <c r="H395" s="23"/>
      <c r="I395" s="23"/>
      <c r="J395" s="23"/>
      <c r="K395" s="23"/>
      <c r="L395" s="23"/>
      <c r="M395" s="23"/>
      <c r="N395" s="23"/>
      <c r="O395" s="23"/>
      <c r="P395" s="23"/>
      <c r="Q395" s="23"/>
      <c r="R395" s="23"/>
      <c r="S395" s="23"/>
      <c r="T395" s="23"/>
      <c r="U395" s="23"/>
      <c r="V395" s="23"/>
      <c r="W395" s="23"/>
      <c r="X395" s="23"/>
    </row>
    <row r="396" spans="1:24" ht="15.75" customHeight="1">
      <c r="A396" s="457"/>
      <c r="B396" s="23"/>
      <c r="C396" s="23"/>
      <c r="D396" s="23"/>
      <c r="E396" s="23"/>
      <c r="F396" s="23"/>
      <c r="G396" s="23"/>
      <c r="H396" s="23"/>
      <c r="I396" s="23"/>
      <c r="J396" s="23"/>
      <c r="K396" s="23"/>
      <c r="L396" s="23"/>
      <c r="M396" s="23"/>
      <c r="N396" s="23"/>
      <c r="O396" s="23"/>
      <c r="P396" s="23"/>
      <c r="Q396" s="23"/>
      <c r="R396" s="23"/>
      <c r="S396" s="23"/>
      <c r="T396" s="23"/>
      <c r="U396" s="23"/>
      <c r="V396" s="23"/>
      <c r="W396" s="23"/>
      <c r="X396" s="23"/>
    </row>
    <row r="397" spans="1:24" ht="15.75" customHeight="1">
      <c r="A397" s="457"/>
      <c r="B397" s="23"/>
      <c r="C397" s="23"/>
      <c r="D397" s="23"/>
      <c r="E397" s="23"/>
      <c r="F397" s="23"/>
      <c r="G397" s="23"/>
      <c r="H397" s="23"/>
      <c r="I397" s="23"/>
      <c r="J397" s="23"/>
      <c r="K397" s="23"/>
      <c r="L397" s="23"/>
      <c r="M397" s="23"/>
      <c r="N397" s="23"/>
      <c r="O397" s="23"/>
      <c r="P397" s="23"/>
      <c r="Q397" s="23"/>
      <c r="R397" s="23"/>
      <c r="S397" s="23"/>
      <c r="T397" s="23"/>
      <c r="U397" s="23"/>
      <c r="V397" s="23"/>
      <c r="W397" s="23"/>
      <c r="X397" s="23"/>
    </row>
    <row r="398" spans="1:24" ht="15.75" customHeight="1">
      <c r="A398" s="457"/>
      <c r="B398" s="23"/>
      <c r="C398" s="23"/>
      <c r="D398" s="23"/>
      <c r="E398" s="23"/>
      <c r="F398" s="23"/>
      <c r="G398" s="23"/>
      <c r="H398" s="23"/>
      <c r="I398" s="23"/>
      <c r="J398" s="23"/>
      <c r="K398" s="23"/>
      <c r="L398" s="23"/>
      <c r="M398" s="23"/>
      <c r="N398" s="23"/>
      <c r="O398" s="23"/>
      <c r="P398" s="23"/>
      <c r="Q398" s="23"/>
      <c r="R398" s="23"/>
      <c r="S398" s="23"/>
      <c r="T398" s="23"/>
      <c r="U398" s="23"/>
      <c r="V398" s="23"/>
      <c r="W398" s="23"/>
      <c r="X398" s="23"/>
    </row>
    <row r="399" spans="1:24" ht="15.75" customHeight="1">
      <c r="A399" s="457"/>
      <c r="B399" s="23"/>
      <c r="C399" s="23"/>
      <c r="D399" s="23"/>
      <c r="E399" s="23"/>
      <c r="F399" s="23"/>
      <c r="G399" s="23"/>
      <c r="H399" s="23"/>
      <c r="I399" s="23"/>
      <c r="J399" s="23"/>
      <c r="K399" s="23"/>
      <c r="L399" s="23"/>
      <c r="M399" s="23"/>
      <c r="N399" s="23"/>
      <c r="O399" s="23"/>
      <c r="P399" s="23"/>
      <c r="Q399" s="23"/>
      <c r="R399" s="23"/>
      <c r="S399" s="23"/>
      <c r="T399" s="23"/>
      <c r="U399" s="23"/>
      <c r="V399" s="23"/>
      <c r="W399" s="23"/>
      <c r="X399" s="23"/>
    </row>
    <row r="400" spans="1:24" ht="15.75" customHeight="1">
      <c r="A400" s="457"/>
      <c r="B400" s="23"/>
      <c r="C400" s="23"/>
      <c r="D400" s="23"/>
      <c r="E400" s="23"/>
      <c r="F400" s="23"/>
      <c r="G400" s="23"/>
      <c r="H400" s="23"/>
      <c r="I400" s="23"/>
      <c r="J400" s="23"/>
      <c r="K400" s="23"/>
      <c r="L400" s="23"/>
      <c r="M400" s="23"/>
      <c r="N400" s="23"/>
      <c r="O400" s="23"/>
      <c r="P400" s="23"/>
      <c r="Q400" s="23"/>
      <c r="R400" s="23"/>
      <c r="S400" s="23"/>
      <c r="T400" s="23"/>
      <c r="U400" s="23"/>
      <c r="V400" s="23"/>
      <c r="W400" s="23"/>
      <c r="X400" s="23"/>
    </row>
    <row r="401" spans="1:24" ht="15.75" customHeight="1">
      <c r="A401" s="457"/>
      <c r="B401" s="23"/>
      <c r="C401" s="23"/>
      <c r="D401" s="23"/>
      <c r="E401" s="23"/>
      <c r="F401" s="23"/>
      <c r="G401" s="23"/>
      <c r="H401" s="23"/>
      <c r="I401" s="23"/>
      <c r="J401" s="23"/>
      <c r="K401" s="23"/>
      <c r="L401" s="23"/>
      <c r="M401" s="23"/>
      <c r="N401" s="23"/>
      <c r="O401" s="23"/>
      <c r="P401" s="23"/>
      <c r="Q401" s="23"/>
      <c r="R401" s="23"/>
      <c r="S401" s="23"/>
      <c r="T401" s="23"/>
      <c r="U401" s="23"/>
      <c r="V401" s="23"/>
      <c r="W401" s="23"/>
      <c r="X401" s="23"/>
    </row>
    <row r="402" spans="1:24" ht="15.75" customHeight="1">
      <c r="A402" s="457"/>
      <c r="B402" s="23"/>
      <c r="C402" s="23"/>
      <c r="D402" s="23"/>
      <c r="E402" s="23"/>
      <c r="F402" s="23"/>
      <c r="G402" s="23"/>
      <c r="H402" s="23"/>
      <c r="I402" s="23"/>
      <c r="J402" s="23"/>
      <c r="K402" s="23"/>
      <c r="L402" s="23"/>
      <c r="M402" s="23"/>
      <c r="N402" s="23"/>
      <c r="O402" s="23"/>
      <c r="P402" s="23"/>
      <c r="Q402" s="23"/>
      <c r="R402" s="23"/>
      <c r="S402" s="23"/>
      <c r="T402" s="23"/>
      <c r="U402" s="23"/>
      <c r="V402" s="23"/>
      <c r="W402" s="23"/>
      <c r="X402" s="23"/>
    </row>
    <row r="403" spans="1:24" ht="15.75" customHeight="1">
      <c r="A403" s="457"/>
      <c r="B403" s="23"/>
      <c r="C403" s="23"/>
      <c r="D403" s="23"/>
      <c r="E403" s="23"/>
      <c r="F403" s="23"/>
      <c r="G403" s="23"/>
      <c r="H403" s="23"/>
      <c r="I403" s="23"/>
      <c r="J403" s="23"/>
      <c r="K403" s="23"/>
      <c r="L403" s="23"/>
      <c r="M403" s="23"/>
      <c r="N403" s="23"/>
      <c r="O403" s="23"/>
      <c r="P403" s="23"/>
      <c r="Q403" s="23"/>
      <c r="R403" s="23"/>
      <c r="S403" s="23"/>
      <c r="T403" s="23"/>
      <c r="U403" s="23"/>
      <c r="V403" s="23"/>
      <c r="W403" s="23"/>
      <c r="X403" s="23"/>
    </row>
    <row r="404" spans="1:24" ht="15.75" customHeight="1">
      <c r="A404" s="457"/>
      <c r="B404" s="23"/>
      <c r="C404" s="23"/>
      <c r="D404" s="23"/>
      <c r="E404" s="23"/>
      <c r="F404" s="23"/>
      <c r="G404" s="23"/>
      <c r="H404" s="23"/>
      <c r="I404" s="23"/>
      <c r="J404" s="23"/>
      <c r="K404" s="23"/>
      <c r="L404" s="23"/>
      <c r="M404" s="23"/>
      <c r="N404" s="23"/>
      <c r="O404" s="23"/>
      <c r="P404" s="23"/>
      <c r="Q404" s="23"/>
      <c r="R404" s="23"/>
      <c r="S404" s="23"/>
      <c r="T404" s="23"/>
      <c r="U404" s="23"/>
      <c r="V404" s="23"/>
      <c r="W404" s="23"/>
      <c r="X404" s="23"/>
    </row>
    <row r="405" spans="1:24" ht="15.75" customHeight="1">
      <c r="A405" s="457"/>
      <c r="B405" s="23"/>
      <c r="C405" s="23"/>
      <c r="D405" s="23"/>
      <c r="E405" s="23"/>
      <c r="F405" s="23"/>
      <c r="G405" s="23"/>
      <c r="H405" s="23"/>
      <c r="I405" s="23"/>
      <c r="J405" s="23"/>
      <c r="K405" s="23"/>
      <c r="L405" s="23"/>
      <c r="M405" s="23"/>
      <c r="N405" s="23"/>
      <c r="O405" s="23"/>
      <c r="P405" s="23"/>
      <c r="Q405" s="23"/>
      <c r="R405" s="23"/>
      <c r="S405" s="23"/>
      <c r="T405" s="23"/>
      <c r="U405" s="23"/>
      <c r="V405" s="23"/>
      <c r="W405" s="23"/>
      <c r="X405" s="23"/>
    </row>
    <row r="406" spans="1:24" ht="15.75" customHeight="1">
      <c r="A406" s="457"/>
      <c r="B406" s="23"/>
      <c r="C406" s="23"/>
      <c r="D406" s="23"/>
      <c r="E406" s="23"/>
      <c r="F406" s="23"/>
      <c r="G406" s="23"/>
      <c r="H406" s="23"/>
      <c r="I406" s="23"/>
      <c r="J406" s="23"/>
      <c r="K406" s="23"/>
      <c r="L406" s="23"/>
      <c r="M406" s="23"/>
      <c r="N406" s="23"/>
      <c r="O406" s="23"/>
      <c r="P406" s="23"/>
      <c r="Q406" s="23"/>
      <c r="R406" s="23"/>
      <c r="S406" s="23"/>
      <c r="T406" s="23"/>
      <c r="U406" s="23"/>
      <c r="V406" s="23"/>
      <c r="W406" s="23"/>
      <c r="X406" s="23"/>
    </row>
    <row r="407" spans="1:24" ht="15.75" customHeight="1">
      <c r="A407" s="457"/>
      <c r="B407" s="23"/>
      <c r="C407" s="23"/>
      <c r="D407" s="23"/>
      <c r="E407" s="23"/>
      <c r="F407" s="23"/>
      <c r="G407" s="23"/>
      <c r="H407" s="23"/>
      <c r="I407" s="23"/>
      <c r="J407" s="23"/>
      <c r="K407" s="23"/>
      <c r="L407" s="23"/>
      <c r="M407" s="23"/>
      <c r="N407" s="23"/>
      <c r="O407" s="23"/>
      <c r="P407" s="23"/>
      <c r="Q407" s="23"/>
      <c r="R407" s="23"/>
      <c r="S407" s="23"/>
      <c r="T407" s="23"/>
      <c r="U407" s="23"/>
      <c r="V407" s="23"/>
      <c r="W407" s="23"/>
      <c r="X407" s="23"/>
    </row>
    <row r="408" spans="1:24" ht="15.75" customHeight="1">
      <c r="A408" s="457"/>
      <c r="B408" s="23"/>
      <c r="C408" s="23"/>
      <c r="D408" s="23"/>
      <c r="E408" s="23"/>
      <c r="F408" s="23"/>
      <c r="G408" s="23"/>
      <c r="H408" s="23"/>
      <c r="I408" s="23"/>
      <c r="J408" s="23"/>
      <c r="K408" s="23"/>
      <c r="L408" s="23"/>
      <c r="M408" s="23"/>
      <c r="N408" s="23"/>
      <c r="O408" s="23"/>
      <c r="P408" s="23"/>
      <c r="Q408" s="23"/>
      <c r="R408" s="23"/>
      <c r="S408" s="23"/>
      <c r="T408" s="23"/>
      <c r="U408" s="23"/>
      <c r="V408" s="23"/>
      <c r="W408" s="23"/>
      <c r="X408" s="23"/>
    </row>
    <row r="409" spans="1:24" ht="15.75" customHeight="1">
      <c r="A409" s="457"/>
      <c r="B409" s="23"/>
      <c r="C409" s="23"/>
      <c r="D409" s="23"/>
      <c r="E409" s="23"/>
      <c r="F409" s="23"/>
      <c r="G409" s="23"/>
      <c r="H409" s="23"/>
      <c r="I409" s="23"/>
      <c r="J409" s="23"/>
      <c r="K409" s="23"/>
      <c r="L409" s="23"/>
      <c r="M409" s="23"/>
      <c r="N409" s="23"/>
      <c r="O409" s="23"/>
      <c r="P409" s="23"/>
      <c r="Q409" s="23"/>
      <c r="R409" s="23"/>
      <c r="S409" s="23"/>
      <c r="T409" s="23"/>
      <c r="U409" s="23"/>
      <c r="V409" s="23"/>
      <c r="W409" s="23"/>
      <c r="X409" s="23"/>
    </row>
    <row r="410" spans="1:24" ht="15.75" customHeight="1">
      <c r="A410" s="457"/>
      <c r="B410" s="23"/>
      <c r="C410" s="23"/>
      <c r="D410" s="23"/>
      <c r="E410" s="23"/>
      <c r="F410" s="23"/>
      <c r="G410" s="23"/>
      <c r="H410" s="23"/>
      <c r="I410" s="23"/>
      <c r="J410" s="23"/>
      <c r="K410" s="23"/>
      <c r="L410" s="23"/>
      <c r="M410" s="23"/>
      <c r="N410" s="23"/>
      <c r="O410" s="23"/>
      <c r="P410" s="23"/>
      <c r="Q410" s="23"/>
      <c r="R410" s="23"/>
      <c r="S410" s="23"/>
      <c r="T410" s="23"/>
      <c r="U410" s="23"/>
      <c r="V410" s="23"/>
      <c r="W410" s="23"/>
      <c r="X410" s="23"/>
    </row>
    <row r="411" spans="1:24" ht="15.75" customHeight="1">
      <c r="A411" s="457"/>
      <c r="B411" s="23"/>
      <c r="C411" s="23"/>
      <c r="D411" s="23"/>
      <c r="E411" s="23"/>
      <c r="F411" s="23"/>
      <c r="G411" s="23"/>
      <c r="H411" s="23"/>
      <c r="I411" s="23"/>
      <c r="J411" s="23"/>
      <c r="K411" s="23"/>
      <c r="L411" s="23"/>
      <c r="M411" s="23"/>
      <c r="N411" s="23"/>
      <c r="O411" s="23"/>
      <c r="P411" s="23"/>
      <c r="Q411" s="23"/>
      <c r="R411" s="23"/>
      <c r="S411" s="23"/>
      <c r="T411" s="23"/>
      <c r="U411" s="23"/>
      <c r="V411" s="23"/>
      <c r="W411" s="23"/>
      <c r="X411" s="23"/>
    </row>
    <row r="412" spans="1:24" ht="15.75" customHeight="1">
      <c r="A412" s="457"/>
      <c r="B412" s="23"/>
      <c r="C412" s="23"/>
      <c r="D412" s="23"/>
      <c r="E412" s="23"/>
      <c r="F412" s="23"/>
      <c r="G412" s="23"/>
      <c r="H412" s="23"/>
      <c r="I412" s="23"/>
      <c r="J412" s="23"/>
      <c r="K412" s="23"/>
      <c r="L412" s="23"/>
      <c r="M412" s="23"/>
      <c r="N412" s="23"/>
      <c r="O412" s="23"/>
      <c r="P412" s="23"/>
      <c r="Q412" s="23"/>
      <c r="R412" s="23"/>
      <c r="S412" s="23"/>
      <c r="T412" s="23"/>
      <c r="U412" s="23"/>
      <c r="V412" s="23"/>
      <c r="W412" s="23"/>
      <c r="X412" s="23"/>
    </row>
    <row r="413" spans="1:24" ht="15.75" customHeight="1">
      <c r="A413" s="457"/>
      <c r="B413" s="23"/>
      <c r="C413" s="23"/>
      <c r="D413" s="23"/>
      <c r="E413" s="23"/>
      <c r="F413" s="23"/>
      <c r="G413" s="23"/>
      <c r="H413" s="23"/>
      <c r="I413" s="23"/>
      <c r="J413" s="23"/>
      <c r="K413" s="23"/>
      <c r="L413" s="23"/>
      <c r="M413" s="23"/>
      <c r="N413" s="23"/>
      <c r="O413" s="23"/>
      <c r="P413" s="23"/>
      <c r="Q413" s="23"/>
      <c r="R413" s="23"/>
      <c r="S413" s="23"/>
      <c r="T413" s="23"/>
      <c r="U413" s="23"/>
      <c r="V413" s="23"/>
      <c r="W413" s="23"/>
      <c r="X413" s="23"/>
    </row>
    <row r="414" spans="1:24" ht="15.75" customHeight="1">
      <c r="A414" s="457"/>
      <c r="B414" s="23"/>
      <c r="C414" s="23"/>
      <c r="D414" s="23"/>
      <c r="E414" s="23"/>
      <c r="F414" s="23"/>
      <c r="G414" s="23"/>
      <c r="H414" s="23"/>
      <c r="I414" s="23"/>
      <c r="J414" s="23"/>
      <c r="K414" s="23"/>
      <c r="L414" s="23"/>
      <c r="M414" s="23"/>
      <c r="N414" s="23"/>
      <c r="O414" s="23"/>
      <c r="P414" s="23"/>
      <c r="Q414" s="23"/>
      <c r="R414" s="23"/>
      <c r="S414" s="23"/>
      <c r="T414" s="23"/>
      <c r="U414" s="23"/>
      <c r="V414" s="23"/>
      <c r="W414" s="23"/>
      <c r="X414" s="23"/>
    </row>
    <row r="415" spans="1:24" ht="15.75" customHeight="1">
      <c r="A415" s="457"/>
      <c r="B415" s="23"/>
      <c r="C415" s="23"/>
      <c r="D415" s="23"/>
      <c r="E415" s="23"/>
      <c r="F415" s="23"/>
      <c r="G415" s="23"/>
      <c r="H415" s="23"/>
      <c r="I415" s="23"/>
      <c r="J415" s="23"/>
      <c r="K415" s="23"/>
      <c r="L415" s="23"/>
      <c r="M415" s="23"/>
      <c r="N415" s="23"/>
      <c r="O415" s="23"/>
      <c r="P415" s="23"/>
      <c r="Q415" s="23"/>
      <c r="R415" s="23"/>
      <c r="S415" s="23"/>
      <c r="T415" s="23"/>
      <c r="U415" s="23"/>
      <c r="V415" s="23"/>
      <c r="W415" s="23"/>
      <c r="X415" s="23"/>
    </row>
    <row r="416" spans="1:24" ht="15.75" customHeight="1">
      <c r="A416" s="457"/>
      <c r="B416" s="23"/>
      <c r="C416" s="23"/>
      <c r="D416" s="23"/>
      <c r="E416" s="23"/>
      <c r="F416" s="23"/>
      <c r="G416" s="23"/>
      <c r="H416" s="23"/>
      <c r="I416" s="23"/>
      <c r="J416" s="23"/>
      <c r="K416" s="23"/>
      <c r="L416" s="23"/>
      <c r="M416" s="23"/>
      <c r="N416" s="23"/>
      <c r="O416" s="23"/>
      <c r="P416" s="23"/>
      <c r="Q416" s="23"/>
      <c r="R416" s="23"/>
      <c r="S416" s="23"/>
      <c r="T416" s="23"/>
      <c r="U416" s="23"/>
      <c r="V416" s="23"/>
      <c r="W416" s="23"/>
      <c r="X416" s="23"/>
    </row>
    <row r="417" spans="1:24" ht="15.75" customHeight="1">
      <c r="A417" s="457"/>
      <c r="B417" s="23"/>
      <c r="C417" s="23"/>
      <c r="D417" s="23"/>
      <c r="E417" s="23"/>
      <c r="F417" s="23"/>
      <c r="G417" s="23"/>
      <c r="H417" s="23"/>
      <c r="I417" s="23"/>
      <c r="J417" s="23"/>
      <c r="K417" s="23"/>
      <c r="L417" s="23"/>
      <c r="M417" s="23"/>
      <c r="N417" s="23"/>
      <c r="O417" s="23"/>
      <c r="P417" s="23"/>
      <c r="Q417" s="23"/>
      <c r="R417" s="23"/>
      <c r="S417" s="23"/>
      <c r="T417" s="23"/>
      <c r="U417" s="23"/>
      <c r="V417" s="23"/>
      <c r="W417" s="23"/>
      <c r="X417" s="23"/>
    </row>
    <row r="418" spans="1:24" ht="15.75" customHeight="1">
      <c r="A418" s="457"/>
      <c r="B418" s="23"/>
      <c r="C418" s="23"/>
      <c r="D418" s="23"/>
      <c r="E418" s="23"/>
      <c r="F418" s="23"/>
      <c r="G418" s="23"/>
      <c r="H418" s="23"/>
      <c r="I418" s="23"/>
      <c r="J418" s="23"/>
      <c r="K418" s="23"/>
      <c r="L418" s="23"/>
      <c r="M418" s="23"/>
      <c r="N418" s="23"/>
      <c r="O418" s="23"/>
      <c r="P418" s="23"/>
      <c r="Q418" s="23"/>
      <c r="R418" s="23"/>
      <c r="S418" s="23"/>
      <c r="T418" s="23"/>
      <c r="U418" s="23"/>
      <c r="V418" s="23"/>
      <c r="W418" s="23"/>
      <c r="X418" s="23"/>
    </row>
    <row r="419" spans="1:24" ht="15.75" customHeight="1">
      <c r="A419" s="457"/>
      <c r="B419" s="23"/>
      <c r="C419" s="23"/>
      <c r="D419" s="23"/>
      <c r="E419" s="23"/>
      <c r="F419" s="23"/>
      <c r="G419" s="23"/>
      <c r="H419" s="23"/>
      <c r="I419" s="23"/>
      <c r="J419" s="23"/>
      <c r="K419" s="23"/>
      <c r="L419" s="23"/>
      <c r="M419" s="23"/>
      <c r="N419" s="23"/>
      <c r="O419" s="23"/>
      <c r="P419" s="23"/>
      <c r="Q419" s="23"/>
      <c r="R419" s="23"/>
      <c r="S419" s="23"/>
      <c r="T419" s="23"/>
      <c r="U419" s="23"/>
      <c r="V419" s="23"/>
      <c r="W419" s="23"/>
      <c r="X419" s="23"/>
    </row>
    <row r="420" spans="1:24" ht="15.75" customHeight="1">
      <c r="A420" s="457"/>
      <c r="B420" s="23"/>
      <c r="C420" s="23"/>
      <c r="D420" s="23"/>
      <c r="E420" s="23"/>
      <c r="F420" s="23"/>
      <c r="G420" s="23"/>
      <c r="H420" s="23"/>
      <c r="I420" s="23"/>
      <c r="J420" s="23"/>
      <c r="K420" s="23"/>
      <c r="L420" s="23"/>
      <c r="M420" s="23"/>
      <c r="N420" s="23"/>
      <c r="O420" s="23"/>
      <c r="P420" s="23"/>
      <c r="Q420" s="23"/>
      <c r="R420" s="23"/>
      <c r="S420" s="23"/>
      <c r="T420" s="23"/>
      <c r="U420" s="23"/>
      <c r="V420" s="23"/>
      <c r="W420" s="23"/>
      <c r="X420" s="23"/>
    </row>
    <row r="421" spans="1:24" ht="15.75" customHeight="1">
      <c r="A421" s="457"/>
      <c r="B421" s="23"/>
      <c r="C421" s="23"/>
      <c r="D421" s="23"/>
      <c r="E421" s="23"/>
      <c r="F421" s="23"/>
      <c r="G421" s="23"/>
      <c r="H421" s="23"/>
      <c r="I421" s="23"/>
      <c r="J421" s="23"/>
      <c r="K421" s="23"/>
      <c r="L421" s="23"/>
      <c r="M421" s="23"/>
      <c r="N421" s="23"/>
      <c r="O421" s="23"/>
      <c r="P421" s="23"/>
      <c r="Q421" s="23"/>
      <c r="R421" s="23"/>
      <c r="S421" s="23"/>
      <c r="T421" s="23"/>
      <c r="U421" s="23"/>
      <c r="V421" s="23"/>
      <c r="W421" s="23"/>
      <c r="X421" s="23"/>
    </row>
    <row r="422" spans="1:24" ht="15.75" customHeight="1">
      <c r="A422" s="457"/>
      <c r="B422" s="23"/>
      <c r="C422" s="23"/>
      <c r="D422" s="23"/>
      <c r="E422" s="23"/>
      <c r="F422" s="23"/>
      <c r="G422" s="23"/>
      <c r="H422" s="23"/>
      <c r="I422" s="23"/>
      <c r="J422" s="23"/>
      <c r="K422" s="23"/>
      <c r="L422" s="23"/>
      <c r="M422" s="23"/>
      <c r="N422" s="23"/>
      <c r="O422" s="23"/>
      <c r="P422" s="23"/>
      <c r="Q422" s="23"/>
      <c r="R422" s="23"/>
      <c r="S422" s="23"/>
      <c r="T422" s="23"/>
      <c r="U422" s="23"/>
      <c r="V422" s="23"/>
      <c r="W422" s="23"/>
      <c r="X422" s="23"/>
    </row>
    <row r="423" spans="1:24" ht="15.75" customHeight="1">
      <c r="A423" s="457"/>
      <c r="B423" s="23"/>
      <c r="C423" s="23"/>
      <c r="D423" s="23"/>
      <c r="E423" s="23"/>
      <c r="F423" s="23"/>
      <c r="G423" s="23"/>
      <c r="H423" s="23"/>
      <c r="I423" s="23"/>
      <c r="J423" s="23"/>
      <c r="K423" s="23"/>
      <c r="L423" s="23"/>
      <c r="M423" s="23"/>
      <c r="N423" s="23"/>
      <c r="O423" s="23"/>
      <c r="P423" s="23"/>
      <c r="Q423" s="23"/>
      <c r="R423" s="23"/>
      <c r="S423" s="23"/>
      <c r="T423" s="23"/>
      <c r="U423" s="23"/>
      <c r="V423" s="23"/>
      <c r="W423" s="23"/>
      <c r="X423" s="23"/>
    </row>
    <row r="424" spans="1:24" ht="15.75" customHeight="1">
      <c r="A424" s="457"/>
      <c r="B424" s="23"/>
      <c r="C424" s="23"/>
      <c r="D424" s="23"/>
      <c r="E424" s="23"/>
      <c r="F424" s="23"/>
      <c r="G424" s="23"/>
      <c r="H424" s="23"/>
      <c r="I424" s="23"/>
      <c r="J424" s="23"/>
      <c r="K424" s="23"/>
      <c r="L424" s="23"/>
      <c r="M424" s="23"/>
      <c r="N424" s="23"/>
      <c r="O424" s="23"/>
      <c r="P424" s="23"/>
      <c r="Q424" s="23"/>
      <c r="R424" s="23"/>
      <c r="S424" s="23"/>
      <c r="T424" s="23"/>
      <c r="U424" s="23"/>
      <c r="V424" s="23"/>
      <c r="W424" s="23"/>
      <c r="X424" s="23"/>
    </row>
    <row r="425" spans="1:24" ht="15.75" customHeight="1">
      <c r="A425" s="457"/>
      <c r="B425" s="23"/>
      <c r="C425" s="23"/>
      <c r="D425" s="23"/>
      <c r="E425" s="23"/>
      <c r="F425" s="23"/>
      <c r="G425" s="23"/>
      <c r="H425" s="23"/>
      <c r="I425" s="23"/>
      <c r="J425" s="23"/>
      <c r="K425" s="23"/>
      <c r="L425" s="23"/>
      <c r="M425" s="23"/>
      <c r="N425" s="23"/>
      <c r="O425" s="23"/>
      <c r="P425" s="23"/>
      <c r="Q425" s="23"/>
      <c r="R425" s="23"/>
      <c r="S425" s="23"/>
      <c r="T425" s="23"/>
      <c r="U425" s="23"/>
      <c r="V425" s="23"/>
      <c r="W425" s="23"/>
      <c r="X425" s="23"/>
    </row>
    <row r="426" spans="1:24" ht="15.75" customHeight="1">
      <c r="A426" s="457"/>
      <c r="B426" s="23"/>
      <c r="C426" s="23"/>
      <c r="D426" s="23"/>
      <c r="E426" s="23"/>
      <c r="F426" s="23"/>
      <c r="G426" s="23"/>
      <c r="H426" s="23"/>
      <c r="I426" s="23"/>
      <c r="J426" s="23"/>
      <c r="K426" s="23"/>
      <c r="L426" s="23"/>
      <c r="M426" s="23"/>
      <c r="N426" s="23"/>
      <c r="O426" s="23"/>
      <c r="P426" s="23"/>
      <c r="Q426" s="23"/>
      <c r="R426" s="23"/>
      <c r="S426" s="23"/>
      <c r="T426" s="23"/>
      <c r="U426" s="23"/>
      <c r="V426" s="23"/>
      <c r="W426" s="23"/>
      <c r="X426" s="23"/>
    </row>
    <row r="427" spans="1:24" ht="15.75" customHeight="1">
      <c r="A427" s="457"/>
      <c r="B427" s="23"/>
      <c r="C427" s="23"/>
      <c r="D427" s="23"/>
      <c r="E427" s="23"/>
      <c r="F427" s="23"/>
      <c r="G427" s="23"/>
      <c r="H427" s="23"/>
      <c r="I427" s="23"/>
      <c r="J427" s="23"/>
      <c r="K427" s="23"/>
      <c r="L427" s="23"/>
      <c r="M427" s="23"/>
      <c r="N427" s="23"/>
      <c r="O427" s="23"/>
      <c r="P427" s="23"/>
      <c r="Q427" s="23"/>
      <c r="R427" s="23"/>
      <c r="S427" s="23"/>
      <c r="T427" s="23"/>
      <c r="U427" s="23"/>
      <c r="V427" s="23"/>
      <c r="W427" s="23"/>
      <c r="X427" s="23"/>
    </row>
    <row r="428" spans="1:24" ht="15.75" customHeight="1">
      <c r="A428" s="457"/>
      <c r="B428" s="23"/>
      <c r="C428" s="23"/>
      <c r="D428" s="23"/>
      <c r="E428" s="23"/>
      <c r="F428" s="23"/>
      <c r="G428" s="23"/>
      <c r="H428" s="23"/>
      <c r="I428" s="23"/>
      <c r="J428" s="23"/>
      <c r="K428" s="23"/>
      <c r="L428" s="23"/>
      <c r="M428" s="23"/>
      <c r="N428" s="23"/>
      <c r="O428" s="23"/>
      <c r="P428" s="23"/>
      <c r="Q428" s="23"/>
      <c r="R428" s="23"/>
      <c r="S428" s="23"/>
      <c r="T428" s="23"/>
      <c r="U428" s="23"/>
      <c r="V428" s="23"/>
      <c r="W428" s="23"/>
      <c r="X428" s="23"/>
    </row>
    <row r="429" spans="1:24" ht="15.75" customHeight="1">
      <c r="A429" s="457"/>
      <c r="B429" s="23"/>
      <c r="C429" s="23"/>
      <c r="D429" s="23"/>
      <c r="E429" s="23"/>
      <c r="F429" s="23"/>
      <c r="G429" s="23"/>
      <c r="H429" s="23"/>
      <c r="I429" s="23"/>
      <c r="J429" s="23"/>
      <c r="K429" s="23"/>
      <c r="L429" s="23"/>
      <c r="M429" s="23"/>
      <c r="N429" s="23"/>
      <c r="O429" s="23"/>
      <c r="P429" s="23"/>
      <c r="Q429" s="23"/>
      <c r="R429" s="23"/>
      <c r="S429" s="23"/>
      <c r="T429" s="23"/>
      <c r="U429" s="23"/>
      <c r="V429" s="23"/>
      <c r="W429" s="23"/>
      <c r="X429" s="23"/>
    </row>
    <row r="430" spans="1:24" ht="15.75" customHeight="1">
      <c r="A430" s="457"/>
      <c r="B430" s="23"/>
      <c r="C430" s="23"/>
      <c r="D430" s="23"/>
      <c r="E430" s="23"/>
      <c r="F430" s="23"/>
      <c r="G430" s="23"/>
      <c r="H430" s="23"/>
      <c r="I430" s="23"/>
      <c r="J430" s="23"/>
      <c r="K430" s="23"/>
      <c r="L430" s="23"/>
      <c r="M430" s="23"/>
      <c r="N430" s="23"/>
      <c r="O430" s="23"/>
      <c r="P430" s="23"/>
      <c r="Q430" s="23"/>
      <c r="R430" s="23"/>
      <c r="S430" s="23"/>
      <c r="T430" s="23"/>
      <c r="U430" s="23"/>
      <c r="V430" s="23"/>
      <c r="W430" s="23"/>
      <c r="X430" s="23"/>
    </row>
    <row r="431" spans="1:24" ht="15.75" customHeight="1">
      <c r="A431" s="457"/>
      <c r="B431" s="23"/>
      <c r="C431" s="23"/>
      <c r="D431" s="23"/>
      <c r="E431" s="23"/>
      <c r="F431" s="23"/>
      <c r="G431" s="23"/>
      <c r="H431" s="23"/>
      <c r="I431" s="23"/>
      <c r="J431" s="23"/>
      <c r="K431" s="23"/>
      <c r="L431" s="23"/>
      <c r="M431" s="23"/>
      <c r="N431" s="23"/>
      <c r="O431" s="23"/>
      <c r="P431" s="23"/>
      <c r="Q431" s="23"/>
      <c r="R431" s="23"/>
      <c r="S431" s="23"/>
      <c r="T431" s="23"/>
      <c r="U431" s="23"/>
      <c r="V431" s="23"/>
      <c r="W431" s="23"/>
      <c r="X431" s="23"/>
    </row>
    <row r="432" spans="1:24" ht="15.75" customHeight="1">
      <c r="A432" s="457"/>
      <c r="B432" s="23"/>
      <c r="C432" s="23"/>
      <c r="D432" s="23"/>
      <c r="E432" s="23"/>
      <c r="F432" s="23"/>
      <c r="G432" s="23"/>
      <c r="H432" s="23"/>
      <c r="I432" s="23"/>
      <c r="J432" s="23"/>
      <c r="K432" s="23"/>
      <c r="L432" s="23"/>
      <c r="M432" s="23"/>
      <c r="N432" s="23"/>
      <c r="O432" s="23"/>
      <c r="P432" s="23"/>
      <c r="Q432" s="23"/>
      <c r="R432" s="23"/>
      <c r="S432" s="23"/>
      <c r="T432" s="23"/>
      <c r="U432" s="23"/>
      <c r="V432" s="23"/>
      <c r="W432" s="23"/>
      <c r="X432" s="23"/>
    </row>
    <row r="433" spans="1:24" ht="15.75" customHeight="1">
      <c r="A433" s="457"/>
      <c r="B433" s="23"/>
      <c r="C433" s="23"/>
      <c r="D433" s="23"/>
      <c r="E433" s="23"/>
      <c r="F433" s="23"/>
      <c r="G433" s="23"/>
      <c r="H433" s="23"/>
      <c r="I433" s="23"/>
      <c r="J433" s="23"/>
      <c r="K433" s="23"/>
      <c r="L433" s="23"/>
      <c r="M433" s="23"/>
      <c r="N433" s="23"/>
      <c r="O433" s="23"/>
      <c r="P433" s="23"/>
      <c r="Q433" s="23"/>
      <c r="R433" s="23"/>
      <c r="S433" s="23"/>
      <c r="T433" s="23"/>
      <c r="U433" s="23"/>
      <c r="V433" s="23"/>
      <c r="W433" s="23"/>
      <c r="X433" s="23"/>
    </row>
    <row r="434" spans="1:24" ht="15.75" customHeight="1">
      <c r="A434" s="457"/>
      <c r="B434" s="23"/>
      <c r="C434" s="23"/>
      <c r="D434" s="23"/>
      <c r="E434" s="23"/>
      <c r="F434" s="23"/>
      <c r="G434" s="23"/>
      <c r="H434" s="23"/>
      <c r="I434" s="23"/>
      <c r="J434" s="23"/>
      <c r="K434" s="23"/>
      <c r="L434" s="23"/>
      <c r="M434" s="23"/>
      <c r="N434" s="23"/>
      <c r="O434" s="23"/>
      <c r="P434" s="23"/>
      <c r="Q434" s="23"/>
      <c r="R434" s="23"/>
      <c r="S434" s="23"/>
      <c r="T434" s="23"/>
      <c r="U434" s="23"/>
      <c r="V434" s="23"/>
      <c r="W434" s="23"/>
      <c r="X434" s="23"/>
    </row>
    <row r="435" spans="1:24" ht="15.75" customHeight="1">
      <c r="A435" s="457"/>
      <c r="B435" s="23"/>
      <c r="C435" s="23"/>
      <c r="D435" s="23"/>
      <c r="E435" s="23"/>
      <c r="F435" s="23"/>
      <c r="G435" s="23"/>
      <c r="H435" s="23"/>
      <c r="I435" s="23"/>
      <c r="J435" s="23"/>
      <c r="K435" s="23"/>
      <c r="L435" s="23"/>
      <c r="M435" s="23"/>
      <c r="N435" s="23"/>
      <c r="O435" s="23"/>
      <c r="P435" s="23"/>
      <c r="Q435" s="23"/>
      <c r="R435" s="23"/>
      <c r="S435" s="23"/>
      <c r="T435" s="23"/>
      <c r="U435" s="23"/>
      <c r="V435" s="23"/>
      <c r="W435" s="23"/>
      <c r="X435" s="23"/>
    </row>
    <row r="436" spans="1:24" ht="15.75" customHeight="1">
      <c r="A436" s="457"/>
      <c r="B436" s="23"/>
      <c r="C436" s="23"/>
      <c r="D436" s="23"/>
      <c r="E436" s="23"/>
      <c r="F436" s="23"/>
      <c r="G436" s="23"/>
      <c r="H436" s="23"/>
      <c r="I436" s="23"/>
      <c r="J436" s="23"/>
      <c r="K436" s="23"/>
      <c r="L436" s="23"/>
      <c r="M436" s="23"/>
      <c r="N436" s="23"/>
      <c r="O436" s="23"/>
      <c r="P436" s="23"/>
      <c r="Q436" s="23"/>
      <c r="R436" s="23"/>
      <c r="S436" s="23"/>
      <c r="T436" s="23"/>
      <c r="U436" s="23"/>
      <c r="V436" s="23"/>
      <c r="W436" s="23"/>
      <c r="X436" s="23"/>
    </row>
    <row r="437" spans="1:24" ht="15.75" customHeight="1">
      <c r="A437" s="457"/>
      <c r="B437" s="23"/>
      <c r="C437" s="23"/>
      <c r="D437" s="23"/>
      <c r="E437" s="23"/>
      <c r="F437" s="23"/>
      <c r="G437" s="23"/>
      <c r="H437" s="23"/>
      <c r="I437" s="23"/>
      <c r="J437" s="23"/>
      <c r="K437" s="23"/>
      <c r="L437" s="23"/>
      <c r="M437" s="23"/>
      <c r="N437" s="23"/>
      <c r="O437" s="23"/>
      <c r="P437" s="23"/>
      <c r="Q437" s="23"/>
      <c r="R437" s="23"/>
      <c r="S437" s="23"/>
      <c r="T437" s="23"/>
      <c r="U437" s="23"/>
      <c r="V437" s="23"/>
      <c r="W437" s="23"/>
      <c r="X437" s="23"/>
    </row>
    <row r="438" spans="1:24" ht="15.75" customHeight="1">
      <c r="A438" s="457"/>
      <c r="B438" s="23"/>
      <c r="C438" s="23"/>
      <c r="D438" s="23"/>
      <c r="E438" s="23"/>
      <c r="F438" s="23"/>
      <c r="G438" s="23"/>
      <c r="H438" s="23"/>
      <c r="I438" s="23"/>
      <c r="J438" s="23"/>
      <c r="K438" s="23"/>
      <c r="L438" s="23"/>
      <c r="M438" s="23"/>
      <c r="N438" s="23"/>
      <c r="O438" s="23"/>
      <c r="P438" s="23"/>
      <c r="Q438" s="23"/>
      <c r="R438" s="23"/>
      <c r="S438" s="23"/>
      <c r="T438" s="23"/>
      <c r="U438" s="23"/>
      <c r="V438" s="23"/>
      <c r="W438" s="23"/>
      <c r="X438" s="23"/>
    </row>
    <row r="439" spans="1:24" ht="15.75" customHeight="1">
      <c r="A439" s="457"/>
      <c r="B439" s="23"/>
      <c r="C439" s="23"/>
      <c r="D439" s="23"/>
      <c r="E439" s="23"/>
      <c r="F439" s="23"/>
      <c r="G439" s="23"/>
      <c r="H439" s="23"/>
      <c r="I439" s="23"/>
      <c r="J439" s="23"/>
      <c r="K439" s="23"/>
      <c r="L439" s="23"/>
      <c r="M439" s="23"/>
      <c r="N439" s="23"/>
      <c r="O439" s="23"/>
      <c r="P439" s="23"/>
      <c r="Q439" s="23"/>
      <c r="R439" s="23"/>
      <c r="S439" s="23"/>
      <c r="T439" s="23"/>
      <c r="U439" s="23"/>
      <c r="V439" s="23"/>
      <c r="W439" s="23"/>
      <c r="X439" s="23"/>
    </row>
    <row r="440" spans="1:24" ht="15.75" customHeight="1">
      <c r="A440" s="457"/>
      <c r="B440" s="23"/>
      <c r="C440" s="23"/>
      <c r="D440" s="23"/>
      <c r="E440" s="23"/>
      <c r="F440" s="23"/>
      <c r="G440" s="23"/>
      <c r="H440" s="23"/>
      <c r="I440" s="23"/>
      <c r="J440" s="23"/>
      <c r="K440" s="23"/>
      <c r="L440" s="23"/>
      <c r="M440" s="23"/>
      <c r="N440" s="23"/>
      <c r="O440" s="23"/>
      <c r="P440" s="23"/>
      <c r="Q440" s="23"/>
      <c r="R440" s="23"/>
      <c r="S440" s="23"/>
      <c r="T440" s="23"/>
      <c r="U440" s="23"/>
      <c r="V440" s="23"/>
      <c r="W440" s="23"/>
      <c r="X440" s="23"/>
    </row>
    <row r="441" spans="1:24" ht="15.75" customHeight="1">
      <c r="A441" s="457"/>
      <c r="B441" s="23"/>
      <c r="C441" s="23"/>
      <c r="D441" s="23"/>
      <c r="E441" s="23"/>
      <c r="F441" s="23"/>
      <c r="G441" s="23"/>
      <c r="H441" s="23"/>
      <c r="I441" s="23"/>
      <c r="J441" s="23"/>
      <c r="K441" s="23"/>
      <c r="L441" s="23"/>
      <c r="M441" s="23"/>
      <c r="N441" s="23"/>
      <c r="O441" s="23"/>
      <c r="P441" s="23"/>
      <c r="Q441" s="23"/>
      <c r="R441" s="23"/>
      <c r="S441" s="23"/>
      <c r="T441" s="23"/>
      <c r="U441" s="23"/>
      <c r="V441" s="23"/>
      <c r="W441" s="23"/>
      <c r="X441" s="23"/>
    </row>
    <row r="442" spans="1:24" ht="15.75" customHeight="1">
      <c r="A442" s="457"/>
      <c r="B442" s="23"/>
      <c r="C442" s="23"/>
      <c r="D442" s="23"/>
      <c r="E442" s="23"/>
      <c r="F442" s="23"/>
      <c r="G442" s="23"/>
      <c r="H442" s="23"/>
      <c r="I442" s="23"/>
      <c r="J442" s="23"/>
      <c r="K442" s="23"/>
      <c r="L442" s="23"/>
      <c r="M442" s="23"/>
      <c r="N442" s="23"/>
      <c r="O442" s="23"/>
      <c r="P442" s="23"/>
      <c r="Q442" s="23"/>
      <c r="R442" s="23"/>
      <c r="S442" s="23"/>
      <c r="T442" s="23"/>
      <c r="U442" s="23"/>
      <c r="V442" s="23"/>
      <c r="W442" s="23"/>
      <c r="X442" s="23"/>
    </row>
    <row r="443" spans="1:24" ht="15.75" customHeight="1">
      <c r="A443" s="457"/>
      <c r="B443" s="23"/>
      <c r="C443" s="23"/>
      <c r="D443" s="23"/>
      <c r="E443" s="23"/>
      <c r="F443" s="23"/>
      <c r="G443" s="23"/>
      <c r="H443" s="23"/>
      <c r="I443" s="23"/>
      <c r="J443" s="23"/>
      <c r="K443" s="23"/>
      <c r="L443" s="23"/>
      <c r="M443" s="23"/>
      <c r="N443" s="23"/>
      <c r="O443" s="23"/>
      <c r="P443" s="23"/>
      <c r="Q443" s="23"/>
      <c r="R443" s="23"/>
      <c r="S443" s="23"/>
      <c r="T443" s="23"/>
      <c r="U443" s="23"/>
      <c r="V443" s="23"/>
      <c r="W443" s="23"/>
      <c r="X443" s="23"/>
    </row>
    <row r="444" spans="1:24" ht="15.75" customHeight="1">
      <c r="A444" s="457"/>
      <c r="B444" s="23"/>
      <c r="C444" s="23"/>
      <c r="D444" s="23"/>
      <c r="E444" s="23"/>
      <c r="F444" s="23"/>
      <c r="G444" s="23"/>
      <c r="H444" s="23"/>
      <c r="I444" s="23"/>
      <c r="J444" s="23"/>
      <c r="K444" s="23"/>
      <c r="L444" s="23"/>
      <c r="M444" s="23"/>
      <c r="N444" s="23"/>
      <c r="O444" s="23"/>
      <c r="P444" s="23"/>
      <c r="Q444" s="23"/>
      <c r="R444" s="23"/>
      <c r="S444" s="23"/>
      <c r="T444" s="23"/>
      <c r="U444" s="23"/>
      <c r="V444" s="23"/>
      <c r="W444" s="23"/>
      <c r="X444" s="23"/>
    </row>
    <row r="445" spans="1:24" ht="15.75" customHeight="1">
      <c r="A445" s="457"/>
      <c r="B445" s="23"/>
      <c r="C445" s="23"/>
      <c r="D445" s="23"/>
      <c r="E445" s="23"/>
      <c r="F445" s="23"/>
      <c r="G445" s="23"/>
      <c r="H445" s="23"/>
      <c r="I445" s="23"/>
      <c r="J445" s="23"/>
      <c r="K445" s="23"/>
      <c r="L445" s="23"/>
      <c r="M445" s="23"/>
      <c r="N445" s="23"/>
      <c r="O445" s="23"/>
      <c r="P445" s="23"/>
      <c r="Q445" s="23"/>
      <c r="R445" s="23"/>
      <c r="S445" s="23"/>
      <c r="T445" s="23"/>
      <c r="U445" s="23"/>
      <c r="V445" s="23"/>
      <c r="W445" s="23"/>
      <c r="X445" s="23"/>
    </row>
    <row r="446" spans="1:24" ht="15.75" customHeight="1">
      <c r="A446" s="457"/>
      <c r="B446" s="23"/>
      <c r="C446" s="23"/>
      <c r="D446" s="23"/>
      <c r="E446" s="23"/>
      <c r="F446" s="23"/>
      <c r="G446" s="23"/>
      <c r="H446" s="23"/>
      <c r="I446" s="23"/>
      <c r="J446" s="23"/>
      <c r="K446" s="23"/>
      <c r="L446" s="23"/>
      <c r="M446" s="23"/>
      <c r="N446" s="23"/>
      <c r="O446" s="23"/>
      <c r="P446" s="23"/>
      <c r="Q446" s="23"/>
      <c r="R446" s="23"/>
      <c r="S446" s="23"/>
      <c r="T446" s="23"/>
      <c r="U446" s="23"/>
      <c r="V446" s="23"/>
      <c r="W446" s="23"/>
      <c r="X446" s="23"/>
    </row>
    <row r="447" spans="1:24" ht="15.75" customHeight="1">
      <c r="A447" s="457"/>
      <c r="B447" s="23"/>
      <c r="C447" s="23"/>
      <c r="D447" s="23"/>
      <c r="E447" s="23"/>
      <c r="F447" s="23"/>
      <c r="G447" s="23"/>
      <c r="H447" s="23"/>
      <c r="I447" s="23"/>
      <c r="J447" s="23"/>
      <c r="K447" s="23"/>
      <c r="L447" s="23"/>
      <c r="M447" s="23"/>
      <c r="N447" s="23"/>
      <c r="O447" s="23"/>
      <c r="P447" s="23"/>
      <c r="Q447" s="23"/>
      <c r="R447" s="23"/>
      <c r="S447" s="23"/>
      <c r="T447" s="23"/>
      <c r="U447" s="23"/>
      <c r="V447" s="23"/>
      <c r="W447" s="23"/>
      <c r="X447" s="23"/>
    </row>
    <row r="448" spans="1:24" ht="15.75" customHeight="1">
      <c r="A448" s="457"/>
      <c r="B448" s="23"/>
      <c r="C448" s="23"/>
      <c r="D448" s="23"/>
      <c r="E448" s="23"/>
      <c r="F448" s="23"/>
      <c r="G448" s="23"/>
      <c r="H448" s="23"/>
      <c r="I448" s="23"/>
      <c r="J448" s="23"/>
      <c r="K448" s="23"/>
      <c r="L448" s="23"/>
      <c r="M448" s="23"/>
      <c r="N448" s="23"/>
      <c r="O448" s="23"/>
      <c r="P448" s="23"/>
      <c r="Q448" s="23"/>
      <c r="R448" s="23"/>
      <c r="S448" s="23"/>
      <c r="T448" s="23"/>
      <c r="U448" s="23"/>
      <c r="V448" s="23"/>
      <c r="W448" s="23"/>
      <c r="X448" s="23"/>
    </row>
    <row r="449" spans="1:24" ht="15.75" customHeight="1">
      <c r="A449" s="457"/>
      <c r="B449" s="23"/>
      <c r="C449" s="23"/>
      <c r="D449" s="23"/>
      <c r="E449" s="23"/>
      <c r="F449" s="23"/>
      <c r="G449" s="23"/>
      <c r="H449" s="23"/>
      <c r="I449" s="23"/>
      <c r="J449" s="23"/>
      <c r="K449" s="23"/>
      <c r="L449" s="23"/>
      <c r="M449" s="23"/>
      <c r="N449" s="23"/>
      <c r="O449" s="23"/>
      <c r="P449" s="23"/>
      <c r="Q449" s="23"/>
      <c r="R449" s="23"/>
      <c r="S449" s="23"/>
      <c r="T449" s="23"/>
      <c r="U449" s="23"/>
      <c r="V449" s="23"/>
      <c r="W449" s="23"/>
      <c r="X449" s="23"/>
    </row>
    <row r="450" spans="1:24" ht="15.75" customHeight="1">
      <c r="A450" s="457"/>
      <c r="B450" s="23"/>
      <c r="C450" s="23"/>
      <c r="D450" s="23"/>
      <c r="E450" s="23"/>
      <c r="F450" s="23"/>
      <c r="G450" s="23"/>
      <c r="H450" s="23"/>
      <c r="I450" s="23"/>
      <c r="J450" s="23"/>
      <c r="K450" s="23"/>
      <c r="L450" s="23"/>
      <c r="M450" s="23"/>
      <c r="N450" s="23"/>
      <c r="O450" s="23"/>
      <c r="P450" s="23"/>
      <c r="Q450" s="23"/>
      <c r="R450" s="23"/>
      <c r="S450" s="23"/>
      <c r="T450" s="23"/>
      <c r="U450" s="23"/>
      <c r="V450" s="23"/>
      <c r="W450" s="23"/>
      <c r="X450" s="23"/>
    </row>
    <row r="451" spans="1:24" ht="15.75" customHeight="1">
      <c r="A451" s="457"/>
      <c r="B451" s="23"/>
      <c r="C451" s="23"/>
      <c r="D451" s="23"/>
      <c r="E451" s="23"/>
      <c r="F451" s="23"/>
      <c r="G451" s="23"/>
      <c r="H451" s="23"/>
      <c r="I451" s="23"/>
      <c r="J451" s="23"/>
      <c r="K451" s="23"/>
      <c r="L451" s="23"/>
      <c r="M451" s="23"/>
      <c r="N451" s="23"/>
      <c r="O451" s="23"/>
      <c r="P451" s="23"/>
      <c r="Q451" s="23"/>
      <c r="R451" s="23"/>
      <c r="S451" s="23"/>
      <c r="T451" s="23"/>
      <c r="U451" s="23"/>
      <c r="V451" s="23"/>
      <c r="W451" s="23"/>
      <c r="X451" s="23"/>
    </row>
    <row r="452" spans="1:24" ht="15.75" customHeight="1">
      <c r="A452" s="457"/>
      <c r="B452" s="23"/>
      <c r="C452" s="23"/>
      <c r="D452" s="23"/>
      <c r="E452" s="23"/>
      <c r="F452" s="23"/>
      <c r="G452" s="23"/>
      <c r="H452" s="23"/>
      <c r="I452" s="23"/>
      <c r="J452" s="23"/>
      <c r="K452" s="23"/>
      <c r="L452" s="23"/>
      <c r="M452" s="23"/>
      <c r="N452" s="23"/>
      <c r="O452" s="23"/>
      <c r="P452" s="23"/>
      <c r="Q452" s="23"/>
      <c r="R452" s="23"/>
      <c r="S452" s="23"/>
      <c r="T452" s="23"/>
      <c r="U452" s="23"/>
      <c r="V452" s="23"/>
      <c r="W452" s="23"/>
      <c r="X452" s="23"/>
    </row>
    <row r="453" spans="1:24" ht="15.75" customHeight="1">
      <c r="A453" s="457"/>
      <c r="B453" s="23"/>
      <c r="C453" s="23"/>
      <c r="D453" s="23"/>
      <c r="E453" s="23"/>
      <c r="F453" s="23"/>
      <c r="G453" s="23"/>
      <c r="H453" s="23"/>
      <c r="I453" s="23"/>
      <c r="J453" s="23"/>
      <c r="K453" s="23"/>
      <c r="L453" s="23"/>
      <c r="M453" s="23"/>
      <c r="N453" s="23"/>
      <c r="O453" s="23"/>
      <c r="P453" s="23"/>
      <c r="Q453" s="23"/>
      <c r="R453" s="23"/>
      <c r="S453" s="23"/>
      <c r="T453" s="23"/>
      <c r="U453" s="23"/>
      <c r="V453" s="23"/>
      <c r="W453" s="23"/>
      <c r="X453" s="23"/>
    </row>
    <row r="454" spans="1:24" ht="15.75" customHeight="1">
      <c r="A454" s="457"/>
      <c r="B454" s="23"/>
      <c r="C454" s="23"/>
      <c r="D454" s="23"/>
      <c r="E454" s="23"/>
      <c r="F454" s="23"/>
      <c r="G454" s="23"/>
      <c r="H454" s="23"/>
      <c r="I454" s="23"/>
      <c r="J454" s="23"/>
      <c r="K454" s="23"/>
      <c r="L454" s="23"/>
      <c r="M454" s="23"/>
      <c r="N454" s="23"/>
      <c r="O454" s="23"/>
      <c r="P454" s="23"/>
      <c r="Q454" s="23"/>
      <c r="R454" s="23"/>
      <c r="S454" s="23"/>
      <c r="T454" s="23"/>
      <c r="U454" s="23"/>
      <c r="V454" s="23"/>
      <c r="W454" s="23"/>
      <c r="X454" s="23"/>
    </row>
    <row r="455" spans="1:24" ht="15.75" customHeight="1">
      <c r="A455" s="457"/>
      <c r="B455" s="23"/>
      <c r="C455" s="23"/>
      <c r="D455" s="23"/>
      <c r="E455" s="23"/>
      <c r="F455" s="23"/>
      <c r="G455" s="23"/>
      <c r="H455" s="23"/>
      <c r="I455" s="23"/>
      <c r="J455" s="23"/>
      <c r="K455" s="23"/>
      <c r="L455" s="23"/>
      <c r="M455" s="23"/>
      <c r="N455" s="23"/>
      <c r="O455" s="23"/>
      <c r="P455" s="23"/>
      <c r="Q455" s="23"/>
      <c r="R455" s="23"/>
      <c r="S455" s="23"/>
      <c r="T455" s="23"/>
      <c r="U455" s="23"/>
      <c r="V455" s="23"/>
      <c r="W455" s="23"/>
      <c r="X455" s="23"/>
    </row>
    <row r="456" spans="1:24" ht="15.75" customHeight="1">
      <c r="A456" s="457"/>
      <c r="B456" s="23"/>
      <c r="C456" s="23"/>
      <c r="D456" s="23"/>
      <c r="E456" s="23"/>
      <c r="F456" s="23"/>
      <c r="G456" s="23"/>
      <c r="H456" s="23"/>
      <c r="I456" s="23"/>
      <c r="J456" s="23"/>
      <c r="K456" s="23"/>
      <c r="L456" s="23"/>
      <c r="M456" s="23"/>
      <c r="N456" s="23"/>
      <c r="O456" s="23"/>
      <c r="P456" s="23"/>
      <c r="Q456" s="23"/>
      <c r="R456" s="23"/>
      <c r="S456" s="23"/>
      <c r="T456" s="23"/>
      <c r="U456" s="23"/>
      <c r="V456" s="23"/>
      <c r="W456" s="23"/>
      <c r="X456" s="23"/>
    </row>
    <row r="457" spans="1:24" ht="15.75" customHeight="1">
      <c r="A457" s="457"/>
      <c r="B457" s="23"/>
      <c r="C457" s="23"/>
      <c r="D457" s="23"/>
      <c r="E457" s="23"/>
      <c r="F457" s="23"/>
      <c r="G457" s="23"/>
      <c r="H457" s="23"/>
      <c r="I457" s="23"/>
      <c r="J457" s="23"/>
      <c r="K457" s="23"/>
      <c r="L457" s="23"/>
      <c r="M457" s="23"/>
      <c r="N457" s="23"/>
      <c r="O457" s="23"/>
      <c r="P457" s="23"/>
      <c r="Q457" s="23"/>
      <c r="R457" s="23"/>
      <c r="S457" s="23"/>
      <c r="T457" s="23"/>
      <c r="U457" s="23"/>
      <c r="V457" s="23"/>
      <c r="W457" s="23"/>
      <c r="X457" s="23"/>
    </row>
    <row r="458" spans="1:24" ht="15.75" customHeight="1">
      <c r="A458" s="457"/>
      <c r="B458" s="23"/>
      <c r="C458" s="23"/>
      <c r="D458" s="23"/>
      <c r="E458" s="23"/>
      <c r="F458" s="23"/>
      <c r="G458" s="23"/>
      <c r="H458" s="23"/>
      <c r="I458" s="23"/>
      <c r="J458" s="23"/>
      <c r="K458" s="23"/>
      <c r="L458" s="23"/>
      <c r="M458" s="23"/>
      <c r="N458" s="23"/>
      <c r="O458" s="23"/>
      <c r="P458" s="23"/>
      <c r="Q458" s="23"/>
      <c r="R458" s="23"/>
      <c r="S458" s="23"/>
      <c r="T458" s="23"/>
      <c r="U458" s="23"/>
      <c r="V458" s="23"/>
      <c r="W458" s="23"/>
      <c r="X458" s="23"/>
    </row>
    <row r="459" spans="1:24" ht="15.75" customHeight="1">
      <c r="A459" s="457"/>
      <c r="B459" s="23"/>
      <c r="C459" s="23"/>
      <c r="D459" s="23"/>
      <c r="E459" s="23"/>
      <c r="F459" s="23"/>
      <c r="G459" s="23"/>
      <c r="H459" s="23"/>
      <c r="I459" s="23"/>
      <c r="J459" s="23"/>
      <c r="K459" s="23"/>
      <c r="L459" s="23"/>
      <c r="M459" s="23"/>
      <c r="N459" s="23"/>
      <c r="O459" s="23"/>
      <c r="P459" s="23"/>
      <c r="Q459" s="23"/>
      <c r="R459" s="23"/>
      <c r="S459" s="23"/>
      <c r="T459" s="23"/>
      <c r="U459" s="23"/>
      <c r="V459" s="23"/>
      <c r="W459" s="23"/>
      <c r="X459" s="23"/>
    </row>
    <row r="460" spans="1:24" ht="15.75" customHeight="1">
      <c r="A460" s="457"/>
      <c r="B460" s="23"/>
      <c r="C460" s="23"/>
      <c r="D460" s="23"/>
      <c r="E460" s="23"/>
      <c r="F460" s="23"/>
      <c r="G460" s="23"/>
      <c r="H460" s="23"/>
      <c r="I460" s="23"/>
      <c r="J460" s="23"/>
      <c r="K460" s="23"/>
      <c r="L460" s="23"/>
      <c r="M460" s="23"/>
      <c r="N460" s="23"/>
      <c r="O460" s="23"/>
      <c r="P460" s="23"/>
      <c r="Q460" s="23"/>
      <c r="R460" s="23"/>
      <c r="S460" s="23"/>
      <c r="T460" s="23"/>
      <c r="U460" s="23"/>
      <c r="V460" s="23"/>
      <c r="W460" s="23"/>
      <c r="X460" s="23"/>
    </row>
    <row r="461" spans="1:24" ht="15.75" customHeight="1">
      <c r="A461" s="457"/>
      <c r="B461" s="23"/>
      <c r="C461" s="23"/>
      <c r="D461" s="23"/>
      <c r="E461" s="23"/>
      <c r="F461" s="23"/>
      <c r="G461" s="23"/>
      <c r="H461" s="23"/>
      <c r="I461" s="23"/>
      <c r="J461" s="23"/>
      <c r="K461" s="23"/>
      <c r="L461" s="23"/>
      <c r="M461" s="23"/>
      <c r="N461" s="23"/>
      <c r="O461" s="23"/>
      <c r="P461" s="23"/>
      <c r="Q461" s="23"/>
      <c r="R461" s="23"/>
      <c r="S461" s="23"/>
      <c r="T461" s="23"/>
      <c r="U461" s="23"/>
      <c r="V461" s="23"/>
      <c r="W461" s="23"/>
      <c r="X461" s="23"/>
    </row>
    <row r="462" spans="1:24" ht="15.75" customHeight="1">
      <c r="A462" s="457"/>
      <c r="B462" s="23"/>
      <c r="C462" s="23"/>
      <c r="D462" s="23"/>
      <c r="E462" s="23"/>
      <c r="F462" s="23"/>
      <c r="G462" s="23"/>
      <c r="H462" s="23"/>
      <c r="I462" s="23"/>
      <c r="J462" s="23"/>
      <c r="K462" s="23"/>
      <c r="L462" s="23"/>
      <c r="M462" s="23"/>
      <c r="N462" s="23"/>
      <c r="O462" s="23"/>
      <c r="P462" s="23"/>
      <c r="Q462" s="23"/>
      <c r="R462" s="23"/>
      <c r="S462" s="23"/>
      <c r="T462" s="23"/>
      <c r="U462" s="23"/>
      <c r="V462" s="23"/>
      <c r="W462" s="23"/>
      <c r="X462" s="23"/>
    </row>
    <row r="463" spans="1:24" ht="15.75" customHeight="1">
      <c r="A463" s="457"/>
      <c r="B463" s="23"/>
      <c r="C463" s="23"/>
      <c r="D463" s="23"/>
      <c r="E463" s="23"/>
      <c r="F463" s="23"/>
      <c r="G463" s="23"/>
      <c r="H463" s="23"/>
      <c r="I463" s="23"/>
      <c r="J463" s="23"/>
      <c r="K463" s="23"/>
      <c r="L463" s="23"/>
      <c r="M463" s="23"/>
      <c r="N463" s="23"/>
      <c r="O463" s="23"/>
      <c r="P463" s="23"/>
      <c r="Q463" s="23"/>
      <c r="R463" s="23"/>
      <c r="S463" s="23"/>
      <c r="T463" s="23"/>
      <c r="U463" s="23"/>
      <c r="V463" s="23"/>
      <c r="W463" s="23"/>
      <c r="X463" s="23"/>
    </row>
    <row r="464" spans="1:24" ht="15.75" customHeight="1">
      <c r="A464" s="457"/>
      <c r="B464" s="23"/>
      <c r="C464" s="23"/>
      <c r="D464" s="23"/>
      <c r="E464" s="23"/>
      <c r="F464" s="23"/>
      <c r="G464" s="23"/>
      <c r="H464" s="23"/>
      <c r="I464" s="23"/>
      <c r="J464" s="23"/>
      <c r="K464" s="23"/>
      <c r="L464" s="23"/>
      <c r="M464" s="23"/>
      <c r="N464" s="23"/>
      <c r="O464" s="23"/>
      <c r="P464" s="23"/>
      <c r="Q464" s="23"/>
      <c r="R464" s="23"/>
      <c r="S464" s="23"/>
      <c r="T464" s="23"/>
      <c r="U464" s="23"/>
      <c r="V464" s="23"/>
      <c r="W464" s="23"/>
      <c r="X464" s="23"/>
    </row>
    <row r="465" spans="1:24" ht="15.75" customHeight="1">
      <c r="A465" s="457"/>
      <c r="B465" s="23"/>
      <c r="C465" s="23"/>
      <c r="D465" s="23"/>
      <c r="E465" s="23"/>
      <c r="F465" s="23"/>
      <c r="G465" s="23"/>
      <c r="H465" s="23"/>
      <c r="I465" s="23"/>
      <c r="J465" s="23"/>
      <c r="K465" s="23"/>
      <c r="L465" s="23"/>
      <c r="M465" s="23"/>
      <c r="N465" s="23"/>
      <c r="O465" s="23"/>
      <c r="P465" s="23"/>
      <c r="Q465" s="23"/>
      <c r="R465" s="23"/>
      <c r="S465" s="23"/>
      <c r="T465" s="23"/>
      <c r="U465" s="23"/>
      <c r="V465" s="23"/>
      <c r="W465" s="23"/>
      <c r="X465" s="23"/>
    </row>
    <row r="466" spans="1:24" ht="15.75" customHeight="1">
      <c r="A466" s="457"/>
      <c r="B466" s="23"/>
      <c r="C466" s="23"/>
      <c r="D466" s="23"/>
      <c r="E466" s="23"/>
      <c r="F466" s="23"/>
      <c r="G466" s="23"/>
      <c r="H466" s="23"/>
      <c r="I466" s="23"/>
      <c r="J466" s="23"/>
      <c r="K466" s="23"/>
      <c r="L466" s="23"/>
      <c r="M466" s="23"/>
      <c r="N466" s="23"/>
      <c r="O466" s="23"/>
      <c r="P466" s="23"/>
      <c r="Q466" s="23"/>
      <c r="R466" s="23"/>
      <c r="S466" s="23"/>
      <c r="T466" s="23"/>
      <c r="U466" s="23"/>
      <c r="V466" s="23"/>
      <c r="W466" s="23"/>
      <c r="X466" s="23"/>
    </row>
    <row r="467" spans="1:24" ht="15.75" customHeight="1">
      <c r="A467" s="457"/>
      <c r="B467" s="23"/>
      <c r="C467" s="23"/>
      <c r="D467" s="23"/>
      <c r="E467" s="23"/>
      <c r="F467" s="23"/>
      <c r="G467" s="23"/>
      <c r="H467" s="23"/>
      <c r="I467" s="23"/>
      <c r="J467" s="23"/>
      <c r="K467" s="23"/>
      <c r="L467" s="23"/>
      <c r="M467" s="23"/>
      <c r="N467" s="23"/>
      <c r="O467" s="23"/>
      <c r="P467" s="23"/>
      <c r="Q467" s="23"/>
      <c r="R467" s="23"/>
      <c r="S467" s="23"/>
      <c r="T467" s="23"/>
      <c r="U467" s="23"/>
      <c r="V467" s="23"/>
      <c r="W467" s="23"/>
      <c r="X467" s="23"/>
    </row>
    <row r="468" spans="1:24" ht="15.75" customHeight="1">
      <c r="A468" s="457"/>
      <c r="B468" s="23"/>
      <c r="C468" s="23"/>
      <c r="D468" s="23"/>
      <c r="E468" s="23"/>
      <c r="F468" s="23"/>
      <c r="G468" s="23"/>
      <c r="H468" s="23"/>
      <c r="I468" s="23"/>
      <c r="J468" s="23"/>
      <c r="K468" s="23"/>
      <c r="L468" s="23"/>
      <c r="M468" s="23"/>
      <c r="N468" s="23"/>
      <c r="O468" s="23"/>
      <c r="P468" s="23"/>
      <c r="Q468" s="23"/>
      <c r="R468" s="23"/>
      <c r="S468" s="23"/>
      <c r="T468" s="23"/>
      <c r="U468" s="23"/>
      <c r="V468" s="23"/>
      <c r="W468" s="23"/>
      <c r="X468" s="23"/>
    </row>
    <row r="469" spans="1:24" ht="15.75" customHeight="1">
      <c r="A469" s="457"/>
      <c r="B469" s="23"/>
      <c r="C469" s="23"/>
      <c r="D469" s="23"/>
      <c r="E469" s="23"/>
      <c r="F469" s="23"/>
      <c r="G469" s="23"/>
      <c r="H469" s="23"/>
      <c r="I469" s="23"/>
      <c r="J469" s="23"/>
      <c r="K469" s="23"/>
      <c r="L469" s="23"/>
      <c r="M469" s="23"/>
      <c r="N469" s="23"/>
      <c r="O469" s="23"/>
      <c r="P469" s="23"/>
      <c r="Q469" s="23"/>
      <c r="R469" s="23"/>
      <c r="S469" s="23"/>
      <c r="T469" s="23"/>
      <c r="U469" s="23"/>
      <c r="V469" s="23"/>
      <c r="W469" s="23"/>
      <c r="X469" s="23"/>
    </row>
    <row r="470" spans="1:24" ht="15.75" customHeight="1">
      <c r="A470" s="457"/>
      <c r="B470" s="23"/>
      <c r="C470" s="23"/>
      <c r="D470" s="23"/>
      <c r="E470" s="23"/>
      <c r="F470" s="23"/>
      <c r="G470" s="23"/>
      <c r="H470" s="23"/>
      <c r="I470" s="23"/>
      <c r="J470" s="23"/>
      <c r="K470" s="23"/>
      <c r="L470" s="23"/>
      <c r="M470" s="23"/>
      <c r="N470" s="23"/>
      <c r="O470" s="23"/>
      <c r="P470" s="23"/>
      <c r="Q470" s="23"/>
      <c r="R470" s="23"/>
      <c r="S470" s="23"/>
      <c r="T470" s="23"/>
      <c r="U470" s="23"/>
      <c r="V470" s="23"/>
      <c r="W470" s="23"/>
      <c r="X470" s="23"/>
    </row>
    <row r="471" spans="1:24" ht="15.75" customHeight="1">
      <c r="A471" s="457"/>
      <c r="B471" s="23"/>
      <c r="C471" s="23"/>
      <c r="D471" s="23"/>
      <c r="E471" s="23"/>
      <c r="F471" s="23"/>
      <c r="G471" s="23"/>
      <c r="H471" s="23"/>
      <c r="I471" s="23"/>
      <c r="J471" s="23"/>
      <c r="K471" s="23"/>
      <c r="L471" s="23"/>
      <c r="M471" s="23"/>
      <c r="N471" s="23"/>
      <c r="O471" s="23"/>
      <c r="P471" s="23"/>
      <c r="Q471" s="23"/>
      <c r="R471" s="23"/>
      <c r="S471" s="23"/>
      <c r="T471" s="23"/>
      <c r="U471" s="23"/>
      <c r="V471" s="23"/>
      <c r="W471" s="23"/>
      <c r="X471" s="23"/>
    </row>
    <row r="472" spans="1:24" ht="15.75" customHeight="1">
      <c r="A472" s="457"/>
      <c r="B472" s="23"/>
      <c r="C472" s="23"/>
      <c r="D472" s="23"/>
      <c r="E472" s="23"/>
      <c r="F472" s="23"/>
      <c r="G472" s="23"/>
      <c r="H472" s="23"/>
      <c r="I472" s="23"/>
      <c r="J472" s="23"/>
      <c r="K472" s="23"/>
      <c r="L472" s="23"/>
      <c r="M472" s="23"/>
      <c r="N472" s="23"/>
      <c r="O472" s="23"/>
      <c r="P472" s="23"/>
      <c r="Q472" s="23"/>
      <c r="R472" s="23"/>
      <c r="S472" s="23"/>
      <c r="T472" s="23"/>
      <c r="U472" s="23"/>
      <c r="V472" s="23"/>
      <c r="W472" s="23"/>
      <c r="X472" s="23"/>
    </row>
    <row r="473" spans="1:24" ht="15.75" customHeight="1">
      <c r="A473" s="457"/>
      <c r="B473" s="23"/>
      <c r="C473" s="23"/>
      <c r="D473" s="23"/>
      <c r="E473" s="23"/>
      <c r="F473" s="23"/>
      <c r="G473" s="23"/>
      <c r="H473" s="23"/>
      <c r="I473" s="23"/>
      <c r="J473" s="23"/>
      <c r="K473" s="23"/>
      <c r="L473" s="23"/>
      <c r="M473" s="23"/>
      <c r="N473" s="23"/>
      <c r="O473" s="23"/>
      <c r="P473" s="23"/>
      <c r="Q473" s="23"/>
      <c r="R473" s="23"/>
      <c r="S473" s="23"/>
      <c r="T473" s="23"/>
      <c r="U473" s="23"/>
      <c r="V473" s="23"/>
      <c r="W473" s="23"/>
      <c r="X473" s="23"/>
    </row>
    <row r="474" spans="1:24" ht="15.75" customHeight="1">
      <c r="A474" s="457"/>
      <c r="B474" s="23"/>
      <c r="C474" s="23"/>
      <c r="D474" s="23"/>
      <c r="E474" s="23"/>
      <c r="F474" s="23"/>
      <c r="G474" s="23"/>
      <c r="H474" s="23"/>
      <c r="I474" s="23"/>
      <c r="J474" s="23"/>
      <c r="K474" s="23"/>
      <c r="L474" s="23"/>
      <c r="M474" s="23"/>
      <c r="N474" s="23"/>
      <c r="O474" s="23"/>
      <c r="P474" s="23"/>
      <c r="Q474" s="23"/>
      <c r="R474" s="23"/>
      <c r="S474" s="23"/>
      <c r="T474" s="23"/>
      <c r="U474" s="23"/>
      <c r="V474" s="23"/>
      <c r="W474" s="23"/>
      <c r="X474" s="23"/>
    </row>
    <row r="475" spans="1:24" ht="15.75" customHeight="1">
      <c r="A475" s="457"/>
      <c r="B475" s="23"/>
      <c r="C475" s="23"/>
      <c r="D475" s="23"/>
      <c r="E475" s="23"/>
      <c r="F475" s="23"/>
      <c r="G475" s="23"/>
      <c r="H475" s="23"/>
      <c r="I475" s="23"/>
      <c r="J475" s="23"/>
      <c r="K475" s="23"/>
      <c r="L475" s="23"/>
      <c r="M475" s="23"/>
      <c r="N475" s="23"/>
      <c r="O475" s="23"/>
      <c r="P475" s="23"/>
      <c r="Q475" s="23"/>
      <c r="R475" s="23"/>
      <c r="S475" s="23"/>
      <c r="T475" s="23"/>
      <c r="U475" s="23"/>
      <c r="V475" s="23"/>
      <c r="W475" s="23"/>
      <c r="X475" s="23"/>
    </row>
    <row r="476" spans="1:24" ht="15.75" customHeight="1">
      <c r="A476" s="457"/>
      <c r="B476" s="23"/>
      <c r="C476" s="23"/>
      <c r="D476" s="23"/>
      <c r="E476" s="23"/>
      <c r="F476" s="23"/>
      <c r="G476" s="23"/>
      <c r="H476" s="23"/>
      <c r="I476" s="23"/>
      <c r="J476" s="23"/>
      <c r="K476" s="23"/>
      <c r="L476" s="23"/>
      <c r="M476" s="23"/>
      <c r="N476" s="23"/>
      <c r="O476" s="23"/>
      <c r="P476" s="23"/>
      <c r="Q476" s="23"/>
      <c r="R476" s="23"/>
      <c r="S476" s="23"/>
      <c r="T476" s="23"/>
      <c r="U476" s="23"/>
      <c r="V476" s="23"/>
      <c r="W476" s="23"/>
      <c r="X476" s="23"/>
    </row>
    <row r="477" spans="1:24" ht="15.75" customHeight="1">
      <c r="A477" s="457"/>
      <c r="B477" s="23"/>
      <c r="C477" s="23"/>
      <c r="D477" s="23"/>
      <c r="E477" s="23"/>
      <c r="F477" s="23"/>
      <c r="G477" s="23"/>
      <c r="H477" s="23"/>
      <c r="I477" s="23"/>
      <c r="J477" s="23"/>
      <c r="K477" s="23"/>
      <c r="L477" s="23"/>
      <c r="M477" s="23"/>
      <c r="N477" s="23"/>
      <c r="O477" s="23"/>
      <c r="P477" s="23"/>
      <c r="Q477" s="23"/>
      <c r="R477" s="23"/>
      <c r="S477" s="23"/>
      <c r="T477" s="23"/>
      <c r="U477" s="23"/>
      <c r="V477" s="23"/>
      <c r="W477" s="23"/>
      <c r="X477" s="23"/>
    </row>
    <row r="478" spans="1:24" ht="15.75" customHeight="1">
      <c r="A478" s="457"/>
      <c r="B478" s="23"/>
      <c r="C478" s="23"/>
      <c r="D478" s="23"/>
      <c r="E478" s="23"/>
      <c r="F478" s="23"/>
      <c r="G478" s="23"/>
      <c r="H478" s="23"/>
      <c r="I478" s="23"/>
      <c r="J478" s="23"/>
      <c r="K478" s="23"/>
      <c r="L478" s="23"/>
      <c r="M478" s="23"/>
      <c r="N478" s="23"/>
      <c r="O478" s="23"/>
      <c r="P478" s="23"/>
      <c r="Q478" s="23"/>
      <c r="R478" s="23"/>
      <c r="S478" s="23"/>
      <c r="T478" s="23"/>
      <c r="U478" s="23"/>
      <c r="V478" s="23"/>
      <c r="W478" s="23"/>
      <c r="X478" s="23"/>
    </row>
    <row r="479" spans="1:24" ht="15.75" customHeight="1">
      <c r="A479" s="457"/>
      <c r="B479" s="23"/>
      <c r="C479" s="23"/>
      <c r="D479" s="23"/>
      <c r="E479" s="23"/>
      <c r="F479" s="23"/>
      <c r="G479" s="23"/>
      <c r="H479" s="23"/>
      <c r="I479" s="23"/>
      <c r="J479" s="23"/>
      <c r="K479" s="23"/>
      <c r="L479" s="23"/>
      <c r="M479" s="23"/>
      <c r="N479" s="23"/>
      <c r="O479" s="23"/>
      <c r="P479" s="23"/>
      <c r="Q479" s="23"/>
      <c r="R479" s="23"/>
      <c r="S479" s="23"/>
      <c r="T479" s="23"/>
      <c r="U479" s="23"/>
      <c r="V479" s="23"/>
      <c r="W479" s="23"/>
      <c r="X479" s="23"/>
    </row>
    <row r="480" spans="1:24" ht="15.75" customHeight="1">
      <c r="A480" s="457"/>
      <c r="B480" s="23"/>
      <c r="C480" s="23"/>
      <c r="D480" s="23"/>
      <c r="E480" s="23"/>
      <c r="F480" s="23"/>
      <c r="G480" s="23"/>
      <c r="H480" s="23"/>
      <c r="I480" s="23"/>
      <c r="J480" s="23"/>
      <c r="K480" s="23"/>
      <c r="L480" s="23"/>
      <c r="M480" s="23"/>
      <c r="N480" s="23"/>
      <c r="O480" s="23"/>
      <c r="P480" s="23"/>
      <c r="Q480" s="23"/>
      <c r="R480" s="23"/>
      <c r="S480" s="23"/>
      <c r="T480" s="23"/>
      <c r="U480" s="23"/>
      <c r="V480" s="23"/>
      <c r="W480" s="23"/>
      <c r="X480" s="23"/>
    </row>
    <row r="481" spans="1:24" ht="15.75" customHeight="1">
      <c r="A481" s="457"/>
      <c r="B481" s="23"/>
      <c r="C481" s="23"/>
      <c r="D481" s="23"/>
      <c r="E481" s="23"/>
      <c r="F481" s="23"/>
      <c r="G481" s="23"/>
      <c r="H481" s="23"/>
      <c r="I481" s="23"/>
      <c r="J481" s="23"/>
      <c r="K481" s="23"/>
      <c r="L481" s="23"/>
      <c r="M481" s="23"/>
      <c r="N481" s="23"/>
      <c r="O481" s="23"/>
      <c r="P481" s="23"/>
      <c r="Q481" s="23"/>
      <c r="R481" s="23"/>
      <c r="S481" s="23"/>
      <c r="T481" s="23"/>
      <c r="U481" s="23"/>
      <c r="V481" s="23"/>
      <c r="W481" s="23"/>
      <c r="X481" s="23"/>
    </row>
    <row r="482" spans="1:24" ht="15.75" customHeight="1">
      <c r="A482" s="457"/>
      <c r="B482" s="23"/>
      <c r="C482" s="23"/>
      <c r="D482" s="23"/>
      <c r="E482" s="23"/>
      <c r="F482" s="23"/>
      <c r="G482" s="23"/>
      <c r="H482" s="23"/>
      <c r="I482" s="23"/>
      <c r="J482" s="23"/>
      <c r="K482" s="23"/>
      <c r="L482" s="23"/>
      <c r="M482" s="23"/>
      <c r="N482" s="23"/>
      <c r="O482" s="23"/>
      <c r="P482" s="23"/>
      <c r="Q482" s="23"/>
      <c r="R482" s="23"/>
      <c r="S482" s="23"/>
      <c r="T482" s="23"/>
      <c r="U482" s="23"/>
      <c r="V482" s="23"/>
      <c r="W482" s="23"/>
      <c r="X482" s="23"/>
    </row>
    <row r="483" spans="1:24" ht="15.75" customHeight="1">
      <c r="A483" s="457"/>
      <c r="B483" s="23"/>
      <c r="C483" s="23"/>
      <c r="D483" s="23"/>
      <c r="E483" s="23"/>
      <c r="F483" s="23"/>
      <c r="G483" s="23"/>
      <c r="H483" s="23"/>
      <c r="I483" s="23"/>
      <c r="J483" s="23"/>
      <c r="K483" s="23"/>
      <c r="L483" s="23"/>
      <c r="M483" s="23"/>
      <c r="N483" s="23"/>
      <c r="O483" s="23"/>
      <c r="P483" s="23"/>
      <c r="Q483" s="23"/>
      <c r="R483" s="23"/>
      <c r="S483" s="23"/>
      <c r="T483" s="23"/>
      <c r="U483" s="23"/>
      <c r="V483" s="23"/>
      <c r="W483" s="23"/>
      <c r="X483" s="23"/>
    </row>
    <row r="484" spans="1:24" ht="15.75" customHeight="1">
      <c r="A484" s="457"/>
      <c r="B484" s="23"/>
      <c r="C484" s="23"/>
      <c r="D484" s="23"/>
      <c r="E484" s="23"/>
      <c r="F484" s="23"/>
      <c r="G484" s="23"/>
      <c r="H484" s="23"/>
      <c r="I484" s="23"/>
      <c r="J484" s="23"/>
      <c r="K484" s="23"/>
      <c r="L484" s="23"/>
      <c r="M484" s="23"/>
      <c r="N484" s="23"/>
      <c r="O484" s="23"/>
      <c r="P484" s="23"/>
      <c r="Q484" s="23"/>
      <c r="R484" s="23"/>
      <c r="S484" s="23"/>
      <c r="T484" s="23"/>
      <c r="U484" s="23"/>
      <c r="V484" s="23"/>
      <c r="W484" s="23"/>
      <c r="X484" s="23"/>
    </row>
    <row r="485" spans="1:24" ht="15.75" customHeight="1">
      <c r="A485" s="457"/>
      <c r="B485" s="23"/>
      <c r="C485" s="23"/>
      <c r="D485" s="23"/>
      <c r="E485" s="23"/>
      <c r="F485" s="23"/>
      <c r="G485" s="23"/>
      <c r="H485" s="23"/>
      <c r="I485" s="23"/>
      <c r="J485" s="23"/>
      <c r="K485" s="23"/>
      <c r="L485" s="23"/>
      <c r="M485" s="23"/>
      <c r="N485" s="23"/>
      <c r="O485" s="23"/>
      <c r="P485" s="23"/>
      <c r="Q485" s="23"/>
      <c r="R485" s="23"/>
      <c r="S485" s="23"/>
      <c r="T485" s="23"/>
      <c r="U485" s="23"/>
      <c r="V485" s="23"/>
      <c r="W485" s="23"/>
      <c r="X485" s="23"/>
    </row>
    <row r="486" spans="1:24" ht="15.75" customHeight="1">
      <c r="A486" s="457"/>
      <c r="B486" s="23"/>
      <c r="C486" s="23"/>
      <c r="D486" s="23"/>
      <c r="E486" s="23"/>
      <c r="F486" s="23"/>
      <c r="G486" s="23"/>
      <c r="H486" s="23"/>
      <c r="I486" s="23"/>
      <c r="J486" s="23"/>
      <c r="K486" s="23"/>
      <c r="L486" s="23"/>
      <c r="M486" s="23"/>
      <c r="N486" s="23"/>
      <c r="O486" s="23"/>
      <c r="P486" s="23"/>
      <c r="Q486" s="23"/>
      <c r="R486" s="23"/>
      <c r="S486" s="23"/>
      <c r="T486" s="23"/>
      <c r="U486" s="23"/>
      <c r="V486" s="23"/>
      <c r="W486" s="23"/>
      <c r="X486" s="23"/>
    </row>
    <row r="487" spans="1:24" ht="15.75" customHeight="1">
      <c r="A487" s="457"/>
      <c r="B487" s="23"/>
      <c r="C487" s="23"/>
      <c r="D487" s="23"/>
      <c r="E487" s="23"/>
      <c r="F487" s="23"/>
      <c r="G487" s="23"/>
      <c r="H487" s="23"/>
      <c r="I487" s="23"/>
      <c r="J487" s="23"/>
      <c r="K487" s="23"/>
      <c r="L487" s="23"/>
      <c r="M487" s="23"/>
      <c r="N487" s="23"/>
      <c r="O487" s="23"/>
      <c r="P487" s="23"/>
      <c r="Q487" s="23"/>
      <c r="R487" s="23"/>
      <c r="S487" s="23"/>
      <c r="T487" s="23"/>
      <c r="U487" s="23"/>
      <c r="V487" s="23"/>
      <c r="W487" s="23"/>
      <c r="X487" s="23"/>
    </row>
    <row r="488" spans="1:24" ht="15.75" customHeight="1">
      <c r="A488" s="457"/>
      <c r="B488" s="23"/>
      <c r="C488" s="23"/>
      <c r="D488" s="23"/>
      <c r="E488" s="23"/>
      <c r="F488" s="23"/>
      <c r="G488" s="23"/>
      <c r="H488" s="23"/>
      <c r="I488" s="23"/>
      <c r="J488" s="23"/>
      <c r="K488" s="23"/>
      <c r="L488" s="23"/>
      <c r="M488" s="23"/>
      <c r="N488" s="23"/>
      <c r="O488" s="23"/>
      <c r="P488" s="23"/>
      <c r="Q488" s="23"/>
      <c r="R488" s="23"/>
      <c r="S488" s="23"/>
      <c r="T488" s="23"/>
      <c r="U488" s="23"/>
      <c r="V488" s="23"/>
      <c r="W488" s="23"/>
      <c r="X488" s="23"/>
    </row>
    <row r="489" spans="1:24" ht="15.75" customHeight="1">
      <c r="A489" s="457"/>
      <c r="B489" s="23"/>
      <c r="C489" s="23"/>
      <c r="D489" s="23"/>
      <c r="E489" s="23"/>
      <c r="F489" s="23"/>
      <c r="G489" s="23"/>
      <c r="H489" s="23"/>
      <c r="I489" s="23"/>
      <c r="J489" s="23"/>
      <c r="K489" s="23"/>
      <c r="L489" s="23"/>
      <c r="M489" s="23"/>
      <c r="N489" s="23"/>
      <c r="O489" s="23"/>
      <c r="P489" s="23"/>
      <c r="Q489" s="23"/>
      <c r="R489" s="23"/>
      <c r="S489" s="23"/>
      <c r="T489" s="23"/>
      <c r="U489" s="23"/>
      <c r="V489" s="23"/>
      <c r="W489" s="23"/>
      <c r="X489" s="23"/>
    </row>
    <row r="490" spans="1:24" ht="15.75" customHeight="1">
      <c r="A490" s="457"/>
      <c r="B490" s="23"/>
      <c r="C490" s="23"/>
      <c r="D490" s="23"/>
      <c r="E490" s="23"/>
      <c r="F490" s="23"/>
      <c r="G490" s="23"/>
      <c r="H490" s="23"/>
      <c r="I490" s="23"/>
      <c r="J490" s="23"/>
      <c r="K490" s="23"/>
      <c r="L490" s="23"/>
      <c r="M490" s="23"/>
      <c r="N490" s="23"/>
      <c r="O490" s="23"/>
      <c r="P490" s="23"/>
      <c r="Q490" s="23"/>
      <c r="R490" s="23"/>
      <c r="S490" s="23"/>
      <c r="T490" s="23"/>
      <c r="U490" s="23"/>
      <c r="V490" s="23"/>
      <c r="W490" s="23"/>
      <c r="X490" s="23"/>
    </row>
    <row r="491" spans="1:24" ht="15.75" customHeight="1">
      <c r="A491" s="457"/>
      <c r="B491" s="23"/>
      <c r="C491" s="23"/>
      <c r="D491" s="23"/>
      <c r="E491" s="23"/>
      <c r="F491" s="23"/>
      <c r="G491" s="23"/>
      <c r="H491" s="23"/>
      <c r="I491" s="23"/>
      <c r="J491" s="23"/>
      <c r="K491" s="23"/>
      <c r="L491" s="23"/>
      <c r="M491" s="23"/>
      <c r="N491" s="23"/>
      <c r="O491" s="23"/>
      <c r="P491" s="23"/>
      <c r="Q491" s="23"/>
      <c r="R491" s="23"/>
      <c r="S491" s="23"/>
      <c r="T491" s="23"/>
      <c r="U491" s="23"/>
      <c r="V491" s="23"/>
      <c r="W491" s="23"/>
      <c r="X491" s="23"/>
    </row>
    <row r="492" spans="1:24" ht="15.75" customHeight="1">
      <c r="A492" s="457"/>
      <c r="B492" s="23"/>
      <c r="C492" s="23"/>
      <c r="D492" s="23"/>
      <c r="E492" s="23"/>
      <c r="F492" s="23"/>
      <c r="G492" s="23"/>
      <c r="H492" s="23"/>
      <c r="I492" s="23"/>
      <c r="J492" s="23"/>
      <c r="K492" s="23"/>
      <c r="L492" s="23"/>
      <c r="M492" s="23"/>
      <c r="N492" s="23"/>
      <c r="O492" s="23"/>
      <c r="P492" s="23"/>
      <c r="Q492" s="23"/>
      <c r="R492" s="23"/>
      <c r="S492" s="23"/>
      <c r="T492" s="23"/>
      <c r="U492" s="23"/>
      <c r="V492" s="23"/>
      <c r="W492" s="23"/>
      <c r="X492" s="23"/>
    </row>
    <row r="493" spans="1:24" ht="15.75" customHeight="1">
      <c r="A493" s="457"/>
      <c r="B493" s="23"/>
      <c r="C493" s="23"/>
      <c r="D493" s="23"/>
      <c r="E493" s="23"/>
      <c r="F493" s="23"/>
      <c r="G493" s="23"/>
      <c r="H493" s="23"/>
      <c r="I493" s="23"/>
      <c r="J493" s="23"/>
      <c r="K493" s="23"/>
      <c r="L493" s="23"/>
      <c r="M493" s="23"/>
      <c r="N493" s="23"/>
      <c r="O493" s="23"/>
      <c r="P493" s="23"/>
      <c r="Q493" s="23"/>
      <c r="R493" s="23"/>
      <c r="S493" s="23"/>
      <c r="T493" s="23"/>
      <c r="U493" s="23"/>
      <c r="V493" s="23"/>
      <c r="W493" s="23"/>
      <c r="X493" s="23"/>
    </row>
    <row r="494" spans="1:24" ht="15.75" customHeight="1">
      <c r="A494" s="457"/>
      <c r="B494" s="23"/>
      <c r="C494" s="23"/>
      <c r="D494" s="23"/>
      <c r="E494" s="23"/>
      <c r="F494" s="23"/>
      <c r="G494" s="23"/>
      <c r="H494" s="23"/>
      <c r="I494" s="23"/>
      <c r="J494" s="23"/>
      <c r="K494" s="23"/>
      <c r="L494" s="23"/>
      <c r="M494" s="23"/>
      <c r="N494" s="23"/>
      <c r="O494" s="23"/>
      <c r="P494" s="23"/>
      <c r="Q494" s="23"/>
      <c r="R494" s="23"/>
      <c r="S494" s="23"/>
      <c r="T494" s="23"/>
      <c r="U494" s="23"/>
      <c r="V494" s="23"/>
      <c r="W494" s="23"/>
      <c r="X494" s="23"/>
    </row>
    <row r="495" spans="1:24" ht="15.75" customHeight="1">
      <c r="A495" s="457"/>
      <c r="B495" s="23"/>
      <c r="C495" s="23"/>
      <c r="D495" s="23"/>
      <c r="E495" s="23"/>
      <c r="F495" s="23"/>
      <c r="G495" s="23"/>
      <c r="H495" s="23"/>
      <c r="I495" s="23"/>
      <c r="J495" s="23"/>
      <c r="K495" s="23"/>
      <c r="L495" s="23"/>
      <c r="M495" s="23"/>
      <c r="N495" s="23"/>
      <c r="O495" s="23"/>
      <c r="P495" s="23"/>
      <c r="Q495" s="23"/>
      <c r="R495" s="23"/>
      <c r="S495" s="23"/>
      <c r="T495" s="23"/>
      <c r="U495" s="23"/>
      <c r="V495" s="23"/>
      <c r="W495" s="23"/>
      <c r="X495" s="23"/>
    </row>
    <row r="496" spans="1:24" ht="15.75" customHeight="1">
      <c r="A496" s="457"/>
      <c r="B496" s="23"/>
      <c r="C496" s="23"/>
      <c r="D496" s="23"/>
      <c r="E496" s="23"/>
      <c r="F496" s="23"/>
      <c r="G496" s="23"/>
      <c r="H496" s="23"/>
      <c r="I496" s="23"/>
      <c r="J496" s="23"/>
      <c r="K496" s="23"/>
      <c r="L496" s="23"/>
      <c r="M496" s="23"/>
      <c r="N496" s="23"/>
      <c r="O496" s="23"/>
      <c r="P496" s="23"/>
      <c r="Q496" s="23"/>
      <c r="R496" s="23"/>
      <c r="S496" s="23"/>
      <c r="T496" s="23"/>
      <c r="U496" s="23"/>
      <c r="V496" s="23"/>
      <c r="W496" s="23"/>
      <c r="X496" s="23"/>
    </row>
    <row r="497" spans="1:24" ht="15.75" customHeight="1">
      <c r="A497" s="457"/>
      <c r="B497" s="23"/>
      <c r="C497" s="23"/>
      <c r="D497" s="23"/>
      <c r="E497" s="23"/>
      <c r="F497" s="23"/>
      <c r="G497" s="23"/>
      <c r="H497" s="23"/>
      <c r="I497" s="23"/>
      <c r="J497" s="23"/>
      <c r="K497" s="23"/>
      <c r="L497" s="23"/>
      <c r="M497" s="23"/>
      <c r="N497" s="23"/>
      <c r="O497" s="23"/>
      <c r="P497" s="23"/>
      <c r="Q497" s="23"/>
      <c r="R497" s="23"/>
      <c r="S497" s="23"/>
      <c r="T497" s="23"/>
      <c r="U497" s="23"/>
      <c r="V497" s="23"/>
      <c r="W497" s="23"/>
      <c r="X497" s="23"/>
    </row>
    <row r="498" spans="1:24" ht="15.75" customHeight="1">
      <c r="A498" s="457"/>
      <c r="B498" s="23"/>
      <c r="C498" s="23"/>
      <c r="D498" s="23"/>
      <c r="E498" s="23"/>
      <c r="F498" s="23"/>
      <c r="G498" s="23"/>
      <c r="H498" s="23"/>
      <c r="I498" s="23"/>
      <c r="J498" s="23"/>
      <c r="K498" s="23"/>
      <c r="L498" s="23"/>
      <c r="M498" s="23"/>
      <c r="N498" s="23"/>
      <c r="O498" s="23"/>
      <c r="P498" s="23"/>
      <c r="Q498" s="23"/>
      <c r="R498" s="23"/>
      <c r="S498" s="23"/>
      <c r="T498" s="23"/>
      <c r="U498" s="23"/>
      <c r="V498" s="23"/>
      <c r="W498" s="23"/>
      <c r="X498" s="23"/>
    </row>
    <row r="499" spans="1:24" ht="15.75" customHeight="1">
      <c r="A499" s="457"/>
      <c r="B499" s="23"/>
      <c r="C499" s="23"/>
      <c r="D499" s="23"/>
      <c r="E499" s="23"/>
      <c r="F499" s="23"/>
      <c r="G499" s="23"/>
      <c r="H499" s="23"/>
      <c r="I499" s="23"/>
      <c r="J499" s="23"/>
      <c r="K499" s="23"/>
      <c r="L499" s="23"/>
      <c r="M499" s="23"/>
      <c r="N499" s="23"/>
      <c r="O499" s="23"/>
      <c r="P499" s="23"/>
      <c r="Q499" s="23"/>
      <c r="R499" s="23"/>
      <c r="S499" s="23"/>
      <c r="T499" s="23"/>
      <c r="U499" s="23"/>
      <c r="V499" s="23"/>
      <c r="W499" s="23"/>
      <c r="X499" s="23"/>
    </row>
    <row r="500" spans="1:24" ht="15.75" customHeight="1">
      <c r="A500" s="457"/>
      <c r="B500" s="23"/>
      <c r="C500" s="23"/>
      <c r="D500" s="23"/>
      <c r="E500" s="23"/>
      <c r="F500" s="23"/>
      <c r="G500" s="23"/>
      <c r="H500" s="23"/>
      <c r="I500" s="23"/>
      <c r="J500" s="23"/>
      <c r="K500" s="23"/>
      <c r="L500" s="23"/>
      <c r="M500" s="23"/>
      <c r="N500" s="23"/>
      <c r="O500" s="23"/>
      <c r="P500" s="23"/>
      <c r="Q500" s="23"/>
      <c r="R500" s="23"/>
      <c r="S500" s="23"/>
      <c r="T500" s="23"/>
      <c r="U500" s="23"/>
      <c r="V500" s="23"/>
      <c r="W500" s="23"/>
      <c r="X500" s="23"/>
    </row>
    <row r="501" spans="1:24" ht="15.75" customHeight="1">
      <c r="A501" s="457"/>
      <c r="B501" s="23"/>
      <c r="C501" s="23"/>
      <c r="D501" s="23"/>
      <c r="E501" s="23"/>
      <c r="F501" s="23"/>
      <c r="G501" s="23"/>
      <c r="H501" s="23"/>
      <c r="I501" s="23"/>
      <c r="J501" s="23"/>
      <c r="K501" s="23"/>
      <c r="L501" s="23"/>
      <c r="M501" s="23"/>
      <c r="N501" s="23"/>
      <c r="O501" s="23"/>
      <c r="P501" s="23"/>
      <c r="Q501" s="23"/>
      <c r="R501" s="23"/>
      <c r="S501" s="23"/>
      <c r="T501" s="23"/>
      <c r="U501" s="23"/>
      <c r="V501" s="23"/>
      <c r="W501" s="23"/>
      <c r="X501" s="23"/>
    </row>
    <row r="502" spans="1:24" ht="15.75" customHeight="1">
      <c r="A502" s="457"/>
      <c r="B502" s="23"/>
      <c r="C502" s="23"/>
      <c r="D502" s="23"/>
      <c r="E502" s="23"/>
      <c r="F502" s="23"/>
      <c r="G502" s="23"/>
      <c r="H502" s="23"/>
      <c r="I502" s="23"/>
      <c r="J502" s="23"/>
      <c r="K502" s="23"/>
      <c r="L502" s="23"/>
      <c r="M502" s="23"/>
      <c r="N502" s="23"/>
      <c r="O502" s="23"/>
      <c r="P502" s="23"/>
      <c r="Q502" s="23"/>
      <c r="R502" s="23"/>
      <c r="S502" s="23"/>
      <c r="T502" s="23"/>
      <c r="U502" s="23"/>
      <c r="V502" s="23"/>
      <c r="W502" s="23"/>
      <c r="X502" s="23"/>
    </row>
    <row r="503" spans="1:24" ht="15.75" customHeight="1">
      <c r="A503" s="457"/>
      <c r="B503" s="23"/>
      <c r="C503" s="23"/>
      <c r="D503" s="23"/>
      <c r="E503" s="23"/>
      <c r="F503" s="23"/>
      <c r="G503" s="23"/>
      <c r="H503" s="23"/>
      <c r="I503" s="23"/>
      <c r="J503" s="23"/>
      <c r="K503" s="23"/>
      <c r="L503" s="23"/>
      <c r="M503" s="23"/>
      <c r="N503" s="23"/>
      <c r="O503" s="23"/>
      <c r="P503" s="23"/>
      <c r="Q503" s="23"/>
      <c r="R503" s="23"/>
      <c r="S503" s="23"/>
      <c r="T503" s="23"/>
      <c r="U503" s="23"/>
      <c r="V503" s="23"/>
      <c r="W503" s="23"/>
      <c r="X503" s="23"/>
    </row>
    <row r="504" spans="1:24" ht="15.75" customHeight="1">
      <c r="A504" s="457"/>
      <c r="B504" s="23"/>
      <c r="C504" s="23"/>
      <c r="D504" s="23"/>
      <c r="E504" s="23"/>
      <c r="F504" s="23"/>
      <c r="G504" s="23"/>
      <c r="H504" s="23"/>
      <c r="I504" s="23"/>
      <c r="J504" s="23"/>
      <c r="K504" s="23"/>
      <c r="L504" s="23"/>
      <c r="M504" s="23"/>
      <c r="N504" s="23"/>
      <c r="O504" s="23"/>
      <c r="P504" s="23"/>
      <c r="Q504" s="23"/>
      <c r="R504" s="23"/>
      <c r="S504" s="23"/>
      <c r="T504" s="23"/>
      <c r="U504" s="23"/>
      <c r="V504" s="23"/>
      <c r="W504" s="23"/>
      <c r="X504" s="23"/>
    </row>
    <row r="505" spans="1:24" ht="15.75" customHeight="1">
      <c r="A505" s="457"/>
      <c r="B505" s="23"/>
      <c r="C505" s="23"/>
      <c r="D505" s="23"/>
      <c r="E505" s="23"/>
      <c r="F505" s="23"/>
      <c r="G505" s="23"/>
      <c r="H505" s="23"/>
      <c r="I505" s="23"/>
      <c r="J505" s="23"/>
      <c r="K505" s="23"/>
      <c r="L505" s="23"/>
      <c r="M505" s="23"/>
      <c r="N505" s="23"/>
      <c r="O505" s="23"/>
      <c r="P505" s="23"/>
      <c r="Q505" s="23"/>
      <c r="R505" s="23"/>
      <c r="S505" s="23"/>
      <c r="T505" s="23"/>
      <c r="U505" s="23"/>
      <c r="V505" s="23"/>
      <c r="W505" s="23"/>
      <c r="X505" s="23"/>
    </row>
    <row r="506" spans="1:24" ht="15.75" customHeight="1">
      <c r="A506" s="457"/>
      <c r="B506" s="23"/>
      <c r="C506" s="23"/>
      <c r="D506" s="23"/>
      <c r="E506" s="23"/>
      <c r="F506" s="23"/>
      <c r="G506" s="23"/>
      <c r="H506" s="23"/>
      <c r="I506" s="23"/>
      <c r="J506" s="23"/>
      <c r="K506" s="23"/>
      <c r="L506" s="23"/>
      <c r="M506" s="23"/>
      <c r="N506" s="23"/>
      <c r="O506" s="23"/>
      <c r="P506" s="23"/>
      <c r="Q506" s="23"/>
      <c r="R506" s="23"/>
      <c r="S506" s="23"/>
      <c r="T506" s="23"/>
      <c r="U506" s="23"/>
      <c r="V506" s="23"/>
      <c r="W506" s="23"/>
      <c r="X506" s="23"/>
    </row>
    <row r="507" spans="1:24" ht="15.75" customHeight="1">
      <c r="A507" s="457"/>
      <c r="B507" s="23"/>
      <c r="C507" s="23"/>
      <c r="D507" s="23"/>
      <c r="E507" s="23"/>
      <c r="F507" s="23"/>
      <c r="G507" s="23"/>
      <c r="H507" s="23"/>
      <c r="I507" s="23"/>
      <c r="J507" s="23"/>
      <c r="K507" s="23"/>
      <c r="L507" s="23"/>
      <c r="M507" s="23"/>
      <c r="N507" s="23"/>
      <c r="O507" s="23"/>
      <c r="P507" s="23"/>
      <c r="Q507" s="23"/>
      <c r="R507" s="23"/>
      <c r="S507" s="23"/>
      <c r="T507" s="23"/>
      <c r="U507" s="23"/>
      <c r="V507" s="23"/>
      <c r="W507" s="23"/>
      <c r="X507" s="23"/>
    </row>
    <row r="508" spans="1:24" ht="15.75" customHeight="1">
      <c r="A508" s="457"/>
      <c r="B508" s="23"/>
      <c r="C508" s="23"/>
      <c r="D508" s="23"/>
      <c r="E508" s="23"/>
      <c r="F508" s="23"/>
      <c r="G508" s="23"/>
      <c r="H508" s="23"/>
      <c r="I508" s="23"/>
      <c r="J508" s="23"/>
      <c r="K508" s="23"/>
      <c r="L508" s="23"/>
      <c r="M508" s="23"/>
      <c r="N508" s="23"/>
      <c r="O508" s="23"/>
      <c r="P508" s="23"/>
      <c r="Q508" s="23"/>
      <c r="R508" s="23"/>
      <c r="S508" s="23"/>
      <c r="T508" s="23"/>
      <c r="U508" s="23"/>
      <c r="V508" s="23"/>
      <c r="W508" s="23"/>
      <c r="X508" s="23"/>
    </row>
    <row r="509" spans="1:24" ht="15.75" customHeight="1">
      <c r="A509" s="457"/>
      <c r="B509" s="23"/>
      <c r="C509" s="23"/>
      <c r="D509" s="23"/>
      <c r="E509" s="23"/>
      <c r="F509" s="23"/>
      <c r="G509" s="23"/>
      <c r="H509" s="23"/>
      <c r="I509" s="23"/>
      <c r="J509" s="23"/>
      <c r="K509" s="23"/>
      <c r="L509" s="23"/>
      <c r="M509" s="23"/>
      <c r="N509" s="23"/>
      <c r="O509" s="23"/>
      <c r="P509" s="23"/>
      <c r="Q509" s="23"/>
      <c r="R509" s="23"/>
      <c r="S509" s="23"/>
      <c r="T509" s="23"/>
      <c r="U509" s="23"/>
      <c r="V509" s="23"/>
      <c r="W509" s="23"/>
      <c r="X509" s="23"/>
    </row>
    <row r="510" spans="1:24" ht="15.75" customHeight="1">
      <c r="A510" s="457"/>
      <c r="B510" s="23"/>
      <c r="C510" s="23"/>
      <c r="D510" s="23"/>
      <c r="E510" s="23"/>
      <c r="F510" s="23"/>
      <c r="G510" s="23"/>
      <c r="H510" s="23"/>
      <c r="I510" s="23"/>
      <c r="J510" s="23"/>
      <c r="K510" s="23"/>
      <c r="L510" s="23"/>
      <c r="M510" s="23"/>
      <c r="N510" s="23"/>
      <c r="O510" s="23"/>
      <c r="P510" s="23"/>
      <c r="Q510" s="23"/>
      <c r="R510" s="23"/>
      <c r="S510" s="23"/>
      <c r="T510" s="23"/>
      <c r="U510" s="23"/>
      <c r="V510" s="23"/>
      <c r="W510" s="23"/>
      <c r="X510" s="23"/>
    </row>
    <row r="511" spans="1:24" ht="15.75" customHeight="1">
      <c r="A511" s="457"/>
      <c r="B511" s="23"/>
      <c r="C511" s="23"/>
      <c r="D511" s="23"/>
      <c r="E511" s="23"/>
      <c r="F511" s="23"/>
      <c r="G511" s="23"/>
      <c r="H511" s="23"/>
      <c r="I511" s="23"/>
      <c r="J511" s="23"/>
      <c r="K511" s="23"/>
      <c r="L511" s="23"/>
      <c r="M511" s="23"/>
      <c r="N511" s="23"/>
      <c r="O511" s="23"/>
      <c r="P511" s="23"/>
      <c r="Q511" s="23"/>
      <c r="R511" s="23"/>
      <c r="S511" s="23"/>
      <c r="T511" s="23"/>
      <c r="U511" s="23"/>
      <c r="V511" s="23"/>
      <c r="W511" s="23"/>
      <c r="X511" s="23"/>
    </row>
    <row r="512" spans="1:24" ht="15.75" customHeight="1">
      <c r="A512" s="457"/>
      <c r="B512" s="23"/>
      <c r="C512" s="23"/>
      <c r="D512" s="23"/>
      <c r="E512" s="23"/>
      <c r="F512" s="23"/>
      <c r="G512" s="23"/>
      <c r="H512" s="23"/>
      <c r="I512" s="23"/>
      <c r="J512" s="23"/>
      <c r="K512" s="23"/>
      <c r="L512" s="23"/>
      <c r="M512" s="23"/>
      <c r="N512" s="23"/>
      <c r="O512" s="23"/>
      <c r="P512" s="23"/>
      <c r="Q512" s="23"/>
      <c r="R512" s="23"/>
      <c r="S512" s="23"/>
      <c r="T512" s="23"/>
      <c r="U512" s="23"/>
      <c r="V512" s="23"/>
      <c r="W512" s="23"/>
      <c r="X512" s="23"/>
    </row>
    <row r="513" spans="1:24" ht="15.75" customHeight="1">
      <c r="A513" s="457"/>
      <c r="B513" s="23"/>
      <c r="C513" s="23"/>
      <c r="D513" s="23"/>
      <c r="E513" s="23"/>
      <c r="F513" s="23"/>
      <c r="G513" s="23"/>
      <c r="H513" s="23"/>
      <c r="I513" s="23"/>
      <c r="J513" s="23"/>
      <c r="K513" s="23"/>
      <c r="L513" s="23"/>
      <c r="M513" s="23"/>
      <c r="N513" s="23"/>
      <c r="O513" s="23"/>
      <c r="P513" s="23"/>
      <c r="Q513" s="23"/>
      <c r="R513" s="23"/>
      <c r="S513" s="23"/>
      <c r="T513" s="23"/>
      <c r="U513" s="23"/>
      <c r="V513" s="23"/>
      <c r="W513" s="23"/>
      <c r="X513" s="23"/>
    </row>
    <row r="514" spans="1:24" ht="15.75" customHeight="1">
      <c r="A514" s="457"/>
      <c r="B514" s="23"/>
      <c r="C514" s="23"/>
      <c r="D514" s="23"/>
      <c r="E514" s="23"/>
      <c r="F514" s="23"/>
      <c r="G514" s="23"/>
      <c r="H514" s="23"/>
      <c r="I514" s="23"/>
      <c r="J514" s="23"/>
      <c r="K514" s="23"/>
      <c r="L514" s="23"/>
      <c r="M514" s="23"/>
      <c r="N514" s="23"/>
      <c r="O514" s="23"/>
      <c r="P514" s="23"/>
      <c r="Q514" s="23"/>
      <c r="R514" s="23"/>
      <c r="S514" s="23"/>
      <c r="T514" s="23"/>
      <c r="U514" s="23"/>
      <c r="V514" s="23"/>
      <c r="W514" s="23"/>
      <c r="X514" s="23"/>
    </row>
    <row r="515" spans="1:24" ht="15.75" customHeight="1">
      <c r="A515" s="457"/>
      <c r="B515" s="23"/>
      <c r="C515" s="23"/>
      <c r="D515" s="23"/>
      <c r="E515" s="23"/>
      <c r="F515" s="23"/>
      <c r="G515" s="23"/>
      <c r="H515" s="23"/>
      <c r="I515" s="23"/>
      <c r="J515" s="23"/>
      <c r="K515" s="23"/>
      <c r="L515" s="23"/>
      <c r="M515" s="23"/>
      <c r="N515" s="23"/>
      <c r="O515" s="23"/>
      <c r="P515" s="23"/>
      <c r="Q515" s="23"/>
      <c r="R515" s="23"/>
      <c r="S515" s="23"/>
      <c r="T515" s="23"/>
      <c r="U515" s="23"/>
      <c r="V515" s="23"/>
      <c r="W515" s="23"/>
      <c r="X515" s="23"/>
    </row>
    <row r="516" spans="1:24" ht="15.75" customHeight="1">
      <c r="A516" s="457"/>
      <c r="B516" s="23"/>
      <c r="C516" s="23"/>
      <c r="D516" s="23"/>
      <c r="E516" s="23"/>
      <c r="F516" s="23"/>
      <c r="G516" s="23"/>
      <c r="H516" s="23"/>
      <c r="I516" s="23"/>
      <c r="J516" s="23"/>
      <c r="K516" s="23"/>
      <c r="L516" s="23"/>
      <c r="M516" s="23"/>
      <c r="N516" s="23"/>
      <c r="O516" s="23"/>
      <c r="P516" s="23"/>
      <c r="Q516" s="23"/>
      <c r="R516" s="23"/>
      <c r="S516" s="23"/>
      <c r="T516" s="23"/>
      <c r="U516" s="23"/>
      <c r="V516" s="23"/>
      <c r="W516" s="23"/>
      <c r="X516" s="23"/>
    </row>
    <row r="517" spans="1:24" ht="15.75" customHeight="1">
      <c r="A517" s="457"/>
      <c r="B517" s="23"/>
      <c r="C517" s="23"/>
      <c r="D517" s="23"/>
      <c r="E517" s="23"/>
      <c r="F517" s="23"/>
      <c r="G517" s="23"/>
      <c r="H517" s="23"/>
      <c r="I517" s="23"/>
      <c r="J517" s="23"/>
      <c r="K517" s="23"/>
      <c r="L517" s="23"/>
      <c r="M517" s="23"/>
      <c r="N517" s="23"/>
      <c r="O517" s="23"/>
      <c r="P517" s="23"/>
      <c r="Q517" s="23"/>
      <c r="R517" s="23"/>
      <c r="S517" s="23"/>
      <c r="T517" s="23"/>
      <c r="U517" s="23"/>
      <c r="V517" s="23"/>
      <c r="W517" s="23"/>
      <c r="X517" s="23"/>
    </row>
    <row r="518" spans="1:24" ht="15.75" customHeight="1">
      <c r="A518" s="457"/>
      <c r="B518" s="23"/>
      <c r="C518" s="23"/>
      <c r="D518" s="23"/>
      <c r="E518" s="23"/>
      <c r="F518" s="23"/>
      <c r="G518" s="23"/>
      <c r="H518" s="23"/>
      <c r="I518" s="23"/>
      <c r="J518" s="23"/>
      <c r="K518" s="23"/>
      <c r="L518" s="23"/>
      <c r="M518" s="23"/>
      <c r="N518" s="23"/>
      <c r="O518" s="23"/>
      <c r="P518" s="23"/>
      <c r="Q518" s="23"/>
      <c r="R518" s="23"/>
      <c r="S518" s="23"/>
      <c r="T518" s="23"/>
      <c r="U518" s="23"/>
      <c r="V518" s="23"/>
      <c r="W518" s="23"/>
      <c r="X518" s="23"/>
    </row>
    <row r="519" spans="1:24" ht="15.75" customHeight="1">
      <c r="A519" s="457"/>
      <c r="B519" s="23"/>
      <c r="C519" s="23"/>
      <c r="D519" s="23"/>
      <c r="E519" s="23"/>
      <c r="F519" s="23"/>
      <c r="G519" s="23"/>
      <c r="H519" s="23"/>
      <c r="I519" s="23"/>
      <c r="J519" s="23"/>
      <c r="K519" s="23"/>
      <c r="L519" s="23"/>
      <c r="M519" s="23"/>
      <c r="N519" s="23"/>
      <c r="O519" s="23"/>
      <c r="P519" s="23"/>
      <c r="Q519" s="23"/>
      <c r="R519" s="23"/>
      <c r="S519" s="23"/>
      <c r="T519" s="23"/>
      <c r="U519" s="23"/>
      <c r="V519" s="23"/>
      <c r="W519" s="23"/>
      <c r="X519" s="23"/>
    </row>
    <row r="520" spans="1:24" ht="15.75" customHeight="1">
      <c r="A520" s="457"/>
      <c r="B520" s="23"/>
      <c r="C520" s="23"/>
      <c r="D520" s="23"/>
      <c r="E520" s="23"/>
      <c r="F520" s="23"/>
      <c r="G520" s="23"/>
      <c r="H520" s="23"/>
      <c r="I520" s="23"/>
      <c r="J520" s="23"/>
      <c r="K520" s="23"/>
      <c r="L520" s="23"/>
      <c r="M520" s="23"/>
      <c r="N520" s="23"/>
      <c r="O520" s="23"/>
      <c r="P520" s="23"/>
      <c r="Q520" s="23"/>
      <c r="R520" s="23"/>
      <c r="S520" s="23"/>
      <c r="T520" s="23"/>
      <c r="U520" s="23"/>
      <c r="V520" s="23"/>
      <c r="W520" s="23"/>
      <c r="X520" s="23"/>
    </row>
    <row r="521" spans="1:24" ht="15.75" customHeight="1">
      <c r="A521" s="457"/>
      <c r="B521" s="23"/>
      <c r="C521" s="23"/>
      <c r="D521" s="23"/>
      <c r="E521" s="23"/>
      <c r="F521" s="23"/>
      <c r="G521" s="23"/>
      <c r="H521" s="23"/>
      <c r="I521" s="23"/>
      <c r="J521" s="23"/>
      <c r="K521" s="23"/>
      <c r="L521" s="23"/>
      <c r="M521" s="23"/>
      <c r="N521" s="23"/>
      <c r="O521" s="23"/>
      <c r="P521" s="23"/>
      <c r="Q521" s="23"/>
      <c r="R521" s="23"/>
      <c r="S521" s="23"/>
      <c r="T521" s="23"/>
      <c r="U521" s="23"/>
      <c r="V521" s="23"/>
      <c r="W521" s="23"/>
      <c r="X521" s="23"/>
    </row>
    <row r="522" spans="1:24" ht="15.75" customHeight="1">
      <c r="A522" s="457"/>
      <c r="B522" s="23"/>
      <c r="C522" s="23"/>
      <c r="D522" s="23"/>
      <c r="E522" s="23"/>
      <c r="F522" s="23"/>
      <c r="G522" s="23"/>
      <c r="H522" s="23"/>
      <c r="I522" s="23"/>
      <c r="J522" s="23"/>
      <c r="K522" s="23"/>
      <c r="L522" s="23"/>
      <c r="M522" s="23"/>
      <c r="N522" s="23"/>
      <c r="O522" s="23"/>
      <c r="P522" s="23"/>
      <c r="Q522" s="23"/>
      <c r="R522" s="23"/>
      <c r="S522" s="23"/>
      <c r="T522" s="23"/>
      <c r="U522" s="23"/>
      <c r="V522" s="23"/>
      <c r="W522" s="23"/>
      <c r="X522" s="23"/>
    </row>
    <row r="523" spans="1:24" ht="15.75" customHeight="1">
      <c r="A523" s="457"/>
      <c r="B523" s="23"/>
      <c r="C523" s="23"/>
      <c r="D523" s="23"/>
      <c r="E523" s="23"/>
      <c r="F523" s="23"/>
      <c r="G523" s="23"/>
      <c r="H523" s="23"/>
      <c r="I523" s="23"/>
      <c r="J523" s="23"/>
      <c r="K523" s="23"/>
      <c r="L523" s="23"/>
      <c r="M523" s="23"/>
      <c r="N523" s="23"/>
      <c r="O523" s="23"/>
      <c r="P523" s="23"/>
      <c r="Q523" s="23"/>
      <c r="R523" s="23"/>
      <c r="S523" s="23"/>
      <c r="T523" s="23"/>
      <c r="U523" s="23"/>
      <c r="V523" s="23"/>
      <c r="W523" s="23"/>
      <c r="X523" s="23"/>
    </row>
    <row r="524" spans="1:24" ht="15.75" customHeight="1">
      <c r="A524" s="457"/>
      <c r="B524" s="23"/>
      <c r="C524" s="23"/>
      <c r="D524" s="23"/>
      <c r="E524" s="23"/>
      <c r="F524" s="23"/>
      <c r="G524" s="23"/>
      <c r="H524" s="23"/>
      <c r="I524" s="23"/>
      <c r="J524" s="23"/>
      <c r="K524" s="23"/>
      <c r="L524" s="23"/>
      <c r="M524" s="23"/>
      <c r="N524" s="23"/>
      <c r="O524" s="23"/>
      <c r="P524" s="23"/>
      <c r="Q524" s="23"/>
      <c r="R524" s="23"/>
      <c r="S524" s="23"/>
      <c r="T524" s="23"/>
      <c r="U524" s="23"/>
      <c r="V524" s="23"/>
      <c r="W524" s="23"/>
      <c r="X524" s="23"/>
    </row>
    <row r="525" spans="1:24" ht="15.75" customHeight="1">
      <c r="A525" s="457"/>
      <c r="B525" s="23"/>
      <c r="C525" s="23"/>
      <c r="D525" s="23"/>
      <c r="E525" s="23"/>
      <c r="F525" s="23"/>
      <c r="G525" s="23"/>
      <c r="H525" s="23"/>
      <c r="I525" s="23"/>
      <c r="J525" s="23"/>
      <c r="K525" s="23"/>
      <c r="L525" s="23"/>
      <c r="M525" s="23"/>
      <c r="N525" s="23"/>
      <c r="O525" s="23"/>
      <c r="P525" s="23"/>
      <c r="Q525" s="23"/>
      <c r="R525" s="23"/>
      <c r="S525" s="23"/>
      <c r="T525" s="23"/>
      <c r="U525" s="23"/>
      <c r="V525" s="23"/>
      <c r="W525" s="23"/>
      <c r="X525" s="23"/>
    </row>
    <row r="526" spans="1:24" ht="15.75" customHeight="1">
      <c r="A526" s="457"/>
      <c r="B526" s="23"/>
      <c r="C526" s="23"/>
      <c r="D526" s="23"/>
      <c r="E526" s="23"/>
      <c r="F526" s="23"/>
      <c r="G526" s="23"/>
      <c r="H526" s="23"/>
      <c r="I526" s="23"/>
      <c r="J526" s="23"/>
      <c r="K526" s="23"/>
      <c r="L526" s="23"/>
      <c r="M526" s="23"/>
      <c r="N526" s="23"/>
      <c r="O526" s="23"/>
      <c r="P526" s="23"/>
      <c r="Q526" s="23"/>
      <c r="R526" s="23"/>
      <c r="S526" s="23"/>
      <c r="T526" s="23"/>
      <c r="U526" s="23"/>
      <c r="V526" s="23"/>
      <c r="W526" s="23"/>
      <c r="X526" s="23"/>
    </row>
    <row r="527" spans="1:24" ht="15.75" customHeight="1">
      <c r="A527" s="457"/>
      <c r="B527" s="23"/>
      <c r="C527" s="23"/>
      <c r="D527" s="23"/>
      <c r="E527" s="23"/>
      <c r="F527" s="23"/>
      <c r="G527" s="23"/>
      <c r="H527" s="23"/>
      <c r="I527" s="23"/>
      <c r="J527" s="23"/>
      <c r="K527" s="23"/>
      <c r="L527" s="23"/>
      <c r="M527" s="23"/>
      <c r="N527" s="23"/>
      <c r="O527" s="23"/>
      <c r="P527" s="23"/>
      <c r="Q527" s="23"/>
      <c r="R527" s="23"/>
      <c r="S527" s="23"/>
      <c r="T527" s="23"/>
      <c r="U527" s="23"/>
      <c r="V527" s="23"/>
      <c r="W527" s="23"/>
      <c r="X527" s="23"/>
    </row>
    <row r="528" spans="1:24" ht="15.75" customHeight="1">
      <c r="A528" s="457"/>
      <c r="B528" s="23"/>
      <c r="C528" s="23"/>
      <c r="D528" s="23"/>
      <c r="E528" s="23"/>
      <c r="F528" s="23"/>
      <c r="G528" s="23"/>
      <c r="H528" s="23"/>
      <c r="I528" s="23"/>
      <c r="J528" s="23"/>
      <c r="K528" s="23"/>
      <c r="L528" s="23"/>
      <c r="M528" s="23"/>
      <c r="N528" s="23"/>
      <c r="O528" s="23"/>
      <c r="P528" s="23"/>
      <c r="Q528" s="23"/>
      <c r="R528" s="23"/>
      <c r="S528" s="23"/>
      <c r="T528" s="23"/>
      <c r="U528" s="23"/>
      <c r="V528" s="23"/>
      <c r="W528" s="23"/>
      <c r="X528" s="23"/>
    </row>
    <row r="529" spans="1:24" ht="15.75" customHeight="1">
      <c r="A529" s="457"/>
      <c r="B529" s="23"/>
      <c r="C529" s="23"/>
      <c r="D529" s="23"/>
      <c r="E529" s="23"/>
      <c r="F529" s="23"/>
      <c r="G529" s="23"/>
      <c r="H529" s="23"/>
      <c r="I529" s="23"/>
      <c r="J529" s="23"/>
      <c r="K529" s="23"/>
      <c r="L529" s="23"/>
      <c r="M529" s="23"/>
      <c r="N529" s="23"/>
      <c r="O529" s="23"/>
      <c r="P529" s="23"/>
      <c r="Q529" s="23"/>
      <c r="R529" s="23"/>
      <c r="S529" s="23"/>
      <c r="T529" s="23"/>
      <c r="U529" s="23"/>
      <c r="V529" s="23"/>
      <c r="W529" s="23"/>
      <c r="X529" s="23"/>
    </row>
    <row r="530" spans="1:24" ht="15.75" customHeight="1">
      <c r="A530" s="457"/>
      <c r="B530" s="23"/>
      <c r="C530" s="23"/>
      <c r="D530" s="23"/>
      <c r="E530" s="23"/>
      <c r="F530" s="23"/>
      <c r="G530" s="23"/>
      <c r="H530" s="23"/>
      <c r="I530" s="23"/>
      <c r="J530" s="23"/>
      <c r="K530" s="23"/>
      <c r="L530" s="23"/>
      <c r="M530" s="23"/>
      <c r="N530" s="23"/>
      <c r="O530" s="23"/>
      <c r="P530" s="23"/>
      <c r="Q530" s="23"/>
      <c r="R530" s="23"/>
      <c r="S530" s="23"/>
      <c r="T530" s="23"/>
      <c r="U530" s="23"/>
      <c r="V530" s="23"/>
      <c r="W530" s="23"/>
      <c r="X530" s="23"/>
    </row>
    <row r="531" spans="1:24" ht="15.75" customHeight="1">
      <c r="A531" s="457"/>
      <c r="B531" s="23"/>
      <c r="C531" s="23"/>
      <c r="D531" s="23"/>
      <c r="E531" s="23"/>
      <c r="F531" s="23"/>
      <c r="G531" s="23"/>
      <c r="H531" s="23"/>
      <c r="I531" s="23"/>
      <c r="J531" s="23"/>
      <c r="K531" s="23"/>
      <c r="L531" s="23"/>
      <c r="M531" s="23"/>
      <c r="N531" s="23"/>
      <c r="O531" s="23"/>
      <c r="P531" s="23"/>
      <c r="Q531" s="23"/>
      <c r="R531" s="23"/>
      <c r="S531" s="23"/>
      <c r="T531" s="23"/>
      <c r="U531" s="23"/>
      <c r="V531" s="23"/>
      <c r="W531" s="23"/>
      <c r="X531" s="23"/>
    </row>
    <row r="532" spans="1:24" ht="15.75" customHeight="1">
      <c r="A532" s="457"/>
      <c r="B532" s="23"/>
      <c r="C532" s="23"/>
      <c r="D532" s="23"/>
      <c r="E532" s="23"/>
      <c r="F532" s="23"/>
      <c r="G532" s="23"/>
      <c r="H532" s="23"/>
      <c r="I532" s="23"/>
      <c r="J532" s="23"/>
      <c r="K532" s="23"/>
      <c r="L532" s="23"/>
      <c r="M532" s="23"/>
      <c r="N532" s="23"/>
      <c r="O532" s="23"/>
      <c r="P532" s="23"/>
      <c r="Q532" s="23"/>
      <c r="R532" s="23"/>
      <c r="S532" s="23"/>
      <c r="T532" s="23"/>
      <c r="U532" s="23"/>
      <c r="V532" s="23"/>
      <c r="W532" s="23"/>
      <c r="X532" s="23"/>
    </row>
    <row r="533" spans="1:24" ht="15.75" customHeight="1">
      <c r="A533" s="457"/>
      <c r="B533" s="23"/>
      <c r="C533" s="23"/>
      <c r="D533" s="23"/>
      <c r="E533" s="23"/>
      <c r="F533" s="23"/>
      <c r="G533" s="23"/>
      <c r="H533" s="23"/>
      <c r="I533" s="23"/>
      <c r="J533" s="23"/>
      <c r="K533" s="23"/>
      <c r="L533" s="23"/>
      <c r="M533" s="23"/>
      <c r="N533" s="23"/>
      <c r="O533" s="23"/>
      <c r="P533" s="23"/>
      <c r="Q533" s="23"/>
      <c r="R533" s="23"/>
      <c r="S533" s="23"/>
      <c r="T533" s="23"/>
      <c r="U533" s="23"/>
      <c r="V533" s="23"/>
      <c r="W533" s="23"/>
      <c r="X533" s="23"/>
    </row>
    <row r="534" spans="1:24" ht="15.75" customHeight="1">
      <c r="A534" s="457"/>
      <c r="B534" s="23"/>
      <c r="C534" s="23"/>
      <c r="D534" s="23"/>
      <c r="E534" s="23"/>
      <c r="F534" s="23"/>
      <c r="G534" s="23"/>
      <c r="H534" s="23"/>
      <c r="I534" s="23"/>
      <c r="J534" s="23"/>
      <c r="K534" s="23"/>
      <c r="L534" s="23"/>
      <c r="M534" s="23"/>
      <c r="N534" s="23"/>
      <c r="O534" s="23"/>
      <c r="P534" s="23"/>
      <c r="Q534" s="23"/>
      <c r="R534" s="23"/>
      <c r="S534" s="23"/>
      <c r="T534" s="23"/>
      <c r="U534" s="23"/>
      <c r="V534" s="23"/>
      <c r="W534" s="23"/>
      <c r="X534" s="23"/>
    </row>
    <row r="535" spans="1:24" ht="15.75" customHeight="1">
      <c r="A535" s="457"/>
      <c r="B535" s="23"/>
      <c r="C535" s="23"/>
      <c r="D535" s="23"/>
      <c r="E535" s="23"/>
      <c r="F535" s="23"/>
      <c r="G535" s="23"/>
      <c r="H535" s="23"/>
      <c r="I535" s="23"/>
      <c r="J535" s="23"/>
      <c r="K535" s="23"/>
      <c r="L535" s="23"/>
      <c r="M535" s="23"/>
      <c r="N535" s="23"/>
      <c r="O535" s="23"/>
      <c r="P535" s="23"/>
      <c r="Q535" s="23"/>
      <c r="R535" s="23"/>
      <c r="S535" s="23"/>
      <c r="T535" s="23"/>
      <c r="U535" s="23"/>
      <c r="V535" s="23"/>
      <c r="W535" s="23"/>
      <c r="X535" s="23"/>
    </row>
    <row r="536" spans="1:24" ht="15.75" customHeight="1">
      <c r="A536" s="457"/>
      <c r="B536" s="23"/>
      <c r="C536" s="23"/>
      <c r="D536" s="23"/>
      <c r="E536" s="23"/>
      <c r="F536" s="23"/>
      <c r="G536" s="23"/>
      <c r="H536" s="23"/>
      <c r="I536" s="23"/>
      <c r="J536" s="23"/>
      <c r="K536" s="23"/>
      <c r="L536" s="23"/>
      <c r="M536" s="23"/>
      <c r="N536" s="23"/>
      <c r="O536" s="23"/>
      <c r="P536" s="23"/>
      <c r="Q536" s="23"/>
      <c r="R536" s="23"/>
      <c r="S536" s="23"/>
      <c r="T536" s="23"/>
      <c r="U536" s="23"/>
      <c r="V536" s="23"/>
      <c r="W536" s="23"/>
      <c r="X536" s="23"/>
    </row>
    <row r="537" spans="1:24" ht="15.75" customHeight="1">
      <c r="A537" s="457"/>
      <c r="B537" s="23"/>
      <c r="C537" s="23"/>
      <c r="D537" s="23"/>
      <c r="E537" s="23"/>
      <c r="F537" s="23"/>
      <c r="G537" s="23"/>
      <c r="H537" s="23"/>
      <c r="I537" s="23"/>
      <c r="J537" s="23"/>
      <c r="K537" s="23"/>
      <c r="L537" s="23"/>
      <c r="M537" s="23"/>
      <c r="N537" s="23"/>
      <c r="O537" s="23"/>
      <c r="P537" s="23"/>
      <c r="Q537" s="23"/>
      <c r="R537" s="23"/>
      <c r="S537" s="23"/>
      <c r="T537" s="23"/>
      <c r="U537" s="23"/>
      <c r="V537" s="23"/>
      <c r="W537" s="23"/>
      <c r="X537" s="23"/>
    </row>
    <row r="538" spans="1:24" ht="15.75" customHeight="1">
      <c r="A538" s="457"/>
      <c r="B538" s="23"/>
      <c r="C538" s="23"/>
      <c r="D538" s="23"/>
      <c r="E538" s="23"/>
      <c r="F538" s="23"/>
      <c r="G538" s="23"/>
      <c r="H538" s="23"/>
      <c r="I538" s="23"/>
      <c r="J538" s="23"/>
      <c r="K538" s="23"/>
      <c r="L538" s="23"/>
      <c r="M538" s="23"/>
      <c r="N538" s="23"/>
      <c r="O538" s="23"/>
      <c r="P538" s="23"/>
      <c r="Q538" s="23"/>
      <c r="R538" s="23"/>
      <c r="S538" s="23"/>
      <c r="T538" s="23"/>
      <c r="U538" s="23"/>
      <c r="V538" s="23"/>
      <c r="W538" s="23"/>
      <c r="X538" s="23"/>
    </row>
    <row r="539" spans="1:24" ht="15.75" customHeight="1">
      <c r="A539" s="457"/>
      <c r="B539" s="23"/>
      <c r="C539" s="23"/>
      <c r="D539" s="23"/>
      <c r="E539" s="23"/>
      <c r="F539" s="23"/>
      <c r="G539" s="23"/>
      <c r="H539" s="23"/>
      <c r="I539" s="23"/>
      <c r="J539" s="23"/>
      <c r="K539" s="23"/>
      <c r="L539" s="23"/>
      <c r="M539" s="23"/>
      <c r="N539" s="23"/>
      <c r="O539" s="23"/>
      <c r="P539" s="23"/>
      <c r="Q539" s="23"/>
      <c r="R539" s="23"/>
      <c r="S539" s="23"/>
      <c r="T539" s="23"/>
      <c r="U539" s="23"/>
      <c r="V539" s="23"/>
      <c r="W539" s="23"/>
      <c r="X539" s="23"/>
    </row>
    <row r="540" spans="1:24" ht="15.75" customHeight="1">
      <c r="A540" s="457"/>
      <c r="B540" s="23"/>
      <c r="C540" s="23"/>
      <c r="D540" s="23"/>
      <c r="E540" s="23"/>
      <c r="F540" s="23"/>
      <c r="G540" s="23"/>
      <c r="H540" s="23"/>
      <c r="I540" s="23"/>
      <c r="J540" s="23"/>
      <c r="K540" s="23"/>
      <c r="L540" s="23"/>
      <c r="M540" s="23"/>
      <c r="N540" s="23"/>
      <c r="O540" s="23"/>
      <c r="P540" s="23"/>
      <c r="Q540" s="23"/>
      <c r="R540" s="23"/>
      <c r="S540" s="23"/>
      <c r="T540" s="23"/>
      <c r="U540" s="23"/>
      <c r="V540" s="23"/>
      <c r="W540" s="23"/>
      <c r="X540" s="23"/>
    </row>
    <row r="541" spans="1:24" ht="15.75" customHeight="1">
      <c r="A541" s="457"/>
      <c r="B541" s="23"/>
      <c r="C541" s="23"/>
      <c r="D541" s="23"/>
      <c r="E541" s="23"/>
      <c r="F541" s="23"/>
      <c r="G541" s="23"/>
      <c r="H541" s="23"/>
      <c r="I541" s="23"/>
      <c r="J541" s="23"/>
      <c r="K541" s="23"/>
      <c r="L541" s="23"/>
      <c r="M541" s="23"/>
      <c r="N541" s="23"/>
      <c r="O541" s="23"/>
      <c r="P541" s="23"/>
      <c r="Q541" s="23"/>
      <c r="R541" s="23"/>
      <c r="S541" s="23"/>
      <c r="T541" s="23"/>
      <c r="U541" s="23"/>
      <c r="V541" s="23"/>
      <c r="W541" s="23"/>
      <c r="X541" s="23"/>
    </row>
    <row r="542" spans="1:24" ht="15.75" customHeight="1">
      <c r="A542" s="457"/>
      <c r="B542" s="23"/>
      <c r="C542" s="23"/>
      <c r="D542" s="23"/>
      <c r="E542" s="23"/>
      <c r="F542" s="23"/>
      <c r="G542" s="23"/>
      <c r="H542" s="23"/>
      <c r="I542" s="23"/>
      <c r="J542" s="23"/>
      <c r="K542" s="23"/>
      <c r="L542" s="23"/>
      <c r="M542" s="23"/>
      <c r="N542" s="23"/>
      <c r="O542" s="23"/>
      <c r="P542" s="23"/>
      <c r="Q542" s="23"/>
      <c r="R542" s="23"/>
      <c r="S542" s="23"/>
      <c r="T542" s="23"/>
      <c r="U542" s="23"/>
      <c r="V542" s="23"/>
      <c r="W542" s="23"/>
      <c r="X542" s="23"/>
    </row>
    <row r="543" spans="1:24" ht="15.75" customHeight="1">
      <c r="A543" s="457"/>
      <c r="B543" s="23"/>
      <c r="C543" s="23"/>
      <c r="D543" s="23"/>
      <c r="E543" s="23"/>
      <c r="F543" s="23"/>
      <c r="G543" s="23"/>
      <c r="H543" s="23"/>
      <c r="I543" s="23"/>
      <c r="J543" s="23"/>
      <c r="K543" s="23"/>
      <c r="L543" s="23"/>
      <c r="M543" s="23"/>
      <c r="N543" s="23"/>
      <c r="O543" s="23"/>
      <c r="P543" s="23"/>
      <c r="Q543" s="23"/>
      <c r="R543" s="23"/>
      <c r="S543" s="23"/>
      <c r="T543" s="23"/>
      <c r="U543" s="23"/>
      <c r="V543" s="23"/>
      <c r="W543" s="23"/>
      <c r="X543" s="23"/>
    </row>
    <row r="544" spans="1:24" ht="15.75" customHeight="1">
      <c r="A544" s="457"/>
      <c r="B544" s="23"/>
      <c r="C544" s="23"/>
      <c r="D544" s="23"/>
      <c r="E544" s="23"/>
      <c r="F544" s="23"/>
      <c r="G544" s="23"/>
      <c r="H544" s="23"/>
      <c r="I544" s="23"/>
      <c r="J544" s="23"/>
      <c r="K544" s="23"/>
      <c r="L544" s="23"/>
      <c r="M544" s="23"/>
      <c r="N544" s="23"/>
      <c r="O544" s="23"/>
      <c r="P544" s="23"/>
      <c r="Q544" s="23"/>
      <c r="R544" s="23"/>
      <c r="S544" s="23"/>
      <c r="T544" s="23"/>
      <c r="U544" s="23"/>
      <c r="V544" s="23"/>
      <c r="W544" s="23"/>
      <c r="X544" s="23"/>
    </row>
    <row r="545" spans="1:24" ht="15.75" customHeight="1">
      <c r="A545" s="457"/>
      <c r="B545" s="23"/>
      <c r="C545" s="23"/>
      <c r="D545" s="23"/>
      <c r="E545" s="23"/>
      <c r="F545" s="23"/>
      <c r="G545" s="23"/>
      <c r="H545" s="23"/>
      <c r="I545" s="23"/>
      <c r="J545" s="23"/>
      <c r="K545" s="23"/>
      <c r="L545" s="23"/>
      <c r="M545" s="23"/>
      <c r="N545" s="23"/>
      <c r="O545" s="23"/>
      <c r="P545" s="23"/>
      <c r="Q545" s="23"/>
      <c r="R545" s="23"/>
      <c r="S545" s="23"/>
      <c r="T545" s="23"/>
      <c r="U545" s="23"/>
      <c r="V545" s="23"/>
      <c r="W545" s="23"/>
      <c r="X545" s="23"/>
    </row>
    <row r="546" spans="1:24" ht="15.75" customHeight="1">
      <c r="A546" s="457"/>
      <c r="B546" s="23"/>
      <c r="C546" s="23"/>
      <c r="D546" s="23"/>
      <c r="E546" s="23"/>
      <c r="F546" s="23"/>
      <c r="G546" s="23"/>
      <c r="H546" s="23"/>
      <c r="I546" s="23"/>
      <c r="J546" s="23"/>
      <c r="K546" s="23"/>
      <c r="L546" s="23"/>
      <c r="M546" s="23"/>
      <c r="N546" s="23"/>
      <c r="O546" s="23"/>
      <c r="P546" s="23"/>
      <c r="Q546" s="23"/>
      <c r="R546" s="23"/>
      <c r="S546" s="23"/>
      <c r="T546" s="23"/>
      <c r="U546" s="23"/>
      <c r="V546" s="23"/>
      <c r="W546" s="23"/>
      <c r="X546" s="23"/>
    </row>
    <row r="547" spans="1:24" ht="15.75" customHeight="1">
      <c r="A547" s="457"/>
      <c r="B547" s="23"/>
      <c r="C547" s="23"/>
      <c r="D547" s="23"/>
      <c r="E547" s="23"/>
      <c r="F547" s="23"/>
      <c r="G547" s="23"/>
      <c r="H547" s="23"/>
      <c r="I547" s="23"/>
      <c r="J547" s="23"/>
      <c r="K547" s="23"/>
      <c r="L547" s="23"/>
      <c r="M547" s="23"/>
      <c r="N547" s="23"/>
      <c r="O547" s="23"/>
      <c r="P547" s="23"/>
      <c r="Q547" s="23"/>
      <c r="R547" s="23"/>
      <c r="S547" s="23"/>
      <c r="T547" s="23"/>
      <c r="U547" s="23"/>
      <c r="V547" s="23"/>
      <c r="W547" s="23"/>
      <c r="X547" s="23"/>
    </row>
    <row r="548" spans="1:24" ht="15.75" customHeight="1">
      <c r="A548" s="457"/>
      <c r="B548" s="23"/>
      <c r="C548" s="23"/>
      <c r="D548" s="23"/>
      <c r="E548" s="23"/>
      <c r="F548" s="23"/>
      <c r="G548" s="23"/>
      <c r="H548" s="23"/>
      <c r="I548" s="23"/>
      <c r="J548" s="23"/>
      <c r="K548" s="23"/>
      <c r="L548" s="23"/>
      <c r="M548" s="23"/>
      <c r="N548" s="23"/>
      <c r="O548" s="23"/>
      <c r="P548" s="23"/>
      <c r="Q548" s="23"/>
      <c r="R548" s="23"/>
      <c r="S548" s="23"/>
      <c r="T548" s="23"/>
      <c r="U548" s="23"/>
      <c r="V548" s="23"/>
      <c r="W548" s="23"/>
      <c r="X548" s="23"/>
    </row>
    <row r="549" spans="1:24" ht="15.75" customHeight="1">
      <c r="A549" s="457"/>
      <c r="B549" s="23"/>
      <c r="C549" s="23"/>
      <c r="D549" s="23"/>
      <c r="E549" s="23"/>
      <c r="F549" s="23"/>
      <c r="G549" s="23"/>
      <c r="H549" s="23"/>
      <c r="I549" s="23"/>
      <c r="J549" s="23"/>
      <c r="K549" s="23"/>
      <c r="L549" s="23"/>
      <c r="M549" s="23"/>
      <c r="N549" s="23"/>
      <c r="O549" s="23"/>
      <c r="P549" s="23"/>
      <c r="Q549" s="23"/>
      <c r="R549" s="23"/>
      <c r="S549" s="23"/>
      <c r="T549" s="23"/>
      <c r="U549" s="23"/>
      <c r="V549" s="23"/>
      <c r="W549" s="23"/>
      <c r="X549" s="23"/>
    </row>
    <row r="550" spans="1:24" ht="15.75" customHeight="1">
      <c r="A550" s="457"/>
      <c r="B550" s="23"/>
      <c r="C550" s="23"/>
      <c r="D550" s="23"/>
      <c r="E550" s="23"/>
      <c r="F550" s="23"/>
      <c r="G550" s="23"/>
      <c r="H550" s="23"/>
      <c r="I550" s="23"/>
      <c r="J550" s="23"/>
      <c r="K550" s="23"/>
      <c r="L550" s="23"/>
      <c r="M550" s="23"/>
      <c r="N550" s="23"/>
      <c r="O550" s="23"/>
      <c r="P550" s="23"/>
      <c r="Q550" s="23"/>
      <c r="R550" s="23"/>
      <c r="S550" s="23"/>
      <c r="T550" s="23"/>
      <c r="U550" s="23"/>
      <c r="V550" s="23"/>
      <c r="W550" s="23"/>
      <c r="X550" s="23"/>
    </row>
    <row r="551" spans="1:24" ht="15.75" customHeight="1">
      <c r="A551" s="457"/>
      <c r="B551" s="23"/>
      <c r="C551" s="23"/>
      <c r="D551" s="23"/>
      <c r="E551" s="23"/>
      <c r="F551" s="23"/>
      <c r="G551" s="23"/>
      <c r="H551" s="23"/>
      <c r="I551" s="23"/>
      <c r="J551" s="23"/>
      <c r="K551" s="23"/>
      <c r="L551" s="23"/>
      <c r="M551" s="23"/>
      <c r="N551" s="23"/>
      <c r="O551" s="23"/>
      <c r="P551" s="23"/>
      <c r="Q551" s="23"/>
      <c r="R551" s="23"/>
      <c r="S551" s="23"/>
      <c r="T551" s="23"/>
      <c r="U551" s="23"/>
      <c r="V551" s="23"/>
      <c r="W551" s="23"/>
      <c r="X551" s="23"/>
    </row>
    <row r="552" spans="1:24" ht="15.75" customHeight="1">
      <c r="A552" s="457"/>
      <c r="B552" s="23"/>
      <c r="C552" s="23"/>
      <c r="D552" s="23"/>
      <c r="E552" s="23"/>
      <c r="F552" s="23"/>
      <c r="G552" s="23"/>
      <c r="H552" s="23"/>
      <c r="I552" s="23"/>
      <c r="J552" s="23"/>
      <c r="K552" s="23"/>
      <c r="L552" s="23"/>
      <c r="M552" s="23"/>
      <c r="N552" s="23"/>
      <c r="O552" s="23"/>
      <c r="P552" s="23"/>
      <c r="Q552" s="23"/>
      <c r="R552" s="23"/>
      <c r="S552" s="23"/>
      <c r="T552" s="23"/>
      <c r="U552" s="23"/>
      <c r="V552" s="23"/>
      <c r="W552" s="23"/>
      <c r="X552" s="23"/>
    </row>
    <row r="553" spans="1:24" ht="15.75" customHeight="1">
      <c r="A553" s="457"/>
      <c r="B553" s="23"/>
      <c r="C553" s="23"/>
      <c r="D553" s="23"/>
      <c r="E553" s="23"/>
      <c r="F553" s="23"/>
      <c r="G553" s="23"/>
      <c r="H553" s="23"/>
      <c r="I553" s="23"/>
      <c r="J553" s="23"/>
      <c r="K553" s="23"/>
      <c r="L553" s="23"/>
      <c r="M553" s="23"/>
      <c r="N553" s="23"/>
      <c r="O553" s="23"/>
      <c r="P553" s="23"/>
      <c r="Q553" s="23"/>
      <c r="R553" s="23"/>
      <c r="S553" s="23"/>
      <c r="T553" s="23"/>
      <c r="U553" s="23"/>
      <c r="V553" s="23"/>
      <c r="W553" s="23"/>
      <c r="X553" s="23"/>
    </row>
    <row r="554" spans="1:24" ht="15.75" customHeight="1">
      <c r="A554" s="457"/>
      <c r="B554" s="23"/>
      <c r="C554" s="23"/>
      <c r="D554" s="23"/>
      <c r="E554" s="23"/>
      <c r="F554" s="23"/>
      <c r="G554" s="23"/>
      <c r="H554" s="23"/>
      <c r="I554" s="23"/>
      <c r="J554" s="23"/>
      <c r="K554" s="23"/>
      <c r="L554" s="23"/>
      <c r="M554" s="23"/>
      <c r="N554" s="23"/>
      <c r="O554" s="23"/>
      <c r="P554" s="23"/>
      <c r="Q554" s="23"/>
      <c r="R554" s="23"/>
      <c r="S554" s="23"/>
      <c r="T554" s="23"/>
      <c r="U554" s="23"/>
      <c r="V554" s="23"/>
      <c r="W554" s="23"/>
      <c r="X554" s="23"/>
    </row>
    <row r="555" spans="1:24" ht="15.75" customHeight="1">
      <c r="A555" s="457"/>
      <c r="B555" s="23"/>
      <c r="C555" s="23"/>
      <c r="D555" s="23"/>
      <c r="E555" s="23"/>
      <c r="F555" s="23"/>
      <c r="G555" s="23"/>
      <c r="H555" s="23"/>
      <c r="I555" s="23"/>
      <c r="J555" s="23"/>
      <c r="K555" s="23"/>
      <c r="L555" s="23"/>
      <c r="M555" s="23"/>
      <c r="N555" s="23"/>
      <c r="O555" s="23"/>
      <c r="P555" s="23"/>
      <c r="Q555" s="23"/>
      <c r="R555" s="23"/>
      <c r="S555" s="23"/>
      <c r="T555" s="23"/>
      <c r="U555" s="23"/>
      <c r="V555" s="23"/>
      <c r="W555" s="23"/>
      <c r="X555" s="23"/>
    </row>
    <row r="556" spans="1:24" ht="15.75" customHeight="1">
      <c r="A556" s="457"/>
      <c r="B556" s="23"/>
      <c r="C556" s="23"/>
      <c r="D556" s="23"/>
      <c r="E556" s="23"/>
      <c r="F556" s="23"/>
      <c r="G556" s="23"/>
      <c r="H556" s="23"/>
      <c r="I556" s="23"/>
      <c r="J556" s="23"/>
      <c r="K556" s="23"/>
      <c r="L556" s="23"/>
      <c r="M556" s="23"/>
      <c r="N556" s="23"/>
      <c r="O556" s="23"/>
      <c r="P556" s="23"/>
      <c r="Q556" s="23"/>
      <c r="R556" s="23"/>
      <c r="S556" s="23"/>
      <c r="T556" s="23"/>
      <c r="U556" s="23"/>
      <c r="V556" s="23"/>
      <c r="W556" s="23"/>
      <c r="X556" s="23"/>
    </row>
    <row r="557" spans="1:24" ht="15.75" customHeight="1">
      <c r="A557" s="457"/>
      <c r="B557" s="23"/>
      <c r="C557" s="23"/>
      <c r="D557" s="23"/>
      <c r="E557" s="23"/>
      <c r="F557" s="23"/>
      <c r="G557" s="23"/>
      <c r="H557" s="23"/>
      <c r="I557" s="23"/>
      <c r="J557" s="23"/>
      <c r="K557" s="23"/>
      <c r="L557" s="23"/>
      <c r="M557" s="23"/>
      <c r="N557" s="23"/>
      <c r="O557" s="23"/>
      <c r="P557" s="23"/>
      <c r="Q557" s="23"/>
      <c r="R557" s="23"/>
      <c r="S557" s="23"/>
      <c r="T557" s="23"/>
      <c r="U557" s="23"/>
      <c r="V557" s="23"/>
      <c r="W557" s="23"/>
      <c r="X557" s="23"/>
    </row>
    <row r="558" spans="1:24" ht="15.75" customHeight="1">
      <c r="A558" s="457"/>
      <c r="B558" s="23"/>
      <c r="C558" s="23"/>
      <c r="D558" s="23"/>
      <c r="E558" s="23"/>
      <c r="F558" s="23"/>
      <c r="G558" s="23"/>
      <c r="H558" s="23"/>
      <c r="I558" s="23"/>
      <c r="J558" s="23"/>
      <c r="K558" s="23"/>
      <c r="L558" s="23"/>
      <c r="M558" s="23"/>
      <c r="N558" s="23"/>
      <c r="O558" s="23"/>
      <c r="P558" s="23"/>
      <c r="Q558" s="23"/>
      <c r="R558" s="23"/>
      <c r="S558" s="23"/>
      <c r="T558" s="23"/>
      <c r="U558" s="23"/>
      <c r="V558" s="23"/>
      <c r="W558" s="23"/>
      <c r="X558" s="23"/>
    </row>
    <row r="559" spans="1:24" ht="15.75" customHeight="1">
      <c r="A559" s="457"/>
      <c r="B559" s="23"/>
      <c r="C559" s="23"/>
      <c r="D559" s="23"/>
      <c r="E559" s="23"/>
      <c r="F559" s="23"/>
      <c r="G559" s="23"/>
      <c r="H559" s="23"/>
      <c r="I559" s="23"/>
      <c r="J559" s="23"/>
      <c r="K559" s="23"/>
      <c r="L559" s="23"/>
      <c r="M559" s="23"/>
      <c r="N559" s="23"/>
      <c r="O559" s="23"/>
      <c r="P559" s="23"/>
      <c r="Q559" s="23"/>
      <c r="R559" s="23"/>
      <c r="S559" s="23"/>
      <c r="T559" s="23"/>
      <c r="U559" s="23"/>
      <c r="V559" s="23"/>
      <c r="W559" s="23"/>
      <c r="X559" s="23"/>
    </row>
    <row r="560" spans="1:24" ht="15.75" customHeight="1">
      <c r="A560" s="457"/>
      <c r="B560" s="23"/>
      <c r="C560" s="23"/>
      <c r="D560" s="23"/>
      <c r="E560" s="23"/>
      <c r="F560" s="23"/>
      <c r="G560" s="23"/>
      <c r="H560" s="23"/>
      <c r="I560" s="23"/>
      <c r="J560" s="23"/>
      <c r="K560" s="23"/>
      <c r="L560" s="23"/>
      <c r="M560" s="23"/>
      <c r="N560" s="23"/>
      <c r="O560" s="23"/>
      <c r="P560" s="23"/>
      <c r="Q560" s="23"/>
      <c r="R560" s="23"/>
      <c r="S560" s="23"/>
      <c r="T560" s="23"/>
      <c r="U560" s="23"/>
      <c r="V560" s="23"/>
      <c r="W560" s="23"/>
      <c r="X560" s="23"/>
    </row>
    <row r="561" spans="1:24" ht="15.75" customHeight="1">
      <c r="A561" s="457"/>
      <c r="B561" s="23"/>
      <c r="C561" s="23"/>
      <c r="D561" s="23"/>
      <c r="E561" s="23"/>
      <c r="F561" s="23"/>
      <c r="G561" s="23"/>
      <c r="H561" s="23"/>
      <c r="I561" s="23"/>
      <c r="J561" s="23"/>
      <c r="K561" s="23"/>
      <c r="L561" s="23"/>
      <c r="M561" s="23"/>
      <c r="N561" s="23"/>
      <c r="O561" s="23"/>
      <c r="P561" s="23"/>
      <c r="Q561" s="23"/>
      <c r="R561" s="23"/>
      <c r="S561" s="23"/>
      <c r="T561" s="23"/>
      <c r="U561" s="23"/>
      <c r="V561" s="23"/>
      <c r="W561" s="23"/>
      <c r="X561" s="23"/>
    </row>
    <row r="562" spans="1:24" ht="15.75" customHeight="1">
      <c r="A562" s="457"/>
      <c r="B562" s="23"/>
      <c r="C562" s="23"/>
      <c r="D562" s="23"/>
      <c r="E562" s="23"/>
      <c r="F562" s="23"/>
      <c r="G562" s="23"/>
      <c r="H562" s="23"/>
      <c r="I562" s="23"/>
      <c r="J562" s="23"/>
      <c r="K562" s="23"/>
      <c r="L562" s="23"/>
      <c r="M562" s="23"/>
      <c r="N562" s="23"/>
      <c r="O562" s="23"/>
      <c r="P562" s="23"/>
      <c r="Q562" s="23"/>
      <c r="R562" s="23"/>
      <c r="S562" s="23"/>
      <c r="T562" s="23"/>
      <c r="U562" s="23"/>
      <c r="V562" s="23"/>
      <c r="W562" s="23"/>
      <c r="X562" s="23"/>
    </row>
    <row r="563" spans="1:24" ht="15.75" customHeight="1">
      <c r="A563" s="457"/>
      <c r="B563" s="23"/>
      <c r="C563" s="23"/>
      <c r="D563" s="23"/>
      <c r="E563" s="23"/>
      <c r="F563" s="23"/>
      <c r="G563" s="23"/>
      <c r="H563" s="23"/>
      <c r="I563" s="23"/>
      <c r="J563" s="23"/>
      <c r="K563" s="23"/>
      <c r="L563" s="23"/>
      <c r="M563" s="23"/>
      <c r="N563" s="23"/>
      <c r="O563" s="23"/>
      <c r="P563" s="23"/>
      <c r="Q563" s="23"/>
      <c r="R563" s="23"/>
      <c r="S563" s="23"/>
      <c r="T563" s="23"/>
      <c r="U563" s="23"/>
      <c r="V563" s="23"/>
      <c r="W563" s="23"/>
      <c r="X563" s="23"/>
    </row>
    <row r="564" spans="1:24" ht="15.75" customHeight="1">
      <c r="A564" s="457"/>
      <c r="B564" s="23"/>
      <c r="C564" s="23"/>
      <c r="D564" s="23"/>
      <c r="E564" s="23"/>
      <c r="F564" s="23"/>
      <c r="G564" s="23"/>
      <c r="H564" s="23"/>
      <c r="I564" s="23"/>
      <c r="J564" s="23"/>
      <c r="K564" s="23"/>
      <c r="L564" s="23"/>
      <c r="M564" s="23"/>
      <c r="N564" s="23"/>
      <c r="O564" s="23"/>
      <c r="P564" s="23"/>
      <c r="Q564" s="23"/>
      <c r="R564" s="23"/>
      <c r="S564" s="23"/>
      <c r="T564" s="23"/>
      <c r="U564" s="23"/>
      <c r="V564" s="23"/>
      <c r="W564" s="23"/>
      <c r="X564" s="23"/>
    </row>
    <row r="565" spans="1:24" ht="15.75" customHeight="1">
      <c r="A565" s="457"/>
      <c r="B565" s="23"/>
      <c r="C565" s="23"/>
      <c r="D565" s="23"/>
      <c r="E565" s="23"/>
      <c r="F565" s="23"/>
      <c r="G565" s="23"/>
      <c r="H565" s="23"/>
      <c r="I565" s="23"/>
      <c r="J565" s="23"/>
      <c r="K565" s="23"/>
      <c r="L565" s="23"/>
      <c r="M565" s="23"/>
      <c r="N565" s="23"/>
      <c r="O565" s="23"/>
      <c r="P565" s="23"/>
      <c r="Q565" s="23"/>
      <c r="R565" s="23"/>
      <c r="S565" s="23"/>
      <c r="T565" s="23"/>
      <c r="U565" s="23"/>
      <c r="V565" s="23"/>
      <c r="W565" s="23"/>
      <c r="X565" s="23"/>
    </row>
    <row r="566" spans="1:24" ht="15.75" customHeight="1">
      <c r="A566" s="457"/>
      <c r="B566" s="23"/>
      <c r="C566" s="23"/>
      <c r="D566" s="23"/>
      <c r="E566" s="23"/>
      <c r="F566" s="23"/>
      <c r="G566" s="23"/>
      <c r="H566" s="23"/>
      <c r="I566" s="23"/>
      <c r="J566" s="23"/>
      <c r="K566" s="23"/>
      <c r="L566" s="23"/>
      <c r="M566" s="23"/>
      <c r="N566" s="23"/>
      <c r="O566" s="23"/>
      <c r="P566" s="23"/>
      <c r="Q566" s="23"/>
      <c r="R566" s="23"/>
      <c r="S566" s="23"/>
      <c r="T566" s="23"/>
      <c r="U566" s="23"/>
      <c r="V566" s="23"/>
      <c r="W566" s="23"/>
      <c r="X566" s="23"/>
    </row>
    <row r="567" spans="1:24" ht="15.75" customHeight="1">
      <c r="A567" s="457"/>
      <c r="B567" s="23"/>
      <c r="C567" s="23"/>
      <c r="D567" s="23"/>
      <c r="E567" s="23"/>
      <c r="F567" s="23"/>
      <c r="G567" s="23"/>
      <c r="H567" s="23"/>
      <c r="I567" s="23"/>
      <c r="J567" s="23"/>
      <c r="K567" s="23"/>
      <c r="L567" s="23"/>
      <c r="M567" s="23"/>
      <c r="N567" s="23"/>
      <c r="O567" s="23"/>
      <c r="P567" s="23"/>
      <c r="Q567" s="23"/>
      <c r="R567" s="23"/>
      <c r="S567" s="23"/>
      <c r="T567" s="23"/>
      <c r="U567" s="23"/>
      <c r="V567" s="23"/>
      <c r="W567" s="23"/>
      <c r="X567" s="23"/>
    </row>
    <row r="568" spans="1:24" ht="15.75" customHeight="1">
      <c r="A568" s="457"/>
      <c r="B568" s="23"/>
      <c r="C568" s="23"/>
      <c r="D568" s="23"/>
      <c r="E568" s="23"/>
      <c r="F568" s="23"/>
      <c r="G568" s="23"/>
      <c r="H568" s="23"/>
      <c r="I568" s="23"/>
      <c r="J568" s="23"/>
      <c r="K568" s="23"/>
      <c r="L568" s="23"/>
      <c r="M568" s="23"/>
      <c r="N568" s="23"/>
      <c r="O568" s="23"/>
      <c r="P568" s="23"/>
      <c r="Q568" s="23"/>
      <c r="R568" s="23"/>
      <c r="S568" s="23"/>
      <c r="T568" s="23"/>
      <c r="U568" s="23"/>
      <c r="V568" s="23"/>
      <c r="W568" s="23"/>
      <c r="X568" s="23"/>
    </row>
    <row r="569" spans="1:24" ht="15.75" customHeight="1">
      <c r="A569" s="457"/>
      <c r="B569" s="23"/>
      <c r="C569" s="23"/>
      <c r="D569" s="23"/>
      <c r="E569" s="23"/>
      <c r="F569" s="23"/>
      <c r="G569" s="23"/>
      <c r="H569" s="23"/>
      <c r="I569" s="23"/>
      <c r="J569" s="23"/>
      <c r="K569" s="23"/>
      <c r="L569" s="23"/>
      <c r="M569" s="23"/>
      <c r="N569" s="23"/>
      <c r="O569" s="23"/>
      <c r="P569" s="23"/>
      <c r="Q569" s="23"/>
      <c r="R569" s="23"/>
      <c r="S569" s="23"/>
      <c r="T569" s="23"/>
      <c r="U569" s="23"/>
      <c r="V569" s="23"/>
      <c r="W569" s="23"/>
      <c r="X569" s="23"/>
    </row>
    <row r="570" spans="1:24" ht="15.75" customHeight="1">
      <c r="A570" s="457"/>
      <c r="B570" s="23"/>
      <c r="C570" s="23"/>
      <c r="D570" s="23"/>
      <c r="E570" s="23"/>
      <c r="F570" s="23"/>
      <c r="G570" s="23"/>
      <c r="H570" s="23"/>
      <c r="I570" s="23"/>
      <c r="J570" s="23"/>
      <c r="K570" s="23"/>
      <c r="L570" s="23"/>
      <c r="M570" s="23"/>
      <c r="N570" s="23"/>
      <c r="O570" s="23"/>
      <c r="P570" s="23"/>
      <c r="Q570" s="23"/>
      <c r="R570" s="23"/>
      <c r="S570" s="23"/>
      <c r="T570" s="23"/>
      <c r="U570" s="23"/>
      <c r="V570" s="23"/>
      <c r="W570" s="23"/>
      <c r="X570" s="23"/>
    </row>
    <row r="571" spans="1:24" ht="15.75" customHeight="1">
      <c r="A571" s="457"/>
      <c r="B571" s="23"/>
      <c r="C571" s="23"/>
      <c r="D571" s="23"/>
      <c r="E571" s="23"/>
      <c r="F571" s="23"/>
      <c r="G571" s="23"/>
      <c r="H571" s="23"/>
      <c r="I571" s="23"/>
      <c r="J571" s="23"/>
      <c r="K571" s="23"/>
      <c r="L571" s="23"/>
      <c r="M571" s="23"/>
      <c r="N571" s="23"/>
      <c r="O571" s="23"/>
      <c r="P571" s="23"/>
      <c r="Q571" s="23"/>
      <c r="R571" s="23"/>
      <c r="S571" s="23"/>
      <c r="T571" s="23"/>
      <c r="U571" s="23"/>
      <c r="V571" s="23"/>
      <c r="W571" s="23"/>
      <c r="X571" s="23"/>
    </row>
    <row r="572" spans="1:24" ht="15.75" customHeight="1">
      <c r="A572" s="457"/>
      <c r="B572" s="23"/>
      <c r="C572" s="23"/>
      <c r="D572" s="23"/>
      <c r="E572" s="23"/>
      <c r="F572" s="23"/>
      <c r="G572" s="23"/>
      <c r="H572" s="23"/>
      <c r="I572" s="23"/>
      <c r="J572" s="23"/>
      <c r="K572" s="23"/>
      <c r="L572" s="23"/>
      <c r="M572" s="23"/>
      <c r="N572" s="23"/>
      <c r="O572" s="23"/>
      <c r="P572" s="23"/>
      <c r="Q572" s="23"/>
      <c r="R572" s="23"/>
      <c r="S572" s="23"/>
      <c r="T572" s="23"/>
      <c r="U572" s="23"/>
      <c r="V572" s="23"/>
      <c r="W572" s="23"/>
      <c r="X572" s="23"/>
    </row>
    <row r="573" spans="1:24" ht="15.75" customHeight="1">
      <c r="A573" s="457"/>
      <c r="B573" s="23"/>
      <c r="C573" s="23"/>
      <c r="D573" s="23"/>
      <c r="E573" s="23"/>
      <c r="F573" s="23"/>
      <c r="G573" s="23"/>
      <c r="H573" s="23"/>
      <c r="I573" s="23"/>
      <c r="J573" s="23"/>
      <c r="K573" s="23"/>
      <c r="L573" s="23"/>
      <c r="M573" s="23"/>
      <c r="N573" s="23"/>
      <c r="O573" s="23"/>
      <c r="P573" s="23"/>
      <c r="Q573" s="23"/>
      <c r="R573" s="23"/>
      <c r="S573" s="23"/>
      <c r="T573" s="23"/>
      <c r="U573" s="23"/>
      <c r="V573" s="23"/>
      <c r="W573" s="23"/>
      <c r="X573" s="23"/>
    </row>
    <row r="574" spans="1:24" ht="15.75" customHeight="1">
      <c r="A574" s="457"/>
      <c r="B574" s="23"/>
      <c r="C574" s="23"/>
      <c r="D574" s="23"/>
      <c r="E574" s="23"/>
      <c r="F574" s="23"/>
      <c r="G574" s="23"/>
      <c r="H574" s="23"/>
      <c r="I574" s="23"/>
      <c r="J574" s="23"/>
      <c r="K574" s="23"/>
      <c r="L574" s="23"/>
      <c r="M574" s="23"/>
      <c r="N574" s="23"/>
      <c r="O574" s="23"/>
      <c r="P574" s="23"/>
      <c r="Q574" s="23"/>
      <c r="R574" s="23"/>
      <c r="S574" s="23"/>
      <c r="T574" s="23"/>
      <c r="U574" s="23"/>
      <c r="V574" s="23"/>
      <c r="W574" s="23"/>
      <c r="X574" s="23"/>
    </row>
    <row r="575" spans="1:24" ht="15.75" customHeight="1">
      <c r="A575" s="457"/>
      <c r="B575" s="23"/>
      <c r="C575" s="23"/>
      <c r="D575" s="23"/>
      <c r="E575" s="23"/>
      <c r="F575" s="23"/>
      <c r="G575" s="23"/>
      <c r="H575" s="23"/>
      <c r="I575" s="23"/>
      <c r="J575" s="23"/>
      <c r="K575" s="23"/>
      <c r="L575" s="23"/>
      <c r="M575" s="23"/>
      <c r="N575" s="23"/>
      <c r="O575" s="23"/>
      <c r="P575" s="23"/>
      <c r="Q575" s="23"/>
      <c r="R575" s="23"/>
      <c r="S575" s="23"/>
      <c r="T575" s="23"/>
      <c r="U575" s="23"/>
      <c r="V575" s="23"/>
      <c r="W575" s="23"/>
      <c r="X575" s="23"/>
    </row>
    <row r="576" spans="1:24" ht="15.75" customHeight="1">
      <c r="A576" s="457"/>
      <c r="B576" s="23"/>
      <c r="C576" s="23"/>
      <c r="D576" s="23"/>
      <c r="E576" s="23"/>
      <c r="F576" s="23"/>
      <c r="G576" s="23"/>
      <c r="H576" s="23"/>
      <c r="I576" s="23"/>
      <c r="J576" s="23"/>
      <c r="K576" s="23"/>
      <c r="L576" s="23"/>
      <c r="M576" s="23"/>
      <c r="N576" s="23"/>
      <c r="O576" s="23"/>
      <c r="P576" s="23"/>
      <c r="Q576" s="23"/>
      <c r="R576" s="23"/>
      <c r="S576" s="23"/>
      <c r="T576" s="23"/>
      <c r="U576" s="23"/>
      <c r="V576" s="23"/>
      <c r="W576" s="23"/>
      <c r="X576" s="23"/>
    </row>
    <row r="577" spans="1:24" ht="15.75" customHeight="1">
      <c r="A577" s="457"/>
      <c r="B577" s="23"/>
      <c r="C577" s="23"/>
      <c r="D577" s="23"/>
      <c r="E577" s="23"/>
      <c r="F577" s="23"/>
      <c r="G577" s="23"/>
      <c r="H577" s="23"/>
      <c r="I577" s="23"/>
      <c r="J577" s="23"/>
      <c r="K577" s="23"/>
      <c r="L577" s="23"/>
      <c r="M577" s="23"/>
      <c r="N577" s="23"/>
      <c r="O577" s="23"/>
      <c r="P577" s="23"/>
      <c r="Q577" s="23"/>
      <c r="R577" s="23"/>
      <c r="S577" s="23"/>
      <c r="T577" s="23"/>
      <c r="U577" s="23"/>
      <c r="V577" s="23"/>
      <c r="W577" s="23"/>
      <c r="X577" s="23"/>
    </row>
    <row r="578" spans="1:24" ht="15.75" customHeight="1">
      <c r="A578" s="457"/>
      <c r="B578" s="23"/>
      <c r="C578" s="23"/>
      <c r="D578" s="23"/>
      <c r="E578" s="23"/>
      <c r="F578" s="23"/>
      <c r="G578" s="23"/>
      <c r="H578" s="23"/>
      <c r="I578" s="23"/>
      <c r="J578" s="23"/>
      <c r="K578" s="23"/>
      <c r="L578" s="23"/>
      <c r="M578" s="23"/>
      <c r="N578" s="23"/>
      <c r="O578" s="23"/>
      <c r="P578" s="23"/>
      <c r="Q578" s="23"/>
      <c r="R578" s="23"/>
      <c r="S578" s="23"/>
      <c r="T578" s="23"/>
      <c r="U578" s="23"/>
      <c r="V578" s="23"/>
      <c r="W578" s="23"/>
      <c r="X578" s="23"/>
    </row>
    <row r="579" spans="1:24" ht="15.75" customHeight="1">
      <c r="A579" s="457"/>
      <c r="B579" s="23"/>
      <c r="C579" s="23"/>
      <c r="D579" s="23"/>
      <c r="E579" s="23"/>
      <c r="F579" s="23"/>
      <c r="G579" s="23"/>
      <c r="H579" s="23"/>
      <c r="I579" s="23"/>
      <c r="J579" s="23"/>
      <c r="K579" s="23"/>
      <c r="L579" s="23"/>
      <c r="M579" s="23"/>
      <c r="N579" s="23"/>
      <c r="O579" s="23"/>
      <c r="P579" s="23"/>
      <c r="Q579" s="23"/>
      <c r="R579" s="23"/>
      <c r="S579" s="23"/>
      <c r="T579" s="23"/>
      <c r="U579" s="23"/>
      <c r="V579" s="23"/>
      <c r="W579" s="23"/>
      <c r="X579" s="23"/>
    </row>
    <row r="580" spans="1:24" ht="15.75" customHeight="1">
      <c r="A580" s="457"/>
      <c r="B580" s="23"/>
      <c r="C580" s="23"/>
      <c r="D580" s="23"/>
      <c r="E580" s="23"/>
      <c r="F580" s="23"/>
      <c r="G580" s="23"/>
      <c r="H580" s="23"/>
      <c r="I580" s="23"/>
      <c r="J580" s="23"/>
      <c r="K580" s="23"/>
      <c r="L580" s="23"/>
      <c r="M580" s="23"/>
      <c r="N580" s="23"/>
      <c r="O580" s="23"/>
      <c r="P580" s="23"/>
      <c r="Q580" s="23"/>
      <c r="R580" s="23"/>
      <c r="S580" s="23"/>
      <c r="T580" s="23"/>
      <c r="U580" s="23"/>
      <c r="V580" s="23"/>
      <c r="W580" s="23"/>
      <c r="X580" s="23"/>
    </row>
    <row r="581" spans="1:24" ht="15.75" customHeight="1">
      <c r="A581" s="457"/>
      <c r="B581" s="23"/>
      <c r="C581" s="23"/>
      <c r="D581" s="23"/>
      <c r="E581" s="23"/>
      <c r="F581" s="23"/>
      <c r="G581" s="23"/>
      <c r="H581" s="23"/>
      <c r="I581" s="23"/>
      <c r="J581" s="23"/>
      <c r="K581" s="23"/>
      <c r="L581" s="23"/>
      <c r="M581" s="23"/>
      <c r="N581" s="23"/>
      <c r="O581" s="23"/>
      <c r="P581" s="23"/>
      <c r="Q581" s="23"/>
      <c r="R581" s="23"/>
      <c r="S581" s="23"/>
      <c r="T581" s="23"/>
      <c r="U581" s="23"/>
      <c r="V581" s="23"/>
      <c r="W581" s="23"/>
      <c r="X581" s="23"/>
    </row>
    <row r="582" spans="1:24" ht="15.75" customHeight="1">
      <c r="A582" s="457"/>
      <c r="B582" s="23"/>
      <c r="C582" s="23"/>
      <c r="D582" s="23"/>
      <c r="E582" s="23"/>
      <c r="F582" s="23"/>
      <c r="G582" s="23"/>
      <c r="H582" s="23"/>
      <c r="I582" s="23"/>
      <c r="J582" s="23"/>
      <c r="K582" s="23"/>
      <c r="L582" s="23"/>
      <c r="M582" s="23"/>
      <c r="N582" s="23"/>
      <c r="O582" s="23"/>
      <c r="P582" s="23"/>
      <c r="Q582" s="23"/>
      <c r="R582" s="23"/>
      <c r="S582" s="23"/>
      <c r="T582" s="23"/>
      <c r="U582" s="23"/>
      <c r="V582" s="23"/>
      <c r="W582" s="23"/>
      <c r="X582" s="23"/>
    </row>
    <row r="583" spans="1:24" ht="15.75" customHeight="1">
      <c r="A583" s="457"/>
      <c r="B583" s="23"/>
      <c r="C583" s="23"/>
      <c r="D583" s="23"/>
      <c r="E583" s="23"/>
      <c r="F583" s="23"/>
      <c r="G583" s="23"/>
      <c r="H583" s="23"/>
      <c r="I583" s="23"/>
      <c r="J583" s="23"/>
      <c r="K583" s="23"/>
      <c r="L583" s="23"/>
      <c r="M583" s="23"/>
      <c r="N583" s="23"/>
      <c r="O583" s="23"/>
      <c r="P583" s="23"/>
      <c r="Q583" s="23"/>
      <c r="R583" s="23"/>
      <c r="S583" s="23"/>
      <c r="T583" s="23"/>
      <c r="U583" s="23"/>
      <c r="V583" s="23"/>
      <c r="W583" s="23"/>
      <c r="X583" s="23"/>
    </row>
    <row r="584" spans="1:24" ht="15.75" customHeight="1">
      <c r="A584" s="457"/>
      <c r="B584" s="23"/>
      <c r="C584" s="23"/>
      <c r="D584" s="23"/>
      <c r="E584" s="23"/>
      <c r="F584" s="23"/>
      <c r="G584" s="23"/>
      <c r="H584" s="23"/>
      <c r="I584" s="23"/>
      <c r="J584" s="23"/>
      <c r="K584" s="23"/>
      <c r="L584" s="23"/>
      <c r="M584" s="23"/>
      <c r="N584" s="23"/>
      <c r="O584" s="23"/>
      <c r="P584" s="23"/>
      <c r="Q584" s="23"/>
      <c r="R584" s="23"/>
      <c r="S584" s="23"/>
      <c r="T584" s="23"/>
      <c r="U584" s="23"/>
      <c r="V584" s="23"/>
      <c r="W584" s="23"/>
      <c r="X584" s="23"/>
    </row>
    <row r="585" spans="1:24" ht="15.75" customHeight="1">
      <c r="A585" s="457"/>
      <c r="B585" s="23"/>
      <c r="C585" s="23"/>
      <c r="D585" s="23"/>
      <c r="E585" s="23"/>
      <c r="F585" s="23"/>
      <c r="G585" s="23"/>
      <c r="H585" s="23"/>
      <c r="I585" s="23"/>
      <c r="J585" s="23"/>
      <c r="K585" s="23"/>
      <c r="L585" s="23"/>
      <c r="M585" s="23"/>
      <c r="N585" s="23"/>
      <c r="O585" s="23"/>
      <c r="P585" s="23"/>
      <c r="Q585" s="23"/>
      <c r="R585" s="23"/>
      <c r="S585" s="23"/>
      <c r="T585" s="23"/>
      <c r="U585" s="23"/>
      <c r="V585" s="23"/>
      <c r="W585" s="23"/>
      <c r="X585" s="23"/>
    </row>
    <row r="586" spans="1:24" ht="15.75" customHeight="1">
      <c r="A586" s="457"/>
      <c r="B586" s="23"/>
      <c r="C586" s="23"/>
      <c r="D586" s="23"/>
      <c r="E586" s="23"/>
      <c r="F586" s="23"/>
      <c r="G586" s="23"/>
      <c r="H586" s="23"/>
      <c r="I586" s="23"/>
      <c r="J586" s="23"/>
      <c r="K586" s="23"/>
      <c r="L586" s="23"/>
      <c r="M586" s="23"/>
      <c r="N586" s="23"/>
      <c r="O586" s="23"/>
      <c r="P586" s="23"/>
      <c r="Q586" s="23"/>
      <c r="R586" s="23"/>
      <c r="S586" s="23"/>
      <c r="T586" s="23"/>
      <c r="U586" s="23"/>
      <c r="V586" s="23"/>
      <c r="W586" s="23"/>
      <c r="X586" s="23"/>
    </row>
    <row r="587" spans="1:24" ht="15.75" customHeight="1">
      <c r="A587" s="457"/>
      <c r="B587" s="23"/>
      <c r="C587" s="23"/>
      <c r="D587" s="23"/>
      <c r="E587" s="23"/>
      <c r="F587" s="23"/>
      <c r="G587" s="23"/>
      <c r="H587" s="23"/>
      <c r="I587" s="23"/>
      <c r="J587" s="23"/>
      <c r="K587" s="23"/>
      <c r="L587" s="23"/>
      <c r="M587" s="23"/>
      <c r="N587" s="23"/>
      <c r="O587" s="23"/>
      <c r="P587" s="23"/>
      <c r="Q587" s="23"/>
      <c r="R587" s="23"/>
      <c r="S587" s="23"/>
      <c r="T587" s="23"/>
      <c r="U587" s="23"/>
      <c r="V587" s="23"/>
      <c r="W587" s="23"/>
      <c r="X587" s="23"/>
    </row>
    <row r="588" spans="1:24" ht="15.75" customHeight="1">
      <c r="A588" s="457"/>
      <c r="B588" s="23"/>
      <c r="C588" s="23"/>
      <c r="D588" s="23"/>
      <c r="E588" s="23"/>
      <c r="F588" s="23"/>
      <c r="G588" s="23"/>
      <c r="H588" s="23"/>
      <c r="I588" s="23"/>
      <c r="J588" s="23"/>
      <c r="K588" s="23"/>
      <c r="L588" s="23"/>
      <c r="M588" s="23"/>
      <c r="N588" s="23"/>
      <c r="O588" s="23"/>
      <c r="P588" s="23"/>
      <c r="Q588" s="23"/>
      <c r="R588" s="23"/>
      <c r="S588" s="23"/>
      <c r="T588" s="23"/>
      <c r="U588" s="23"/>
      <c r="V588" s="23"/>
      <c r="W588" s="23"/>
      <c r="X588" s="23"/>
    </row>
    <row r="589" spans="1:24" ht="15.75" customHeight="1">
      <c r="A589" s="457"/>
      <c r="B589" s="23"/>
      <c r="C589" s="23"/>
      <c r="D589" s="23"/>
      <c r="E589" s="23"/>
      <c r="F589" s="23"/>
      <c r="G589" s="23"/>
      <c r="H589" s="23"/>
      <c r="I589" s="23"/>
      <c r="J589" s="23"/>
      <c r="K589" s="23"/>
      <c r="L589" s="23"/>
      <c r="M589" s="23"/>
      <c r="N589" s="23"/>
      <c r="O589" s="23"/>
      <c r="P589" s="23"/>
      <c r="Q589" s="23"/>
      <c r="R589" s="23"/>
      <c r="S589" s="23"/>
      <c r="T589" s="23"/>
      <c r="U589" s="23"/>
      <c r="V589" s="23"/>
      <c r="W589" s="23"/>
      <c r="X589" s="23"/>
    </row>
    <row r="590" spans="1:24" ht="15.75" customHeight="1">
      <c r="A590" s="457"/>
      <c r="B590" s="23"/>
      <c r="C590" s="23"/>
      <c r="D590" s="23"/>
      <c r="E590" s="23"/>
      <c r="F590" s="23"/>
      <c r="G590" s="23"/>
      <c r="H590" s="23"/>
      <c r="I590" s="23"/>
      <c r="J590" s="23"/>
      <c r="K590" s="23"/>
      <c r="L590" s="23"/>
      <c r="M590" s="23"/>
      <c r="N590" s="23"/>
      <c r="O590" s="23"/>
      <c r="P590" s="23"/>
      <c r="Q590" s="23"/>
      <c r="R590" s="23"/>
      <c r="S590" s="23"/>
      <c r="T590" s="23"/>
      <c r="U590" s="23"/>
      <c r="V590" s="23"/>
      <c r="W590" s="23"/>
      <c r="X590" s="23"/>
    </row>
    <row r="591" spans="1:24" ht="15.75" customHeight="1">
      <c r="A591" s="457"/>
      <c r="B591" s="23"/>
      <c r="C591" s="23"/>
      <c r="D591" s="23"/>
      <c r="E591" s="23"/>
      <c r="F591" s="23"/>
      <c r="G591" s="23"/>
      <c r="H591" s="23"/>
      <c r="I591" s="23"/>
      <c r="J591" s="23"/>
      <c r="K591" s="23"/>
      <c r="L591" s="23"/>
      <c r="M591" s="23"/>
      <c r="N591" s="23"/>
      <c r="O591" s="23"/>
      <c r="P591" s="23"/>
      <c r="Q591" s="23"/>
      <c r="R591" s="23"/>
      <c r="S591" s="23"/>
      <c r="T591" s="23"/>
      <c r="U591" s="23"/>
      <c r="V591" s="23"/>
      <c r="W591" s="23"/>
      <c r="X591" s="23"/>
    </row>
    <row r="592" spans="1:24" ht="15.75" customHeight="1">
      <c r="A592" s="457"/>
      <c r="B592" s="23"/>
      <c r="C592" s="23"/>
      <c r="D592" s="23"/>
      <c r="E592" s="23"/>
      <c r="F592" s="23"/>
      <c r="G592" s="23"/>
      <c r="H592" s="23"/>
      <c r="I592" s="23"/>
      <c r="J592" s="23"/>
      <c r="K592" s="23"/>
      <c r="L592" s="23"/>
      <c r="M592" s="23"/>
      <c r="N592" s="23"/>
      <c r="O592" s="23"/>
      <c r="P592" s="23"/>
      <c r="Q592" s="23"/>
      <c r="R592" s="23"/>
      <c r="S592" s="23"/>
      <c r="T592" s="23"/>
      <c r="U592" s="23"/>
      <c r="V592" s="23"/>
      <c r="W592" s="23"/>
      <c r="X592" s="23"/>
    </row>
    <row r="593" spans="1:24" ht="15.75" customHeight="1">
      <c r="A593" s="457"/>
      <c r="B593" s="23"/>
      <c r="C593" s="23"/>
      <c r="D593" s="23"/>
      <c r="E593" s="23"/>
      <c r="F593" s="23"/>
      <c r="G593" s="23"/>
      <c r="H593" s="23"/>
      <c r="I593" s="23"/>
      <c r="J593" s="23"/>
      <c r="K593" s="23"/>
      <c r="L593" s="23"/>
      <c r="M593" s="23"/>
      <c r="N593" s="23"/>
      <c r="O593" s="23"/>
      <c r="P593" s="23"/>
      <c r="Q593" s="23"/>
      <c r="R593" s="23"/>
      <c r="S593" s="23"/>
      <c r="T593" s="23"/>
      <c r="U593" s="23"/>
      <c r="V593" s="23"/>
      <c r="W593" s="23"/>
      <c r="X593" s="23"/>
    </row>
    <row r="594" spans="1:24" ht="15.75" customHeight="1">
      <c r="A594" s="457"/>
      <c r="B594" s="23"/>
      <c r="C594" s="23"/>
      <c r="D594" s="23"/>
      <c r="E594" s="23"/>
      <c r="F594" s="23"/>
      <c r="G594" s="23"/>
      <c r="H594" s="23"/>
      <c r="I594" s="23"/>
      <c r="J594" s="23"/>
      <c r="K594" s="23"/>
      <c r="L594" s="23"/>
      <c r="M594" s="23"/>
      <c r="N594" s="23"/>
      <c r="O594" s="23"/>
      <c r="P594" s="23"/>
      <c r="Q594" s="23"/>
      <c r="R594" s="23"/>
      <c r="S594" s="23"/>
      <c r="T594" s="23"/>
      <c r="U594" s="23"/>
      <c r="V594" s="23"/>
      <c r="W594" s="23"/>
      <c r="X594" s="23"/>
    </row>
    <row r="595" spans="1:24" ht="15.75" customHeight="1">
      <c r="A595" s="457"/>
      <c r="B595" s="23"/>
      <c r="C595" s="23"/>
      <c r="D595" s="23"/>
      <c r="E595" s="23"/>
      <c r="F595" s="23"/>
      <c r="G595" s="23"/>
      <c r="H595" s="23"/>
      <c r="I595" s="23"/>
      <c r="J595" s="23"/>
      <c r="K595" s="23"/>
      <c r="L595" s="23"/>
      <c r="M595" s="23"/>
      <c r="N595" s="23"/>
      <c r="O595" s="23"/>
      <c r="P595" s="23"/>
      <c r="Q595" s="23"/>
      <c r="R595" s="23"/>
      <c r="S595" s="23"/>
      <c r="T595" s="23"/>
      <c r="U595" s="23"/>
      <c r="V595" s="23"/>
      <c r="W595" s="23"/>
      <c r="X595" s="23"/>
    </row>
    <row r="596" spans="1:24" ht="15.75" customHeight="1">
      <c r="A596" s="457"/>
      <c r="B596" s="23"/>
      <c r="C596" s="23"/>
      <c r="D596" s="23"/>
      <c r="E596" s="23"/>
      <c r="F596" s="23"/>
      <c r="G596" s="23"/>
      <c r="H596" s="23"/>
      <c r="I596" s="23"/>
      <c r="J596" s="23"/>
      <c r="K596" s="23"/>
      <c r="L596" s="23"/>
      <c r="M596" s="23"/>
      <c r="N596" s="23"/>
      <c r="O596" s="23"/>
      <c r="P596" s="23"/>
      <c r="Q596" s="23"/>
      <c r="R596" s="23"/>
      <c r="S596" s="23"/>
      <c r="T596" s="23"/>
      <c r="U596" s="23"/>
      <c r="V596" s="23"/>
      <c r="W596" s="23"/>
      <c r="X596" s="23"/>
    </row>
    <row r="597" spans="1:24" ht="15.75" customHeight="1">
      <c r="A597" s="457"/>
      <c r="B597" s="23"/>
      <c r="C597" s="23"/>
      <c r="D597" s="23"/>
      <c r="E597" s="23"/>
      <c r="F597" s="23"/>
      <c r="G597" s="23"/>
      <c r="H597" s="23"/>
      <c r="I597" s="23"/>
      <c r="J597" s="23"/>
      <c r="K597" s="23"/>
      <c r="L597" s="23"/>
      <c r="M597" s="23"/>
      <c r="N597" s="23"/>
      <c r="O597" s="23"/>
      <c r="P597" s="23"/>
      <c r="Q597" s="23"/>
      <c r="R597" s="23"/>
      <c r="S597" s="23"/>
      <c r="T597" s="23"/>
      <c r="U597" s="23"/>
      <c r="V597" s="23"/>
      <c r="W597" s="23"/>
      <c r="X597" s="23"/>
    </row>
    <row r="598" spans="1:24" ht="15.75" customHeight="1">
      <c r="A598" s="457"/>
      <c r="B598" s="23"/>
      <c r="C598" s="23"/>
      <c r="D598" s="23"/>
      <c r="E598" s="23"/>
      <c r="F598" s="23"/>
      <c r="G598" s="23"/>
      <c r="H598" s="23"/>
      <c r="I598" s="23"/>
      <c r="J598" s="23"/>
      <c r="K598" s="23"/>
      <c r="L598" s="23"/>
      <c r="M598" s="23"/>
      <c r="N598" s="23"/>
      <c r="O598" s="23"/>
      <c r="P598" s="23"/>
      <c r="Q598" s="23"/>
      <c r="R598" s="23"/>
      <c r="S598" s="23"/>
      <c r="T598" s="23"/>
      <c r="U598" s="23"/>
      <c r="V598" s="23"/>
      <c r="W598" s="23"/>
      <c r="X598" s="23"/>
    </row>
    <row r="599" spans="1:24" ht="15.75" customHeight="1">
      <c r="A599" s="457"/>
      <c r="B599" s="23"/>
      <c r="C599" s="23"/>
      <c r="D599" s="23"/>
      <c r="E599" s="23"/>
      <c r="F599" s="23"/>
      <c r="G599" s="23"/>
      <c r="H599" s="23"/>
      <c r="I599" s="23"/>
      <c r="J599" s="23"/>
      <c r="K599" s="23"/>
      <c r="L599" s="23"/>
      <c r="M599" s="23"/>
      <c r="N599" s="23"/>
      <c r="O599" s="23"/>
      <c r="P599" s="23"/>
      <c r="Q599" s="23"/>
      <c r="R599" s="23"/>
      <c r="S599" s="23"/>
      <c r="T599" s="23"/>
      <c r="U599" s="23"/>
      <c r="V599" s="23"/>
      <c r="W599" s="23"/>
      <c r="X599" s="23"/>
    </row>
    <row r="600" spans="1:24" ht="15.75" customHeight="1">
      <c r="A600" s="457"/>
      <c r="B600" s="23"/>
      <c r="C600" s="23"/>
      <c r="D600" s="23"/>
      <c r="E600" s="23"/>
      <c r="F600" s="23"/>
      <c r="G600" s="23"/>
      <c r="H600" s="23"/>
      <c r="I600" s="23"/>
      <c r="J600" s="23"/>
      <c r="K600" s="23"/>
      <c r="L600" s="23"/>
      <c r="M600" s="23"/>
      <c r="N600" s="23"/>
      <c r="O600" s="23"/>
      <c r="P600" s="23"/>
      <c r="Q600" s="23"/>
      <c r="R600" s="23"/>
      <c r="S600" s="23"/>
      <c r="T600" s="23"/>
      <c r="U600" s="23"/>
      <c r="V600" s="23"/>
      <c r="W600" s="23"/>
      <c r="X600" s="23"/>
    </row>
    <row r="601" spans="1:24" ht="15.75" customHeight="1">
      <c r="A601" s="457"/>
      <c r="B601" s="23"/>
      <c r="C601" s="23"/>
      <c r="D601" s="23"/>
      <c r="E601" s="23"/>
      <c r="F601" s="23"/>
      <c r="G601" s="23"/>
      <c r="H601" s="23"/>
      <c r="I601" s="23"/>
      <c r="J601" s="23"/>
      <c r="K601" s="23"/>
      <c r="L601" s="23"/>
      <c r="M601" s="23"/>
      <c r="N601" s="23"/>
      <c r="O601" s="23"/>
      <c r="P601" s="23"/>
      <c r="Q601" s="23"/>
      <c r="R601" s="23"/>
      <c r="S601" s="23"/>
      <c r="T601" s="23"/>
      <c r="U601" s="23"/>
      <c r="V601" s="23"/>
      <c r="W601" s="23"/>
      <c r="X601" s="23"/>
    </row>
    <row r="602" spans="1:24" ht="15.75" customHeight="1">
      <c r="A602" s="457"/>
      <c r="B602" s="23"/>
      <c r="C602" s="23"/>
      <c r="D602" s="23"/>
      <c r="E602" s="23"/>
      <c r="F602" s="23"/>
      <c r="G602" s="23"/>
      <c r="H602" s="23"/>
      <c r="I602" s="23"/>
      <c r="J602" s="23"/>
      <c r="K602" s="23"/>
      <c r="L602" s="23"/>
      <c r="M602" s="23"/>
      <c r="N602" s="23"/>
      <c r="O602" s="23"/>
      <c r="P602" s="23"/>
      <c r="Q602" s="23"/>
      <c r="R602" s="23"/>
      <c r="S602" s="23"/>
      <c r="T602" s="23"/>
      <c r="U602" s="23"/>
      <c r="V602" s="23"/>
      <c r="W602" s="23"/>
      <c r="X602" s="23"/>
    </row>
    <row r="603" spans="1:24" ht="15.75" customHeight="1">
      <c r="A603" s="457"/>
      <c r="B603" s="23"/>
      <c r="C603" s="23"/>
      <c r="D603" s="23"/>
      <c r="E603" s="23"/>
      <c r="F603" s="23"/>
      <c r="G603" s="23"/>
      <c r="H603" s="23"/>
      <c r="I603" s="23"/>
      <c r="J603" s="23"/>
      <c r="K603" s="23"/>
      <c r="L603" s="23"/>
      <c r="M603" s="23"/>
      <c r="N603" s="23"/>
      <c r="O603" s="23"/>
      <c r="P603" s="23"/>
      <c r="Q603" s="23"/>
      <c r="R603" s="23"/>
      <c r="S603" s="23"/>
      <c r="T603" s="23"/>
      <c r="U603" s="23"/>
      <c r="V603" s="23"/>
      <c r="W603" s="23"/>
      <c r="X603" s="23"/>
    </row>
    <row r="604" spans="1:24" ht="15.75" customHeight="1">
      <c r="A604" s="457"/>
      <c r="B604" s="23"/>
      <c r="C604" s="23"/>
      <c r="D604" s="23"/>
      <c r="E604" s="23"/>
      <c r="F604" s="23"/>
      <c r="G604" s="23"/>
      <c r="H604" s="23"/>
      <c r="I604" s="23"/>
      <c r="J604" s="23"/>
      <c r="K604" s="23"/>
      <c r="L604" s="23"/>
      <c r="M604" s="23"/>
      <c r="N604" s="23"/>
      <c r="O604" s="23"/>
      <c r="P604" s="23"/>
      <c r="Q604" s="23"/>
      <c r="R604" s="23"/>
      <c r="S604" s="23"/>
      <c r="T604" s="23"/>
      <c r="U604" s="23"/>
      <c r="V604" s="23"/>
      <c r="W604" s="23"/>
      <c r="X604" s="23"/>
    </row>
    <row r="605" spans="1:24" ht="15.75" customHeight="1">
      <c r="A605" s="457"/>
      <c r="B605" s="23"/>
      <c r="C605" s="23"/>
      <c r="D605" s="23"/>
      <c r="E605" s="23"/>
      <c r="F605" s="23"/>
      <c r="G605" s="23"/>
      <c r="H605" s="23"/>
      <c r="I605" s="23"/>
      <c r="J605" s="23"/>
      <c r="K605" s="23"/>
      <c r="L605" s="23"/>
      <c r="M605" s="23"/>
      <c r="N605" s="23"/>
      <c r="O605" s="23"/>
      <c r="P605" s="23"/>
      <c r="Q605" s="23"/>
      <c r="R605" s="23"/>
      <c r="S605" s="23"/>
      <c r="T605" s="23"/>
      <c r="U605" s="23"/>
      <c r="V605" s="23"/>
      <c r="W605" s="23"/>
      <c r="X605" s="23"/>
    </row>
    <row r="606" spans="1:24" ht="15.75" customHeight="1">
      <c r="A606" s="457"/>
      <c r="B606" s="23"/>
      <c r="C606" s="23"/>
      <c r="D606" s="23"/>
      <c r="E606" s="23"/>
      <c r="F606" s="23"/>
      <c r="G606" s="23"/>
      <c r="H606" s="23"/>
      <c r="I606" s="23"/>
      <c r="J606" s="23"/>
      <c r="K606" s="23"/>
      <c r="L606" s="23"/>
      <c r="M606" s="23"/>
      <c r="N606" s="23"/>
      <c r="O606" s="23"/>
      <c r="P606" s="23"/>
      <c r="Q606" s="23"/>
      <c r="R606" s="23"/>
      <c r="S606" s="23"/>
      <c r="T606" s="23"/>
      <c r="U606" s="23"/>
      <c r="V606" s="23"/>
      <c r="W606" s="23"/>
      <c r="X606" s="23"/>
    </row>
    <row r="607" spans="1:24" ht="15.75" customHeight="1">
      <c r="A607" s="457"/>
      <c r="B607" s="23"/>
      <c r="C607" s="23"/>
      <c r="D607" s="23"/>
      <c r="E607" s="23"/>
      <c r="F607" s="23"/>
      <c r="G607" s="23"/>
      <c r="H607" s="23"/>
      <c r="I607" s="23"/>
      <c r="J607" s="23"/>
      <c r="K607" s="23"/>
      <c r="L607" s="23"/>
      <c r="M607" s="23"/>
      <c r="N607" s="23"/>
      <c r="O607" s="23"/>
      <c r="P607" s="23"/>
      <c r="Q607" s="23"/>
      <c r="R607" s="23"/>
      <c r="S607" s="23"/>
      <c r="T607" s="23"/>
      <c r="U607" s="23"/>
      <c r="V607" s="23"/>
      <c r="W607" s="23"/>
      <c r="X607" s="23"/>
    </row>
    <row r="608" spans="1:24" ht="15.75" customHeight="1">
      <c r="A608" s="457"/>
      <c r="B608" s="23"/>
      <c r="C608" s="23"/>
      <c r="D608" s="23"/>
      <c r="E608" s="23"/>
      <c r="F608" s="23"/>
      <c r="G608" s="23"/>
      <c r="H608" s="23"/>
      <c r="I608" s="23"/>
      <c r="J608" s="23"/>
      <c r="K608" s="23"/>
      <c r="L608" s="23"/>
      <c r="M608" s="23"/>
      <c r="N608" s="23"/>
      <c r="O608" s="23"/>
      <c r="P608" s="23"/>
      <c r="Q608" s="23"/>
      <c r="R608" s="23"/>
      <c r="S608" s="23"/>
      <c r="T608" s="23"/>
      <c r="U608" s="23"/>
      <c r="V608" s="23"/>
      <c r="W608" s="23"/>
      <c r="X608" s="23"/>
    </row>
    <row r="609" spans="1:24" ht="15.75" customHeight="1">
      <c r="A609" s="457"/>
      <c r="B609" s="23"/>
      <c r="C609" s="23"/>
      <c r="D609" s="23"/>
      <c r="E609" s="23"/>
      <c r="F609" s="23"/>
      <c r="G609" s="23"/>
      <c r="H609" s="23"/>
      <c r="I609" s="23"/>
      <c r="J609" s="23"/>
      <c r="K609" s="23"/>
      <c r="L609" s="23"/>
      <c r="M609" s="23"/>
      <c r="N609" s="23"/>
      <c r="O609" s="23"/>
      <c r="P609" s="23"/>
      <c r="Q609" s="23"/>
      <c r="R609" s="23"/>
      <c r="S609" s="23"/>
      <c r="T609" s="23"/>
      <c r="U609" s="23"/>
      <c r="V609" s="23"/>
      <c r="W609" s="23"/>
      <c r="X609" s="23"/>
    </row>
    <row r="610" spans="1:24" ht="15.75" customHeight="1">
      <c r="A610" s="457"/>
      <c r="B610" s="23"/>
      <c r="C610" s="23"/>
      <c r="D610" s="23"/>
      <c r="E610" s="23"/>
      <c r="F610" s="23"/>
      <c r="G610" s="23"/>
      <c r="H610" s="23"/>
      <c r="I610" s="23"/>
      <c r="J610" s="23"/>
      <c r="K610" s="23"/>
      <c r="L610" s="23"/>
      <c r="M610" s="23"/>
      <c r="N610" s="23"/>
      <c r="O610" s="23"/>
      <c r="P610" s="23"/>
      <c r="Q610" s="23"/>
      <c r="R610" s="23"/>
      <c r="S610" s="23"/>
      <c r="T610" s="23"/>
      <c r="U610" s="23"/>
      <c r="V610" s="23"/>
      <c r="W610" s="23"/>
      <c r="X610" s="23"/>
    </row>
    <row r="611" spans="1:24" ht="15.75" customHeight="1">
      <c r="A611" s="457"/>
      <c r="B611" s="23"/>
      <c r="C611" s="23"/>
      <c r="D611" s="23"/>
      <c r="E611" s="23"/>
      <c r="F611" s="23"/>
      <c r="G611" s="23"/>
      <c r="H611" s="23"/>
      <c r="I611" s="23"/>
      <c r="J611" s="23"/>
      <c r="K611" s="23"/>
      <c r="L611" s="23"/>
      <c r="M611" s="23"/>
      <c r="N611" s="23"/>
      <c r="O611" s="23"/>
      <c r="P611" s="23"/>
      <c r="Q611" s="23"/>
      <c r="R611" s="23"/>
      <c r="S611" s="23"/>
      <c r="T611" s="23"/>
      <c r="U611" s="23"/>
      <c r="V611" s="23"/>
      <c r="W611" s="23"/>
      <c r="X611" s="23"/>
    </row>
    <row r="612" spans="1:24" ht="15.75" customHeight="1">
      <c r="A612" s="457"/>
      <c r="B612" s="23"/>
      <c r="C612" s="23"/>
      <c r="D612" s="23"/>
      <c r="E612" s="23"/>
      <c r="F612" s="23"/>
      <c r="G612" s="23"/>
      <c r="H612" s="23"/>
      <c r="I612" s="23"/>
      <c r="J612" s="23"/>
      <c r="K612" s="23"/>
      <c r="L612" s="23"/>
      <c r="M612" s="23"/>
      <c r="N612" s="23"/>
      <c r="O612" s="23"/>
      <c r="P612" s="23"/>
      <c r="Q612" s="23"/>
      <c r="R612" s="23"/>
      <c r="S612" s="23"/>
      <c r="T612" s="23"/>
      <c r="U612" s="23"/>
      <c r="V612" s="23"/>
      <c r="W612" s="23"/>
      <c r="X612" s="23"/>
    </row>
    <row r="613" spans="1:24" ht="15.75" customHeight="1">
      <c r="A613" s="457"/>
      <c r="B613" s="23"/>
      <c r="C613" s="23"/>
      <c r="D613" s="23"/>
      <c r="E613" s="23"/>
      <c r="F613" s="23"/>
      <c r="G613" s="23"/>
      <c r="H613" s="23"/>
      <c r="I613" s="23"/>
      <c r="J613" s="23"/>
      <c r="K613" s="23"/>
      <c r="L613" s="23"/>
      <c r="M613" s="23"/>
      <c r="N613" s="23"/>
      <c r="O613" s="23"/>
      <c r="P613" s="23"/>
      <c r="Q613" s="23"/>
      <c r="R613" s="23"/>
      <c r="S613" s="23"/>
      <c r="T613" s="23"/>
      <c r="U613" s="23"/>
      <c r="V613" s="23"/>
      <c r="W613" s="23"/>
      <c r="X613" s="23"/>
    </row>
    <row r="614" spans="1:24" ht="15.75" customHeight="1">
      <c r="A614" s="457"/>
      <c r="B614" s="23"/>
      <c r="C614" s="23"/>
      <c r="D614" s="23"/>
      <c r="E614" s="23"/>
      <c r="F614" s="23"/>
      <c r="G614" s="23"/>
      <c r="H614" s="23"/>
      <c r="I614" s="23"/>
      <c r="J614" s="23"/>
      <c r="K614" s="23"/>
      <c r="L614" s="23"/>
      <c r="M614" s="23"/>
      <c r="N614" s="23"/>
      <c r="O614" s="23"/>
      <c r="P614" s="23"/>
      <c r="Q614" s="23"/>
      <c r="R614" s="23"/>
      <c r="S614" s="23"/>
      <c r="T614" s="23"/>
      <c r="U614" s="23"/>
      <c r="V614" s="23"/>
      <c r="W614" s="23"/>
      <c r="X614" s="23"/>
    </row>
    <row r="615" spans="1:24" ht="15.75" customHeight="1">
      <c r="A615" s="457"/>
      <c r="B615" s="23"/>
      <c r="C615" s="23"/>
      <c r="D615" s="23"/>
      <c r="E615" s="23"/>
      <c r="F615" s="23"/>
      <c r="G615" s="23"/>
      <c r="H615" s="23"/>
      <c r="I615" s="23"/>
      <c r="J615" s="23"/>
      <c r="K615" s="23"/>
      <c r="L615" s="23"/>
      <c r="M615" s="23"/>
      <c r="N615" s="23"/>
      <c r="O615" s="23"/>
      <c r="P615" s="23"/>
      <c r="Q615" s="23"/>
      <c r="R615" s="23"/>
      <c r="S615" s="23"/>
      <c r="T615" s="23"/>
      <c r="U615" s="23"/>
      <c r="V615" s="23"/>
      <c r="W615" s="23"/>
      <c r="X615" s="23"/>
    </row>
    <row r="616" spans="1:24" ht="15.75" customHeight="1">
      <c r="A616" s="457"/>
      <c r="B616" s="23"/>
      <c r="C616" s="23"/>
      <c r="D616" s="23"/>
      <c r="E616" s="23"/>
      <c r="F616" s="23"/>
      <c r="G616" s="23"/>
      <c r="H616" s="23"/>
      <c r="I616" s="23"/>
      <c r="J616" s="23"/>
      <c r="K616" s="23"/>
      <c r="L616" s="23"/>
      <c r="M616" s="23"/>
      <c r="N616" s="23"/>
      <c r="O616" s="23"/>
      <c r="P616" s="23"/>
      <c r="Q616" s="23"/>
      <c r="R616" s="23"/>
      <c r="S616" s="23"/>
      <c r="T616" s="23"/>
      <c r="U616" s="23"/>
      <c r="V616" s="23"/>
      <c r="W616" s="23"/>
      <c r="X616" s="23"/>
    </row>
    <row r="617" spans="1:24" ht="15.75" customHeight="1">
      <c r="A617" s="457"/>
      <c r="B617" s="23"/>
      <c r="C617" s="23"/>
      <c r="D617" s="23"/>
      <c r="E617" s="23"/>
      <c r="F617" s="23"/>
      <c r="G617" s="23"/>
      <c r="H617" s="23"/>
      <c r="I617" s="23"/>
      <c r="J617" s="23"/>
      <c r="K617" s="23"/>
      <c r="L617" s="23"/>
      <c r="M617" s="23"/>
      <c r="N617" s="23"/>
      <c r="O617" s="23"/>
      <c r="P617" s="23"/>
      <c r="Q617" s="23"/>
      <c r="R617" s="23"/>
      <c r="S617" s="23"/>
      <c r="T617" s="23"/>
      <c r="U617" s="23"/>
      <c r="V617" s="23"/>
      <c r="W617" s="23"/>
      <c r="X617" s="23"/>
    </row>
    <row r="618" spans="1:24" ht="15.75" customHeight="1">
      <c r="A618" s="457"/>
      <c r="B618" s="23"/>
      <c r="C618" s="23"/>
      <c r="D618" s="23"/>
      <c r="E618" s="23"/>
      <c r="F618" s="23"/>
      <c r="G618" s="23"/>
      <c r="H618" s="23"/>
      <c r="I618" s="23"/>
      <c r="J618" s="23"/>
      <c r="K618" s="23"/>
      <c r="L618" s="23"/>
      <c r="M618" s="23"/>
      <c r="N618" s="23"/>
      <c r="O618" s="23"/>
      <c r="P618" s="23"/>
      <c r="Q618" s="23"/>
      <c r="R618" s="23"/>
      <c r="S618" s="23"/>
      <c r="T618" s="23"/>
      <c r="U618" s="23"/>
      <c r="V618" s="23"/>
      <c r="W618" s="23"/>
      <c r="X618" s="23"/>
    </row>
    <row r="619" spans="1:24" ht="15.75" customHeight="1">
      <c r="A619" s="457"/>
      <c r="B619" s="23"/>
      <c r="C619" s="23"/>
      <c r="D619" s="23"/>
      <c r="E619" s="23"/>
      <c r="F619" s="23"/>
      <c r="G619" s="23"/>
      <c r="H619" s="23"/>
      <c r="I619" s="23"/>
      <c r="J619" s="23"/>
      <c r="K619" s="23"/>
      <c r="L619" s="23"/>
      <c r="M619" s="23"/>
      <c r="N619" s="23"/>
      <c r="O619" s="23"/>
      <c r="P619" s="23"/>
      <c r="Q619" s="23"/>
      <c r="R619" s="23"/>
      <c r="S619" s="23"/>
      <c r="T619" s="23"/>
      <c r="U619" s="23"/>
      <c r="V619" s="23"/>
      <c r="W619" s="23"/>
      <c r="X619" s="23"/>
    </row>
    <row r="620" spans="1:24" ht="15.75" customHeight="1">
      <c r="A620" s="457"/>
      <c r="B620" s="23"/>
      <c r="C620" s="23"/>
      <c r="D620" s="23"/>
      <c r="E620" s="23"/>
      <c r="F620" s="23"/>
      <c r="G620" s="23"/>
      <c r="H620" s="23"/>
      <c r="I620" s="23"/>
      <c r="J620" s="23"/>
      <c r="K620" s="23"/>
      <c r="L620" s="23"/>
      <c r="M620" s="23"/>
      <c r="N620" s="23"/>
      <c r="O620" s="23"/>
      <c r="P620" s="23"/>
      <c r="Q620" s="23"/>
      <c r="R620" s="23"/>
      <c r="S620" s="23"/>
      <c r="T620" s="23"/>
      <c r="U620" s="23"/>
      <c r="V620" s="23"/>
      <c r="W620" s="23"/>
      <c r="X620" s="23"/>
    </row>
    <row r="621" spans="1:24" ht="15.75" customHeight="1">
      <c r="A621" s="457"/>
      <c r="B621" s="23"/>
      <c r="C621" s="23"/>
      <c r="D621" s="23"/>
      <c r="E621" s="23"/>
      <c r="F621" s="23"/>
      <c r="G621" s="23"/>
      <c r="H621" s="23"/>
      <c r="I621" s="23"/>
      <c r="J621" s="23"/>
      <c r="K621" s="23"/>
      <c r="L621" s="23"/>
      <c r="M621" s="23"/>
      <c r="N621" s="23"/>
      <c r="O621" s="23"/>
      <c r="P621" s="23"/>
      <c r="Q621" s="23"/>
      <c r="R621" s="23"/>
      <c r="S621" s="23"/>
      <c r="T621" s="23"/>
      <c r="U621" s="23"/>
      <c r="V621" s="23"/>
      <c r="W621" s="23"/>
      <c r="X621" s="23"/>
    </row>
    <row r="622" spans="1:24" ht="15.75" customHeight="1">
      <c r="A622" s="457"/>
      <c r="B622" s="23"/>
      <c r="C622" s="23"/>
      <c r="D622" s="23"/>
      <c r="E622" s="23"/>
      <c r="F622" s="23"/>
      <c r="G622" s="23"/>
      <c r="H622" s="23"/>
      <c r="I622" s="23"/>
      <c r="J622" s="23"/>
      <c r="K622" s="23"/>
      <c r="L622" s="23"/>
      <c r="M622" s="23"/>
      <c r="N622" s="23"/>
      <c r="O622" s="23"/>
      <c r="P622" s="23"/>
      <c r="Q622" s="23"/>
      <c r="R622" s="23"/>
      <c r="S622" s="23"/>
      <c r="T622" s="23"/>
      <c r="U622" s="23"/>
      <c r="V622" s="23"/>
      <c r="W622" s="23"/>
      <c r="X622" s="23"/>
    </row>
    <row r="623" spans="1:24" ht="15.75" customHeight="1">
      <c r="A623" s="457"/>
      <c r="B623" s="23"/>
      <c r="C623" s="23"/>
      <c r="D623" s="23"/>
      <c r="E623" s="23"/>
      <c r="F623" s="23"/>
      <c r="G623" s="23"/>
      <c r="H623" s="23"/>
      <c r="I623" s="23"/>
      <c r="J623" s="23"/>
      <c r="K623" s="23"/>
      <c r="L623" s="23"/>
      <c r="M623" s="23"/>
      <c r="N623" s="23"/>
      <c r="O623" s="23"/>
      <c r="P623" s="23"/>
      <c r="Q623" s="23"/>
      <c r="R623" s="23"/>
      <c r="S623" s="23"/>
      <c r="T623" s="23"/>
      <c r="U623" s="23"/>
      <c r="V623" s="23"/>
      <c r="W623" s="23"/>
      <c r="X623" s="23"/>
    </row>
    <row r="624" spans="1:24" ht="15.75" customHeight="1">
      <c r="A624" s="457"/>
      <c r="B624" s="23"/>
      <c r="C624" s="23"/>
      <c r="D624" s="23"/>
      <c r="E624" s="23"/>
      <c r="F624" s="23"/>
      <c r="G624" s="23"/>
      <c r="H624" s="23"/>
      <c r="I624" s="23"/>
      <c r="J624" s="23"/>
      <c r="K624" s="23"/>
      <c r="L624" s="23"/>
      <c r="M624" s="23"/>
      <c r="N624" s="23"/>
      <c r="O624" s="23"/>
      <c r="P624" s="23"/>
      <c r="Q624" s="23"/>
      <c r="R624" s="23"/>
      <c r="S624" s="23"/>
      <c r="T624" s="23"/>
      <c r="U624" s="23"/>
      <c r="V624" s="23"/>
      <c r="W624" s="23"/>
      <c r="X624" s="23"/>
    </row>
    <row r="625" spans="1:24" ht="15.75" customHeight="1">
      <c r="A625" s="457"/>
      <c r="B625" s="23"/>
      <c r="C625" s="23"/>
      <c r="D625" s="23"/>
      <c r="E625" s="23"/>
      <c r="F625" s="23"/>
      <c r="G625" s="23"/>
      <c r="H625" s="23"/>
      <c r="I625" s="23"/>
      <c r="J625" s="23"/>
      <c r="K625" s="23"/>
      <c r="L625" s="23"/>
      <c r="M625" s="23"/>
      <c r="N625" s="23"/>
      <c r="O625" s="23"/>
      <c r="P625" s="23"/>
      <c r="Q625" s="23"/>
      <c r="R625" s="23"/>
      <c r="S625" s="23"/>
      <c r="T625" s="23"/>
      <c r="U625" s="23"/>
      <c r="V625" s="23"/>
      <c r="W625" s="23"/>
      <c r="X625" s="23"/>
    </row>
    <row r="626" spans="1:24" ht="15.75" customHeight="1">
      <c r="A626" s="457"/>
      <c r="B626" s="23"/>
      <c r="C626" s="23"/>
      <c r="D626" s="23"/>
      <c r="E626" s="23"/>
      <c r="F626" s="23"/>
      <c r="G626" s="23"/>
      <c r="H626" s="23"/>
      <c r="I626" s="23"/>
      <c r="J626" s="23"/>
      <c r="K626" s="23"/>
      <c r="L626" s="23"/>
      <c r="M626" s="23"/>
      <c r="N626" s="23"/>
      <c r="O626" s="23"/>
      <c r="P626" s="23"/>
      <c r="Q626" s="23"/>
      <c r="R626" s="23"/>
      <c r="S626" s="23"/>
      <c r="T626" s="23"/>
      <c r="U626" s="23"/>
      <c r="V626" s="23"/>
      <c r="W626" s="23"/>
      <c r="X626" s="23"/>
    </row>
    <row r="627" spans="1:24" ht="15.75" customHeight="1">
      <c r="A627" s="457"/>
      <c r="B627" s="23"/>
      <c r="C627" s="23"/>
      <c r="D627" s="23"/>
      <c r="E627" s="23"/>
      <c r="F627" s="23"/>
      <c r="G627" s="23"/>
      <c r="H627" s="23"/>
      <c r="I627" s="23"/>
      <c r="J627" s="23"/>
      <c r="K627" s="23"/>
      <c r="L627" s="23"/>
      <c r="M627" s="23"/>
      <c r="N627" s="23"/>
      <c r="O627" s="23"/>
      <c r="P627" s="23"/>
      <c r="Q627" s="23"/>
      <c r="R627" s="23"/>
      <c r="S627" s="23"/>
      <c r="T627" s="23"/>
      <c r="U627" s="23"/>
      <c r="V627" s="23"/>
      <c r="W627" s="23"/>
      <c r="X627" s="23"/>
    </row>
    <row r="628" spans="1:24" ht="15.75" customHeight="1">
      <c r="A628" s="457"/>
      <c r="B628" s="23"/>
      <c r="C628" s="23"/>
      <c r="D628" s="23"/>
      <c r="E628" s="23"/>
      <c r="F628" s="23"/>
      <c r="G628" s="23"/>
      <c r="H628" s="23"/>
      <c r="I628" s="23"/>
      <c r="J628" s="23"/>
      <c r="K628" s="23"/>
      <c r="L628" s="23"/>
      <c r="M628" s="23"/>
      <c r="N628" s="23"/>
      <c r="O628" s="23"/>
      <c r="P628" s="23"/>
      <c r="Q628" s="23"/>
      <c r="R628" s="23"/>
      <c r="S628" s="23"/>
      <c r="T628" s="23"/>
      <c r="U628" s="23"/>
      <c r="V628" s="23"/>
      <c r="W628" s="23"/>
      <c r="X628" s="23"/>
    </row>
    <row r="629" spans="1:24" ht="15.75" customHeight="1">
      <c r="A629" s="457"/>
      <c r="B629" s="23"/>
      <c r="C629" s="23"/>
      <c r="D629" s="23"/>
      <c r="E629" s="23"/>
      <c r="F629" s="23"/>
      <c r="G629" s="23"/>
      <c r="H629" s="23"/>
      <c r="I629" s="23"/>
      <c r="J629" s="23"/>
      <c r="K629" s="23"/>
      <c r="L629" s="23"/>
      <c r="M629" s="23"/>
      <c r="N629" s="23"/>
      <c r="O629" s="23"/>
      <c r="P629" s="23"/>
      <c r="Q629" s="23"/>
      <c r="R629" s="23"/>
      <c r="S629" s="23"/>
      <c r="T629" s="23"/>
      <c r="U629" s="23"/>
      <c r="V629" s="23"/>
      <c r="W629" s="23"/>
      <c r="X629" s="23"/>
    </row>
    <row r="630" spans="1:24" ht="15.75" customHeight="1">
      <c r="A630" s="457"/>
      <c r="B630" s="23"/>
      <c r="C630" s="23"/>
      <c r="D630" s="23"/>
      <c r="E630" s="23"/>
      <c r="F630" s="23"/>
      <c r="G630" s="23"/>
      <c r="H630" s="23"/>
      <c r="I630" s="23"/>
      <c r="J630" s="23"/>
      <c r="K630" s="23"/>
      <c r="L630" s="23"/>
      <c r="M630" s="23"/>
      <c r="N630" s="23"/>
      <c r="O630" s="23"/>
      <c r="P630" s="23"/>
      <c r="Q630" s="23"/>
      <c r="R630" s="23"/>
      <c r="S630" s="23"/>
      <c r="T630" s="23"/>
      <c r="U630" s="23"/>
      <c r="V630" s="23"/>
      <c r="W630" s="23"/>
      <c r="X630" s="23"/>
    </row>
    <row r="631" spans="1:24" ht="15.75" customHeight="1">
      <c r="A631" s="457"/>
      <c r="B631" s="23"/>
      <c r="C631" s="23"/>
      <c r="D631" s="23"/>
      <c r="E631" s="23"/>
      <c r="F631" s="23"/>
      <c r="G631" s="23"/>
      <c r="H631" s="23"/>
      <c r="I631" s="23"/>
      <c r="J631" s="23"/>
      <c r="K631" s="23"/>
      <c r="L631" s="23"/>
      <c r="M631" s="23"/>
      <c r="N631" s="23"/>
      <c r="O631" s="23"/>
      <c r="P631" s="23"/>
      <c r="Q631" s="23"/>
      <c r="R631" s="23"/>
      <c r="S631" s="23"/>
      <c r="T631" s="23"/>
      <c r="U631" s="23"/>
      <c r="V631" s="23"/>
      <c r="W631" s="23"/>
      <c r="X631" s="23"/>
    </row>
    <row r="632" spans="1:24" ht="15.75" customHeight="1">
      <c r="A632" s="457"/>
      <c r="B632" s="23"/>
      <c r="C632" s="23"/>
      <c r="D632" s="23"/>
      <c r="E632" s="23"/>
      <c r="F632" s="23"/>
      <c r="G632" s="23"/>
      <c r="H632" s="23"/>
      <c r="I632" s="23"/>
      <c r="J632" s="23"/>
      <c r="K632" s="23"/>
      <c r="L632" s="23"/>
      <c r="M632" s="23"/>
      <c r="N632" s="23"/>
      <c r="O632" s="23"/>
      <c r="P632" s="23"/>
      <c r="Q632" s="23"/>
      <c r="R632" s="23"/>
      <c r="S632" s="23"/>
      <c r="T632" s="23"/>
      <c r="U632" s="23"/>
      <c r="V632" s="23"/>
      <c r="W632" s="23"/>
      <c r="X632" s="23"/>
    </row>
    <row r="633" spans="1:24" ht="15.75" customHeight="1">
      <c r="A633" s="457"/>
      <c r="B633" s="23"/>
      <c r="C633" s="23"/>
      <c r="D633" s="23"/>
      <c r="E633" s="23"/>
      <c r="F633" s="23"/>
      <c r="G633" s="23"/>
      <c r="H633" s="23"/>
      <c r="I633" s="23"/>
      <c r="J633" s="23"/>
      <c r="K633" s="23"/>
      <c r="L633" s="23"/>
      <c r="M633" s="23"/>
      <c r="N633" s="23"/>
      <c r="O633" s="23"/>
      <c r="P633" s="23"/>
      <c r="Q633" s="23"/>
      <c r="R633" s="23"/>
      <c r="S633" s="23"/>
      <c r="T633" s="23"/>
      <c r="U633" s="23"/>
      <c r="V633" s="23"/>
      <c r="W633" s="23"/>
      <c r="X633" s="23"/>
    </row>
    <row r="634" spans="1:24" ht="15.75" customHeight="1">
      <c r="A634" s="457"/>
      <c r="B634" s="23"/>
      <c r="C634" s="23"/>
      <c r="D634" s="23"/>
      <c r="E634" s="23"/>
      <c r="F634" s="23"/>
      <c r="G634" s="23"/>
      <c r="H634" s="23"/>
      <c r="I634" s="23"/>
      <c r="J634" s="23"/>
      <c r="K634" s="23"/>
      <c r="L634" s="23"/>
      <c r="M634" s="23"/>
      <c r="N634" s="23"/>
      <c r="O634" s="23"/>
      <c r="P634" s="23"/>
      <c r="Q634" s="23"/>
      <c r="R634" s="23"/>
      <c r="S634" s="23"/>
      <c r="T634" s="23"/>
      <c r="U634" s="23"/>
      <c r="V634" s="23"/>
      <c r="W634" s="23"/>
      <c r="X634" s="23"/>
    </row>
    <row r="635" spans="1:24" ht="15.75" customHeight="1">
      <c r="A635" s="457"/>
      <c r="B635" s="23"/>
      <c r="C635" s="23"/>
      <c r="D635" s="23"/>
      <c r="E635" s="23"/>
      <c r="F635" s="23"/>
      <c r="G635" s="23"/>
      <c r="H635" s="23"/>
      <c r="I635" s="23"/>
      <c r="J635" s="23"/>
      <c r="K635" s="23"/>
      <c r="L635" s="23"/>
      <c r="M635" s="23"/>
      <c r="N635" s="23"/>
      <c r="O635" s="23"/>
      <c r="P635" s="23"/>
      <c r="Q635" s="23"/>
      <c r="R635" s="23"/>
      <c r="S635" s="23"/>
      <c r="T635" s="23"/>
      <c r="U635" s="23"/>
      <c r="V635" s="23"/>
      <c r="W635" s="23"/>
      <c r="X635" s="23"/>
    </row>
    <row r="636" spans="1:24" ht="15.75" customHeight="1">
      <c r="A636" s="457"/>
      <c r="B636" s="23"/>
      <c r="C636" s="23"/>
      <c r="D636" s="23"/>
      <c r="E636" s="23"/>
      <c r="F636" s="23"/>
      <c r="G636" s="23"/>
      <c r="H636" s="23"/>
      <c r="I636" s="23"/>
      <c r="J636" s="23"/>
      <c r="K636" s="23"/>
      <c r="L636" s="23"/>
      <c r="M636" s="23"/>
      <c r="N636" s="23"/>
      <c r="O636" s="23"/>
      <c r="P636" s="23"/>
      <c r="Q636" s="23"/>
      <c r="R636" s="23"/>
      <c r="S636" s="23"/>
      <c r="T636" s="23"/>
      <c r="U636" s="23"/>
      <c r="V636" s="23"/>
      <c r="W636" s="23"/>
      <c r="X636" s="23"/>
    </row>
    <row r="637" spans="1:24" ht="15.75" customHeight="1">
      <c r="A637" s="457"/>
      <c r="B637" s="23"/>
      <c r="C637" s="23"/>
      <c r="D637" s="23"/>
      <c r="E637" s="23"/>
      <c r="F637" s="23"/>
      <c r="G637" s="23"/>
      <c r="H637" s="23"/>
      <c r="I637" s="23"/>
      <c r="J637" s="23"/>
      <c r="K637" s="23"/>
      <c r="L637" s="23"/>
      <c r="M637" s="23"/>
      <c r="N637" s="23"/>
      <c r="O637" s="23"/>
      <c r="P637" s="23"/>
      <c r="Q637" s="23"/>
      <c r="R637" s="23"/>
      <c r="S637" s="23"/>
      <c r="T637" s="23"/>
      <c r="U637" s="23"/>
      <c r="V637" s="23"/>
      <c r="W637" s="23"/>
      <c r="X637" s="23"/>
    </row>
    <row r="638" spans="1:24" ht="15.75" customHeight="1">
      <c r="A638" s="457"/>
      <c r="B638" s="23"/>
      <c r="C638" s="23"/>
      <c r="D638" s="23"/>
      <c r="E638" s="23"/>
      <c r="F638" s="23"/>
      <c r="G638" s="23"/>
      <c r="H638" s="23"/>
      <c r="I638" s="23"/>
      <c r="J638" s="23"/>
      <c r="K638" s="23"/>
      <c r="L638" s="23"/>
      <c r="M638" s="23"/>
      <c r="N638" s="23"/>
      <c r="O638" s="23"/>
      <c r="P638" s="23"/>
      <c r="Q638" s="23"/>
      <c r="R638" s="23"/>
      <c r="S638" s="23"/>
      <c r="T638" s="23"/>
      <c r="U638" s="23"/>
      <c r="V638" s="23"/>
      <c r="W638" s="23"/>
      <c r="X638" s="23"/>
    </row>
    <row r="639" spans="1:24" ht="15.75" customHeight="1">
      <c r="A639" s="457"/>
      <c r="B639" s="23"/>
      <c r="C639" s="23"/>
      <c r="D639" s="23"/>
      <c r="E639" s="23"/>
      <c r="F639" s="23"/>
      <c r="G639" s="23"/>
      <c r="H639" s="23"/>
      <c r="I639" s="23"/>
      <c r="J639" s="23"/>
      <c r="K639" s="23"/>
      <c r="L639" s="23"/>
      <c r="M639" s="23"/>
      <c r="N639" s="23"/>
      <c r="O639" s="23"/>
      <c r="P639" s="23"/>
      <c r="Q639" s="23"/>
      <c r="R639" s="23"/>
      <c r="S639" s="23"/>
      <c r="T639" s="23"/>
      <c r="U639" s="23"/>
      <c r="V639" s="23"/>
      <c r="W639" s="23"/>
      <c r="X639" s="23"/>
    </row>
    <row r="640" spans="1:24" ht="15.75" customHeight="1">
      <c r="A640" s="457"/>
      <c r="B640" s="23"/>
      <c r="C640" s="23"/>
      <c r="D640" s="23"/>
      <c r="E640" s="23"/>
      <c r="F640" s="23"/>
      <c r="G640" s="23"/>
      <c r="H640" s="23"/>
      <c r="I640" s="23"/>
      <c r="J640" s="23"/>
      <c r="K640" s="23"/>
      <c r="L640" s="23"/>
      <c r="M640" s="23"/>
      <c r="N640" s="23"/>
      <c r="O640" s="23"/>
      <c r="P640" s="23"/>
      <c r="Q640" s="23"/>
      <c r="R640" s="23"/>
      <c r="S640" s="23"/>
      <c r="T640" s="23"/>
      <c r="U640" s="23"/>
      <c r="V640" s="23"/>
      <c r="W640" s="23"/>
      <c r="X640" s="23"/>
    </row>
    <row r="641" spans="1:24" ht="15.75" customHeight="1">
      <c r="A641" s="457"/>
      <c r="B641" s="23"/>
      <c r="C641" s="23"/>
      <c r="D641" s="23"/>
      <c r="E641" s="23"/>
      <c r="F641" s="23"/>
      <c r="G641" s="23"/>
      <c r="H641" s="23"/>
      <c r="I641" s="23"/>
      <c r="J641" s="23"/>
      <c r="K641" s="23"/>
      <c r="L641" s="23"/>
      <c r="M641" s="23"/>
      <c r="N641" s="23"/>
      <c r="O641" s="23"/>
      <c r="P641" s="23"/>
      <c r="Q641" s="23"/>
      <c r="R641" s="23"/>
      <c r="S641" s="23"/>
      <c r="T641" s="23"/>
      <c r="U641" s="23"/>
      <c r="V641" s="23"/>
      <c r="W641" s="23"/>
      <c r="X641" s="23"/>
    </row>
    <row r="642" spans="1:24" ht="15.75" customHeight="1">
      <c r="A642" s="457"/>
      <c r="B642" s="23"/>
      <c r="C642" s="23"/>
      <c r="D642" s="23"/>
      <c r="E642" s="23"/>
      <c r="F642" s="23"/>
      <c r="G642" s="23"/>
      <c r="H642" s="23"/>
      <c r="I642" s="23"/>
      <c r="J642" s="23"/>
      <c r="K642" s="23"/>
      <c r="L642" s="23"/>
      <c r="M642" s="23"/>
      <c r="N642" s="23"/>
      <c r="O642" s="23"/>
      <c r="P642" s="23"/>
      <c r="Q642" s="23"/>
      <c r="R642" s="23"/>
      <c r="S642" s="23"/>
      <c r="T642" s="23"/>
      <c r="U642" s="23"/>
      <c r="V642" s="23"/>
      <c r="W642" s="23"/>
      <c r="X642" s="23"/>
    </row>
    <row r="643" spans="1:24" ht="15.75" customHeight="1">
      <c r="A643" s="457"/>
      <c r="B643" s="23"/>
      <c r="C643" s="23"/>
      <c r="D643" s="23"/>
      <c r="E643" s="23"/>
      <c r="F643" s="23"/>
      <c r="G643" s="23"/>
      <c r="H643" s="23"/>
      <c r="I643" s="23"/>
      <c r="J643" s="23"/>
      <c r="K643" s="23"/>
      <c r="L643" s="23"/>
      <c r="M643" s="23"/>
      <c r="N643" s="23"/>
      <c r="O643" s="23"/>
      <c r="P643" s="23"/>
      <c r="Q643" s="23"/>
      <c r="R643" s="23"/>
      <c r="S643" s="23"/>
      <c r="T643" s="23"/>
      <c r="U643" s="23"/>
      <c r="V643" s="23"/>
      <c r="W643" s="23"/>
      <c r="X643" s="23"/>
    </row>
    <row r="644" spans="1:24" ht="15.75" customHeight="1">
      <c r="A644" s="457"/>
      <c r="B644" s="23"/>
      <c r="C644" s="23"/>
      <c r="D644" s="23"/>
      <c r="E644" s="23"/>
      <c r="F644" s="23"/>
      <c r="G644" s="23"/>
      <c r="H644" s="23"/>
      <c r="I644" s="23"/>
      <c r="J644" s="23"/>
      <c r="K644" s="23"/>
      <c r="L644" s="23"/>
      <c r="M644" s="23"/>
      <c r="N644" s="23"/>
      <c r="O644" s="23"/>
      <c r="P644" s="23"/>
      <c r="Q644" s="23"/>
      <c r="R644" s="23"/>
      <c r="S644" s="23"/>
      <c r="T644" s="23"/>
      <c r="U644" s="23"/>
      <c r="V644" s="23"/>
      <c r="W644" s="23"/>
      <c r="X644" s="23"/>
    </row>
    <row r="645" spans="1:24" ht="15.75" customHeight="1">
      <c r="A645" s="457"/>
      <c r="B645" s="23"/>
      <c r="C645" s="23"/>
      <c r="D645" s="23"/>
      <c r="E645" s="23"/>
      <c r="F645" s="23"/>
      <c r="G645" s="23"/>
      <c r="H645" s="23"/>
      <c r="I645" s="23"/>
      <c r="J645" s="23"/>
      <c r="K645" s="23"/>
      <c r="L645" s="23"/>
      <c r="M645" s="23"/>
      <c r="N645" s="23"/>
      <c r="O645" s="23"/>
      <c r="P645" s="23"/>
      <c r="Q645" s="23"/>
      <c r="R645" s="23"/>
      <c r="S645" s="23"/>
      <c r="T645" s="23"/>
      <c r="U645" s="23"/>
      <c r="V645" s="23"/>
      <c r="W645" s="23"/>
      <c r="X645" s="23"/>
    </row>
    <row r="646" spans="1:24" ht="15.75" customHeight="1">
      <c r="A646" s="457"/>
      <c r="B646" s="23"/>
      <c r="C646" s="23"/>
      <c r="D646" s="23"/>
      <c r="E646" s="23"/>
      <c r="F646" s="23"/>
      <c r="G646" s="23"/>
      <c r="H646" s="23"/>
      <c r="I646" s="23"/>
      <c r="J646" s="23"/>
      <c r="K646" s="23"/>
      <c r="L646" s="23"/>
      <c r="M646" s="23"/>
      <c r="N646" s="23"/>
      <c r="O646" s="23"/>
      <c r="P646" s="23"/>
      <c r="Q646" s="23"/>
      <c r="R646" s="23"/>
      <c r="S646" s="23"/>
      <c r="T646" s="23"/>
      <c r="U646" s="23"/>
      <c r="V646" s="23"/>
      <c r="W646" s="23"/>
      <c r="X646" s="23"/>
    </row>
    <row r="647" spans="1:24" ht="15.75" customHeight="1">
      <c r="A647" s="457"/>
      <c r="B647" s="23"/>
      <c r="C647" s="23"/>
      <c r="D647" s="23"/>
      <c r="E647" s="23"/>
      <c r="F647" s="23"/>
      <c r="G647" s="23"/>
      <c r="H647" s="23"/>
      <c r="I647" s="23"/>
      <c r="J647" s="23"/>
      <c r="K647" s="23"/>
      <c r="L647" s="23"/>
      <c r="M647" s="23"/>
      <c r="N647" s="23"/>
      <c r="O647" s="23"/>
      <c r="P647" s="23"/>
      <c r="Q647" s="23"/>
      <c r="R647" s="23"/>
      <c r="S647" s="23"/>
      <c r="T647" s="23"/>
      <c r="U647" s="23"/>
      <c r="V647" s="23"/>
      <c r="W647" s="23"/>
      <c r="X647" s="23"/>
    </row>
    <row r="648" spans="1:24" ht="15.75" customHeight="1">
      <c r="A648" s="457"/>
      <c r="B648" s="23"/>
      <c r="C648" s="23"/>
      <c r="D648" s="23"/>
      <c r="E648" s="23"/>
      <c r="F648" s="23"/>
      <c r="G648" s="23"/>
      <c r="H648" s="23"/>
      <c r="I648" s="23"/>
      <c r="J648" s="23"/>
      <c r="K648" s="23"/>
      <c r="L648" s="23"/>
      <c r="M648" s="23"/>
      <c r="N648" s="23"/>
      <c r="O648" s="23"/>
      <c r="P648" s="23"/>
      <c r="Q648" s="23"/>
      <c r="R648" s="23"/>
      <c r="S648" s="23"/>
      <c r="T648" s="23"/>
      <c r="U648" s="23"/>
      <c r="V648" s="23"/>
      <c r="W648" s="23"/>
      <c r="X648" s="23"/>
    </row>
    <row r="649" spans="1:24" ht="15.75" customHeight="1">
      <c r="A649" s="457"/>
      <c r="B649" s="23"/>
      <c r="C649" s="23"/>
      <c r="D649" s="23"/>
      <c r="E649" s="23"/>
      <c r="F649" s="23"/>
      <c r="G649" s="23"/>
      <c r="H649" s="23"/>
      <c r="I649" s="23"/>
      <c r="J649" s="23"/>
      <c r="K649" s="23"/>
      <c r="L649" s="23"/>
      <c r="M649" s="23"/>
      <c r="N649" s="23"/>
      <c r="O649" s="23"/>
      <c r="P649" s="23"/>
      <c r="Q649" s="23"/>
      <c r="R649" s="23"/>
      <c r="S649" s="23"/>
      <c r="T649" s="23"/>
      <c r="U649" s="23"/>
      <c r="V649" s="23"/>
      <c r="W649" s="23"/>
      <c r="X649" s="23"/>
    </row>
    <row r="650" spans="1:24" ht="15.75" customHeight="1">
      <c r="A650" s="457"/>
      <c r="B650" s="23"/>
      <c r="C650" s="23"/>
      <c r="D650" s="23"/>
      <c r="E650" s="23"/>
      <c r="F650" s="23"/>
      <c r="G650" s="23"/>
      <c r="H650" s="23"/>
      <c r="I650" s="23"/>
      <c r="J650" s="23"/>
      <c r="K650" s="23"/>
      <c r="L650" s="23"/>
      <c r="M650" s="23"/>
      <c r="N650" s="23"/>
      <c r="O650" s="23"/>
      <c r="P650" s="23"/>
      <c r="Q650" s="23"/>
      <c r="R650" s="23"/>
      <c r="S650" s="23"/>
      <c r="T650" s="23"/>
      <c r="U650" s="23"/>
      <c r="V650" s="23"/>
      <c r="W650" s="23"/>
      <c r="X650" s="23"/>
    </row>
    <row r="651" spans="1:24" ht="15.75" customHeight="1">
      <c r="A651" s="457"/>
      <c r="B651" s="23"/>
      <c r="C651" s="23"/>
      <c r="D651" s="23"/>
      <c r="E651" s="23"/>
      <c r="F651" s="23"/>
      <c r="G651" s="23"/>
      <c r="H651" s="23"/>
      <c r="I651" s="23"/>
      <c r="J651" s="23"/>
      <c r="K651" s="23"/>
      <c r="L651" s="23"/>
      <c r="M651" s="23"/>
      <c r="N651" s="23"/>
      <c r="O651" s="23"/>
      <c r="P651" s="23"/>
      <c r="Q651" s="23"/>
      <c r="R651" s="23"/>
      <c r="S651" s="23"/>
      <c r="T651" s="23"/>
      <c r="U651" s="23"/>
      <c r="V651" s="23"/>
      <c r="W651" s="23"/>
      <c r="X651" s="23"/>
    </row>
    <row r="652" spans="1:24" ht="15.75" customHeight="1">
      <c r="A652" s="457"/>
      <c r="B652" s="23"/>
      <c r="C652" s="23"/>
      <c r="D652" s="23"/>
      <c r="E652" s="23"/>
      <c r="F652" s="23"/>
      <c r="G652" s="23"/>
      <c r="H652" s="23"/>
      <c r="I652" s="23"/>
      <c r="J652" s="23"/>
      <c r="K652" s="23"/>
      <c r="L652" s="23"/>
      <c r="M652" s="23"/>
      <c r="N652" s="23"/>
      <c r="O652" s="23"/>
      <c r="P652" s="23"/>
      <c r="Q652" s="23"/>
      <c r="R652" s="23"/>
      <c r="S652" s="23"/>
      <c r="T652" s="23"/>
      <c r="U652" s="23"/>
      <c r="V652" s="23"/>
      <c r="W652" s="23"/>
      <c r="X652" s="23"/>
    </row>
    <row r="653" spans="1:24" ht="15.75" customHeight="1">
      <c r="A653" s="457"/>
      <c r="B653" s="23"/>
      <c r="C653" s="23"/>
      <c r="D653" s="23"/>
      <c r="E653" s="23"/>
      <c r="F653" s="23"/>
      <c r="G653" s="23"/>
      <c r="H653" s="23"/>
      <c r="I653" s="23"/>
      <c r="J653" s="23"/>
      <c r="K653" s="23"/>
      <c r="L653" s="23"/>
      <c r="M653" s="23"/>
      <c r="N653" s="23"/>
      <c r="O653" s="23"/>
      <c r="P653" s="23"/>
      <c r="Q653" s="23"/>
      <c r="R653" s="23"/>
      <c r="S653" s="23"/>
      <c r="T653" s="23"/>
      <c r="U653" s="23"/>
      <c r="V653" s="23"/>
      <c r="W653" s="23"/>
      <c r="X653" s="23"/>
    </row>
    <row r="654" spans="1:24" ht="15.75" customHeight="1">
      <c r="A654" s="457"/>
      <c r="B654" s="23"/>
      <c r="C654" s="23"/>
      <c r="D654" s="23"/>
      <c r="E654" s="23"/>
      <c r="F654" s="23"/>
      <c r="G654" s="23"/>
      <c r="H654" s="23"/>
      <c r="I654" s="23"/>
      <c r="J654" s="23"/>
      <c r="K654" s="23"/>
      <c r="L654" s="23"/>
      <c r="M654" s="23"/>
      <c r="N654" s="23"/>
      <c r="O654" s="23"/>
      <c r="P654" s="23"/>
      <c r="Q654" s="23"/>
      <c r="R654" s="23"/>
      <c r="S654" s="23"/>
      <c r="T654" s="23"/>
      <c r="U654" s="23"/>
      <c r="V654" s="23"/>
      <c r="W654" s="23"/>
      <c r="X654" s="23"/>
    </row>
    <row r="655" spans="1:24" ht="15.75" customHeight="1">
      <c r="A655" s="457"/>
      <c r="B655" s="23"/>
      <c r="C655" s="23"/>
      <c r="D655" s="23"/>
      <c r="E655" s="23"/>
      <c r="F655" s="23"/>
      <c r="G655" s="23"/>
      <c r="H655" s="23"/>
      <c r="I655" s="23"/>
      <c r="J655" s="23"/>
      <c r="K655" s="23"/>
      <c r="L655" s="23"/>
      <c r="M655" s="23"/>
      <c r="N655" s="23"/>
      <c r="O655" s="23"/>
      <c r="P655" s="23"/>
      <c r="Q655" s="23"/>
      <c r="R655" s="23"/>
      <c r="S655" s="23"/>
      <c r="T655" s="23"/>
      <c r="U655" s="23"/>
      <c r="V655" s="23"/>
      <c r="W655" s="23"/>
      <c r="X655" s="23"/>
    </row>
    <row r="656" spans="1:24" ht="15.75" customHeight="1">
      <c r="A656" s="457"/>
      <c r="B656" s="23"/>
      <c r="C656" s="23"/>
      <c r="D656" s="23"/>
      <c r="E656" s="23"/>
      <c r="F656" s="23"/>
      <c r="G656" s="23"/>
      <c r="H656" s="23"/>
      <c r="I656" s="23"/>
      <c r="J656" s="23"/>
      <c r="K656" s="23"/>
      <c r="L656" s="23"/>
      <c r="M656" s="23"/>
      <c r="N656" s="23"/>
      <c r="O656" s="23"/>
      <c r="P656" s="23"/>
      <c r="Q656" s="23"/>
      <c r="R656" s="23"/>
      <c r="S656" s="23"/>
      <c r="T656" s="23"/>
      <c r="U656" s="23"/>
      <c r="V656" s="23"/>
      <c r="W656" s="23"/>
      <c r="X656" s="23"/>
    </row>
    <row r="657" spans="1:24" ht="15.75" customHeight="1">
      <c r="A657" s="457"/>
      <c r="B657" s="23"/>
      <c r="C657" s="23"/>
      <c r="D657" s="23"/>
      <c r="E657" s="23"/>
      <c r="F657" s="23"/>
      <c r="G657" s="23"/>
      <c r="H657" s="23"/>
      <c r="I657" s="23"/>
      <c r="J657" s="23"/>
      <c r="K657" s="23"/>
      <c r="L657" s="23"/>
      <c r="M657" s="23"/>
      <c r="N657" s="23"/>
      <c r="O657" s="23"/>
      <c r="P657" s="23"/>
      <c r="Q657" s="23"/>
      <c r="R657" s="23"/>
      <c r="S657" s="23"/>
      <c r="T657" s="23"/>
      <c r="U657" s="23"/>
      <c r="V657" s="23"/>
      <c r="W657" s="23"/>
      <c r="X657" s="23"/>
    </row>
    <row r="658" spans="1:24" ht="15.75" customHeight="1">
      <c r="A658" s="457"/>
      <c r="B658" s="23"/>
      <c r="C658" s="23"/>
      <c r="D658" s="23"/>
      <c r="E658" s="23"/>
      <c r="F658" s="23"/>
      <c r="G658" s="23"/>
      <c r="H658" s="23"/>
      <c r="I658" s="23"/>
      <c r="J658" s="23"/>
      <c r="K658" s="23"/>
      <c r="L658" s="23"/>
      <c r="M658" s="23"/>
      <c r="N658" s="23"/>
      <c r="O658" s="23"/>
      <c r="P658" s="23"/>
      <c r="Q658" s="23"/>
      <c r="R658" s="23"/>
      <c r="S658" s="23"/>
      <c r="T658" s="23"/>
      <c r="U658" s="23"/>
      <c r="V658" s="23"/>
      <c r="W658" s="23"/>
      <c r="X658" s="23"/>
    </row>
    <row r="659" spans="1:24" ht="15.75" customHeight="1">
      <c r="A659" s="457"/>
      <c r="B659" s="23"/>
      <c r="C659" s="23"/>
      <c r="D659" s="23"/>
      <c r="E659" s="23"/>
      <c r="F659" s="23"/>
      <c r="G659" s="23"/>
      <c r="H659" s="23"/>
      <c r="I659" s="23"/>
      <c r="J659" s="23"/>
      <c r="K659" s="23"/>
      <c r="L659" s="23"/>
      <c r="M659" s="23"/>
      <c r="N659" s="23"/>
      <c r="O659" s="23"/>
      <c r="P659" s="23"/>
      <c r="Q659" s="23"/>
      <c r="R659" s="23"/>
      <c r="S659" s="23"/>
      <c r="T659" s="23"/>
      <c r="U659" s="23"/>
      <c r="V659" s="23"/>
      <c r="W659" s="23"/>
      <c r="X659" s="23"/>
    </row>
    <row r="660" spans="1:24" ht="15.75" customHeight="1">
      <c r="A660" s="457"/>
      <c r="B660" s="23"/>
      <c r="C660" s="23"/>
      <c r="D660" s="23"/>
      <c r="E660" s="23"/>
      <c r="F660" s="23"/>
      <c r="G660" s="23"/>
      <c r="H660" s="23"/>
      <c r="I660" s="23"/>
      <c r="J660" s="23"/>
      <c r="K660" s="23"/>
      <c r="L660" s="23"/>
      <c r="M660" s="23"/>
      <c r="N660" s="23"/>
      <c r="O660" s="23"/>
      <c r="P660" s="23"/>
      <c r="Q660" s="23"/>
      <c r="R660" s="23"/>
      <c r="S660" s="23"/>
      <c r="T660" s="23"/>
      <c r="U660" s="23"/>
      <c r="V660" s="23"/>
      <c r="W660" s="23"/>
      <c r="X660" s="23"/>
    </row>
    <row r="661" spans="1:24" ht="15.75" customHeight="1">
      <c r="A661" s="457"/>
      <c r="B661" s="23"/>
      <c r="C661" s="23"/>
      <c r="D661" s="23"/>
      <c r="E661" s="23"/>
      <c r="F661" s="23"/>
      <c r="G661" s="23"/>
      <c r="H661" s="23"/>
      <c r="I661" s="23"/>
      <c r="J661" s="23"/>
      <c r="K661" s="23"/>
      <c r="L661" s="23"/>
      <c r="M661" s="23"/>
      <c r="N661" s="23"/>
      <c r="O661" s="23"/>
      <c r="P661" s="23"/>
      <c r="Q661" s="23"/>
      <c r="R661" s="23"/>
      <c r="S661" s="23"/>
      <c r="T661" s="23"/>
      <c r="U661" s="23"/>
      <c r="V661" s="23"/>
      <c r="W661" s="23"/>
      <c r="X661" s="23"/>
    </row>
    <row r="662" spans="1:24" ht="15.75" customHeight="1">
      <c r="A662" s="457"/>
      <c r="B662" s="23"/>
      <c r="C662" s="23"/>
      <c r="D662" s="23"/>
      <c r="E662" s="23"/>
      <c r="F662" s="23"/>
      <c r="G662" s="23"/>
      <c r="H662" s="23"/>
      <c r="I662" s="23"/>
      <c r="J662" s="23"/>
      <c r="K662" s="23"/>
      <c r="L662" s="23"/>
      <c r="M662" s="23"/>
      <c r="N662" s="23"/>
      <c r="O662" s="23"/>
      <c r="P662" s="23"/>
      <c r="Q662" s="23"/>
      <c r="R662" s="23"/>
      <c r="S662" s="23"/>
      <c r="T662" s="23"/>
      <c r="U662" s="23"/>
      <c r="V662" s="23"/>
      <c r="W662" s="23"/>
      <c r="X662" s="23"/>
    </row>
    <row r="663" spans="1:24" ht="15.75" customHeight="1">
      <c r="A663" s="457"/>
      <c r="B663" s="23"/>
      <c r="C663" s="23"/>
      <c r="D663" s="23"/>
      <c r="E663" s="23"/>
      <c r="F663" s="23"/>
      <c r="G663" s="23"/>
      <c r="H663" s="23"/>
      <c r="I663" s="23"/>
      <c r="J663" s="23"/>
      <c r="K663" s="23"/>
      <c r="L663" s="23"/>
      <c r="M663" s="23"/>
      <c r="N663" s="23"/>
      <c r="O663" s="23"/>
      <c r="P663" s="23"/>
      <c r="Q663" s="23"/>
      <c r="R663" s="23"/>
      <c r="S663" s="23"/>
      <c r="T663" s="23"/>
      <c r="U663" s="23"/>
      <c r="V663" s="23"/>
      <c r="W663" s="23"/>
      <c r="X663" s="23"/>
    </row>
    <row r="664" spans="1:24" ht="15.75" customHeight="1">
      <c r="A664" s="457"/>
      <c r="B664" s="23"/>
      <c r="C664" s="23"/>
      <c r="D664" s="23"/>
      <c r="E664" s="23"/>
      <c r="F664" s="23"/>
      <c r="G664" s="23"/>
      <c r="H664" s="23"/>
      <c r="I664" s="23"/>
      <c r="J664" s="23"/>
      <c r="K664" s="23"/>
      <c r="L664" s="23"/>
      <c r="M664" s="23"/>
      <c r="N664" s="23"/>
      <c r="O664" s="23"/>
      <c r="P664" s="23"/>
      <c r="Q664" s="23"/>
      <c r="R664" s="23"/>
      <c r="S664" s="23"/>
      <c r="T664" s="23"/>
      <c r="U664" s="23"/>
      <c r="V664" s="23"/>
      <c r="W664" s="23"/>
      <c r="X664" s="23"/>
    </row>
    <row r="665" spans="1:24" ht="15.75" customHeight="1">
      <c r="A665" s="457"/>
      <c r="B665" s="23"/>
      <c r="C665" s="23"/>
      <c r="D665" s="23"/>
      <c r="E665" s="23"/>
      <c r="F665" s="23"/>
      <c r="G665" s="23"/>
      <c r="H665" s="23"/>
      <c r="I665" s="23"/>
      <c r="J665" s="23"/>
      <c r="K665" s="23"/>
      <c r="L665" s="23"/>
      <c r="M665" s="23"/>
      <c r="N665" s="23"/>
      <c r="O665" s="23"/>
      <c r="P665" s="23"/>
      <c r="Q665" s="23"/>
      <c r="R665" s="23"/>
      <c r="S665" s="23"/>
      <c r="T665" s="23"/>
      <c r="U665" s="23"/>
      <c r="V665" s="23"/>
      <c r="W665" s="23"/>
      <c r="X665" s="23"/>
    </row>
    <row r="666" spans="1:24" ht="15.75" customHeight="1">
      <c r="A666" s="457"/>
      <c r="B666" s="23"/>
      <c r="C666" s="23"/>
      <c r="D666" s="23"/>
      <c r="E666" s="23"/>
      <c r="F666" s="23"/>
      <c r="G666" s="23"/>
      <c r="H666" s="23"/>
      <c r="I666" s="23"/>
      <c r="J666" s="23"/>
      <c r="K666" s="23"/>
      <c r="L666" s="23"/>
      <c r="M666" s="23"/>
      <c r="N666" s="23"/>
      <c r="O666" s="23"/>
      <c r="P666" s="23"/>
      <c r="Q666" s="23"/>
      <c r="R666" s="23"/>
      <c r="S666" s="23"/>
      <c r="T666" s="23"/>
      <c r="U666" s="23"/>
      <c r="V666" s="23"/>
      <c r="W666" s="23"/>
      <c r="X666" s="23"/>
    </row>
    <row r="667" spans="1:24" ht="15.75" customHeight="1">
      <c r="A667" s="457"/>
      <c r="B667" s="23"/>
      <c r="C667" s="23"/>
      <c r="D667" s="23"/>
      <c r="E667" s="23"/>
      <c r="F667" s="23"/>
      <c r="G667" s="23"/>
      <c r="H667" s="23"/>
      <c r="I667" s="23"/>
      <c r="J667" s="23"/>
      <c r="K667" s="23"/>
      <c r="L667" s="23"/>
      <c r="M667" s="23"/>
      <c r="N667" s="23"/>
      <c r="O667" s="23"/>
      <c r="P667" s="23"/>
      <c r="Q667" s="23"/>
      <c r="R667" s="23"/>
      <c r="S667" s="23"/>
      <c r="T667" s="23"/>
      <c r="U667" s="23"/>
      <c r="V667" s="23"/>
      <c r="W667" s="23"/>
      <c r="X667" s="23"/>
    </row>
    <row r="668" spans="1:24" ht="15.75" customHeight="1">
      <c r="A668" s="457"/>
      <c r="B668" s="23"/>
      <c r="C668" s="23"/>
      <c r="D668" s="23"/>
      <c r="E668" s="23"/>
      <c r="F668" s="23"/>
      <c r="G668" s="23"/>
      <c r="H668" s="23"/>
      <c r="I668" s="23"/>
      <c r="J668" s="23"/>
      <c r="K668" s="23"/>
      <c r="L668" s="23"/>
      <c r="M668" s="23"/>
      <c r="N668" s="23"/>
      <c r="O668" s="23"/>
      <c r="P668" s="23"/>
      <c r="Q668" s="23"/>
      <c r="R668" s="23"/>
      <c r="S668" s="23"/>
      <c r="T668" s="23"/>
      <c r="U668" s="23"/>
      <c r="V668" s="23"/>
      <c r="W668" s="23"/>
      <c r="X668" s="23"/>
    </row>
    <row r="669" spans="1:24" ht="15.75" customHeight="1">
      <c r="A669" s="457"/>
      <c r="B669" s="23"/>
      <c r="C669" s="23"/>
      <c r="D669" s="23"/>
      <c r="E669" s="23"/>
      <c r="F669" s="23"/>
      <c r="G669" s="23"/>
      <c r="H669" s="23"/>
      <c r="I669" s="23"/>
      <c r="J669" s="23"/>
      <c r="K669" s="23"/>
      <c r="L669" s="23"/>
      <c r="M669" s="23"/>
      <c r="N669" s="23"/>
      <c r="O669" s="23"/>
      <c r="P669" s="23"/>
      <c r="Q669" s="23"/>
      <c r="R669" s="23"/>
      <c r="S669" s="23"/>
      <c r="T669" s="23"/>
      <c r="U669" s="23"/>
      <c r="V669" s="23"/>
      <c r="W669" s="23"/>
      <c r="X669" s="23"/>
    </row>
    <row r="670" spans="1:24" ht="15.75" customHeight="1">
      <c r="A670" s="457"/>
      <c r="B670" s="23"/>
      <c r="C670" s="23"/>
      <c r="D670" s="23"/>
      <c r="E670" s="23"/>
      <c r="F670" s="23"/>
      <c r="G670" s="23"/>
      <c r="H670" s="23"/>
      <c r="I670" s="23"/>
      <c r="J670" s="23"/>
      <c r="K670" s="23"/>
      <c r="L670" s="23"/>
      <c r="M670" s="23"/>
      <c r="N670" s="23"/>
      <c r="O670" s="23"/>
      <c r="P670" s="23"/>
      <c r="Q670" s="23"/>
      <c r="R670" s="23"/>
      <c r="S670" s="23"/>
      <c r="T670" s="23"/>
      <c r="U670" s="23"/>
      <c r="V670" s="23"/>
      <c r="W670" s="23"/>
      <c r="X670" s="23"/>
    </row>
    <row r="671" spans="1:24" ht="15.75" customHeight="1">
      <c r="A671" s="457"/>
      <c r="B671" s="23"/>
      <c r="C671" s="23"/>
      <c r="D671" s="23"/>
      <c r="E671" s="23"/>
      <c r="F671" s="23"/>
      <c r="G671" s="23"/>
      <c r="H671" s="23"/>
      <c r="I671" s="23"/>
      <c r="J671" s="23"/>
      <c r="K671" s="23"/>
      <c r="L671" s="23"/>
      <c r="M671" s="23"/>
      <c r="N671" s="23"/>
      <c r="O671" s="23"/>
      <c r="P671" s="23"/>
      <c r="Q671" s="23"/>
      <c r="R671" s="23"/>
      <c r="S671" s="23"/>
      <c r="T671" s="23"/>
      <c r="U671" s="23"/>
      <c r="V671" s="23"/>
      <c r="W671" s="23"/>
      <c r="X671" s="23"/>
    </row>
    <row r="672" spans="1:24" ht="15.75" customHeight="1">
      <c r="A672" s="457"/>
      <c r="B672" s="23"/>
      <c r="C672" s="23"/>
      <c r="D672" s="23"/>
      <c r="E672" s="23"/>
      <c r="F672" s="23"/>
      <c r="G672" s="23"/>
      <c r="H672" s="23"/>
      <c r="I672" s="23"/>
      <c r="J672" s="23"/>
      <c r="K672" s="23"/>
      <c r="L672" s="23"/>
      <c r="M672" s="23"/>
      <c r="N672" s="23"/>
      <c r="O672" s="23"/>
      <c r="P672" s="23"/>
      <c r="Q672" s="23"/>
      <c r="R672" s="23"/>
      <c r="S672" s="23"/>
      <c r="T672" s="23"/>
      <c r="U672" s="23"/>
      <c r="V672" s="23"/>
      <c r="W672" s="23"/>
      <c r="X672" s="23"/>
    </row>
    <row r="673" spans="1:24" ht="15.75" customHeight="1">
      <c r="A673" s="457"/>
      <c r="B673" s="23"/>
      <c r="C673" s="23"/>
      <c r="D673" s="23"/>
      <c r="E673" s="23"/>
      <c r="F673" s="23"/>
      <c r="G673" s="23"/>
      <c r="H673" s="23"/>
      <c r="I673" s="23"/>
      <c r="J673" s="23"/>
      <c r="K673" s="23"/>
      <c r="L673" s="23"/>
      <c r="M673" s="23"/>
      <c r="N673" s="23"/>
      <c r="O673" s="23"/>
      <c r="P673" s="23"/>
      <c r="Q673" s="23"/>
      <c r="R673" s="23"/>
      <c r="S673" s="23"/>
      <c r="T673" s="23"/>
      <c r="U673" s="23"/>
      <c r="V673" s="23"/>
      <c r="W673" s="23"/>
      <c r="X673" s="23"/>
    </row>
    <row r="674" spans="1:24" ht="15.75" customHeight="1">
      <c r="A674" s="457"/>
      <c r="B674" s="23"/>
      <c r="C674" s="23"/>
      <c r="D674" s="23"/>
      <c r="E674" s="23"/>
      <c r="F674" s="23"/>
      <c r="G674" s="23"/>
      <c r="H674" s="23"/>
      <c r="I674" s="23"/>
      <c r="J674" s="23"/>
      <c r="K674" s="23"/>
      <c r="L674" s="23"/>
      <c r="M674" s="23"/>
      <c r="N674" s="23"/>
      <c r="O674" s="23"/>
      <c r="P674" s="23"/>
      <c r="Q674" s="23"/>
      <c r="R674" s="23"/>
      <c r="S674" s="23"/>
      <c r="T674" s="23"/>
      <c r="U674" s="23"/>
      <c r="V674" s="23"/>
      <c r="W674" s="23"/>
      <c r="X674" s="23"/>
    </row>
    <row r="675" spans="1:24" ht="15.75" customHeight="1">
      <c r="A675" s="457"/>
      <c r="B675" s="23"/>
      <c r="C675" s="23"/>
      <c r="D675" s="23"/>
      <c r="E675" s="23"/>
      <c r="F675" s="23"/>
      <c r="G675" s="23"/>
      <c r="H675" s="23"/>
      <c r="I675" s="23"/>
      <c r="J675" s="23"/>
      <c r="K675" s="23"/>
      <c r="L675" s="23"/>
      <c r="M675" s="23"/>
      <c r="N675" s="23"/>
      <c r="O675" s="23"/>
      <c r="P675" s="23"/>
      <c r="Q675" s="23"/>
      <c r="R675" s="23"/>
      <c r="S675" s="23"/>
      <c r="T675" s="23"/>
      <c r="U675" s="23"/>
      <c r="V675" s="23"/>
      <c r="W675" s="23"/>
      <c r="X675" s="23"/>
    </row>
    <row r="676" spans="1:24" ht="15.75" customHeight="1">
      <c r="A676" s="457"/>
      <c r="B676" s="23"/>
      <c r="C676" s="23"/>
      <c r="D676" s="23"/>
      <c r="E676" s="23"/>
      <c r="F676" s="23"/>
      <c r="G676" s="23"/>
      <c r="H676" s="23"/>
      <c r="I676" s="23"/>
      <c r="J676" s="23"/>
      <c r="K676" s="23"/>
      <c r="L676" s="23"/>
      <c r="M676" s="23"/>
      <c r="N676" s="23"/>
      <c r="O676" s="23"/>
      <c r="P676" s="23"/>
      <c r="Q676" s="23"/>
      <c r="R676" s="23"/>
      <c r="S676" s="23"/>
      <c r="T676" s="23"/>
      <c r="U676" s="23"/>
      <c r="V676" s="23"/>
      <c r="W676" s="23"/>
      <c r="X676" s="23"/>
    </row>
    <row r="677" spans="1:24" ht="15.75" customHeight="1">
      <c r="A677" s="457"/>
      <c r="B677" s="23"/>
      <c r="C677" s="23"/>
      <c r="D677" s="23"/>
      <c r="E677" s="23"/>
      <c r="F677" s="23"/>
      <c r="G677" s="23"/>
      <c r="H677" s="23"/>
      <c r="I677" s="23"/>
      <c r="J677" s="23"/>
      <c r="K677" s="23"/>
      <c r="L677" s="23"/>
      <c r="M677" s="23"/>
      <c r="N677" s="23"/>
      <c r="O677" s="23"/>
      <c r="P677" s="23"/>
      <c r="Q677" s="23"/>
      <c r="R677" s="23"/>
      <c r="S677" s="23"/>
      <c r="T677" s="23"/>
      <c r="U677" s="23"/>
      <c r="V677" s="23"/>
      <c r="W677" s="23"/>
      <c r="X677" s="23"/>
    </row>
    <row r="678" spans="1:24" ht="15.75" customHeight="1">
      <c r="A678" s="457"/>
      <c r="B678" s="23"/>
      <c r="C678" s="23"/>
      <c r="D678" s="23"/>
      <c r="E678" s="23"/>
      <c r="F678" s="23"/>
      <c r="G678" s="23"/>
      <c r="H678" s="23"/>
      <c r="I678" s="23"/>
      <c r="J678" s="23"/>
      <c r="K678" s="23"/>
      <c r="L678" s="23"/>
      <c r="M678" s="23"/>
      <c r="N678" s="23"/>
      <c r="O678" s="23"/>
      <c r="P678" s="23"/>
      <c r="Q678" s="23"/>
      <c r="R678" s="23"/>
      <c r="S678" s="23"/>
      <c r="T678" s="23"/>
      <c r="U678" s="23"/>
      <c r="V678" s="23"/>
      <c r="W678" s="23"/>
      <c r="X678" s="23"/>
    </row>
    <row r="679" spans="1:24" ht="15.75" customHeight="1">
      <c r="A679" s="457"/>
      <c r="B679" s="23"/>
      <c r="C679" s="23"/>
      <c r="D679" s="23"/>
      <c r="E679" s="23"/>
      <c r="F679" s="23"/>
      <c r="G679" s="23"/>
      <c r="H679" s="23"/>
      <c r="I679" s="23"/>
      <c r="J679" s="23"/>
      <c r="K679" s="23"/>
      <c r="L679" s="23"/>
      <c r="M679" s="23"/>
      <c r="N679" s="23"/>
      <c r="O679" s="23"/>
      <c r="P679" s="23"/>
      <c r="Q679" s="23"/>
      <c r="R679" s="23"/>
      <c r="S679" s="23"/>
      <c r="T679" s="23"/>
      <c r="U679" s="23"/>
      <c r="V679" s="23"/>
      <c r="W679" s="23"/>
      <c r="X679" s="23"/>
    </row>
    <row r="680" spans="1:24" ht="15.75" customHeight="1">
      <c r="A680" s="457"/>
      <c r="B680" s="23"/>
      <c r="C680" s="23"/>
      <c r="D680" s="23"/>
      <c r="E680" s="23"/>
      <c r="F680" s="23"/>
      <c r="G680" s="23"/>
      <c r="H680" s="23"/>
      <c r="I680" s="23"/>
      <c r="J680" s="23"/>
      <c r="K680" s="23"/>
      <c r="L680" s="23"/>
      <c r="M680" s="23"/>
      <c r="N680" s="23"/>
      <c r="O680" s="23"/>
      <c r="P680" s="23"/>
      <c r="Q680" s="23"/>
      <c r="R680" s="23"/>
      <c r="S680" s="23"/>
      <c r="T680" s="23"/>
      <c r="U680" s="23"/>
      <c r="V680" s="23"/>
      <c r="W680" s="23"/>
      <c r="X680" s="23"/>
    </row>
    <row r="681" spans="1:24" ht="15.75" customHeight="1">
      <c r="A681" s="457"/>
      <c r="B681" s="23"/>
      <c r="C681" s="23"/>
      <c r="D681" s="23"/>
      <c r="E681" s="23"/>
      <c r="F681" s="23"/>
      <c r="G681" s="23"/>
      <c r="H681" s="23"/>
      <c r="I681" s="23"/>
      <c r="J681" s="23"/>
      <c r="K681" s="23"/>
      <c r="L681" s="23"/>
      <c r="M681" s="23"/>
      <c r="N681" s="23"/>
      <c r="O681" s="23"/>
      <c r="P681" s="23"/>
      <c r="Q681" s="23"/>
      <c r="R681" s="23"/>
      <c r="S681" s="23"/>
      <c r="T681" s="23"/>
      <c r="U681" s="23"/>
      <c r="V681" s="23"/>
      <c r="W681" s="23"/>
      <c r="X681" s="23"/>
    </row>
    <row r="682" spans="1:24" ht="15.75" customHeight="1">
      <c r="A682" s="457"/>
      <c r="B682" s="23"/>
      <c r="C682" s="23"/>
      <c r="D682" s="23"/>
      <c r="E682" s="23"/>
      <c r="F682" s="23"/>
      <c r="G682" s="23"/>
      <c r="H682" s="23"/>
      <c r="I682" s="23"/>
      <c r="J682" s="23"/>
      <c r="K682" s="23"/>
      <c r="L682" s="23"/>
      <c r="M682" s="23"/>
      <c r="N682" s="23"/>
      <c r="O682" s="23"/>
      <c r="P682" s="23"/>
      <c r="Q682" s="23"/>
      <c r="R682" s="23"/>
      <c r="S682" s="23"/>
      <c r="T682" s="23"/>
      <c r="U682" s="23"/>
      <c r="V682" s="23"/>
      <c r="W682" s="23"/>
      <c r="X682" s="23"/>
    </row>
    <row r="683" spans="1:24" ht="15.75" customHeight="1">
      <c r="A683" s="457"/>
      <c r="B683" s="23"/>
      <c r="C683" s="23"/>
      <c r="D683" s="23"/>
      <c r="E683" s="23"/>
      <c r="F683" s="23"/>
      <c r="G683" s="23"/>
      <c r="H683" s="23"/>
      <c r="I683" s="23"/>
      <c r="J683" s="23"/>
      <c r="K683" s="23"/>
      <c r="L683" s="23"/>
      <c r="M683" s="23"/>
      <c r="N683" s="23"/>
      <c r="O683" s="23"/>
      <c r="P683" s="23"/>
      <c r="Q683" s="23"/>
      <c r="R683" s="23"/>
      <c r="S683" s="23"/>
      <c r="T683" s="23"/>
      <c r="U683" s="23"/>
      <c r="V683" s="23"/>
      <c r="W683" s="23"/>
      <c r="X683" s="23"/>
    </row>
    <row r="684" spans="1:24" ht="15.75" customHeight="1">
      <c r="A684" s="457"/>
      <c r="B684" s="23"/>
      <c r="C684" s="23"/>
      <c r="D684" s="23"/>
      <c r="E684" s="23"/>
      <c r="F684" s="23"/>
      <c r="G684" s="23"/>
      <c r="H684" s="23"/>
      <c r="I684" s="23"/>
      <c r="J684" s="23"/>
      <c r="K684" s="23"/>
      <c r="L684" s="23"/>
      <c r="M684" s="23"/>
      <c r="N684" s="23"/>
      <c r="O684" s="23"/>
      <c r="P684" s="23"/>
      <c r="Q684" s="23"/>
      <c r="R684" s="23"/>
      <c r="S684" s="23"/>
      <c r="T684" s="23"/>
      <c r="U684" s="23"/>
      <c r="V684" s="23"/>
      <c r="W684" s="23"/>
      <c r="X684" s="23"/>
    </row>
    <row r="685" spans="1:24" ht="15.75" customHeight="1">
      <c r="A685" s="457"/>
      <c r="B685" s="23"/>
      <c r="C685" s="23"/>
      <c r="D685" s="23"/>
      <c r="E685" s="23"/>
      <c r="F685" s="23"/>
      <c r="G685" s="23"/>
      <c r="H685" s="23"/>
      <c r="I685" s="23"/>
      <c r="J685" s="23"/>
      <c r="K685" s="23"/>
      <c r="L685" s="23"/>
      <c r="M685" s="23"/>
      <c r="N685" s="23"/>
      <c r="O685" s="23"/>
      <c r="P685" s="23"/>
      <c r="Q685" s="23"/>
      <c r="R685" s="23"/>
      <c r="S685" s="23"/>
      <c r="T685" s="23"/>
      <c r="U685" s="23"/>
      <c r="V685" s="23"/>
      <c r="W685" s="23"/>
      <c r="X685" s="23"/>
    </row>
    <row r="686" spans="1:24" ht="15.75" customHeight="1">
      <c r="A686" s="457"/>
      <c r="B686" s="23"/>
      <c r="C686" s="23"/>
      <c r="D686" s="23"/>
      <c r="E686" s="23"/>
      <c r="F686" s="23"/>
      <c r="G686" s="23"/>
      <c r="H686" s="23"/>
      <c r="I686" s="23"/>
      <c r="J686" s="23"/>
      <c r="K686" s="23"/>
      <c r="L686" s="23"/>
      <c r="M686" s="23"/>
      <c r="N686" s="23"/>
      <c r="O686" s="23"/>
      <c r="P686" s="23"/>
      <c r="Q686" s="23"/>
      <c r="R686" s="23"/>
      <c r="S686" s="23"/>
      <c r="T686" s="23"/>
      <c r="U686" s="23"/>
      <c r="V686" s="23"/>
      <c r="W686" s="23"/>
      <c r="X686" s="23"/>
    </row>
    <row r="687" spans="1:24" ht="15.75" customHeight="1">
      <c r="A687" s="457"/>
      <c r="B687" s="23"/>
      <c r="C687" s="23"/>
      <c r="D687" s="23"/>
      <c r="E687" s="23"/>
      <c r="F687" s="23"/>
      <c r="G687" s="23"/>
      <c r="H687" s="23"/>
      <c r="I687" s="23"/>
      <c r="J687" s="23"/>
      <c r="K687" s="23"/>
      <c r="L687" s="23"/>
      <c r="M687" s="23"/>
      <c r="N687" s="23"/>
      <c r="O687" s="23"/>
      <c r="P687" s="23"/>
      <c r="Q687" s="23"/>
      <c r="R687" s="23"/>
      <c r="S687" s="23"/>
      <c r="T687" s="23"/>
      <c r="U687" s="23"/>
      <c r="V687" s="23"/>
      <c r="W687" s="23"/>
      <c r="X687" s="23"/>
    </row>
    <row r="688" spans="1:24" ht="15.75" customHeight="1">
      <c r="A688" s="457"/>
      <c r="B688" s="23"/>
      <c r="C688" s="23"/>
      <c r="D688" s="23"/>
      <c r="E688" s="23"/>
      <c r="F688" s="23"/>
      <c r="G688" s="23"/>
      <c r="H688" s="23"/>
      <c r="I688" s="23"/>
      <c r="J688" s="23"/>
      <c r="K688" s="23"/>
      <c r="L688" s="23"/>
      <c r="M688" s="23"/>
      <c r="N688" s="23"/>
      <c r="O688" s="23"/>
      <c r="P688" s="23"/>
      <c r="Q688" s="23"/>
      <c r="R688" s="23"/>
      <c r="S688" s="23"/>
      <c r="T688" s="23"/>
      <c r="U688" s="23"/>
      <c r="V688" s="23"/>
      <c r="W688" s="23"/>
      <c r="X688" s="23"/>
    </row>
    <row r="689" spans="1:24" ht="15.75" customHeight="1">
      <c r="A689" s="457"/>
      <c r="B689" s="23"/>
      <c r="C689" s="23"/>
      <c r="D689" s="23"/>
      <c r="E689" s="23"/>
      <c r="F689" s="23"/>
      <c r="G689" s="23"/>
      <c r="H689" s="23"/>
      <c r="I689" s="23"/>
      <c r="J689" s="23"/>
      <c r="K689" s="23"/>
      <c r="L689" s="23"/>
      <c r="M689" s="23"/>
      <c r="N689" s="23"/>
      <c r="O689" s="23"/>
      <c r="P689" s="23"/>
      <c r="Q689" s="23"/>
      <c r="R689" s="23"/>
      <c r="S689" s="23"/>
      <c r="T689" s="23"/>
      <c r="U689" s="23"/>
      <c r="V689" s="23"/>
      <c r="W689" s="23"/>
      <c r="X689" s="23"/>
    </row>
    <row r="690" spans="1:24" ht="15.75" customHeight="1">
      <c r="A690" s="457"/>
      <c r="B690" s="23"/>
      <c r="C690" s="23"/>
      <c r="D690" s="23"/>
      <c r="E690" s="23"/>
      <c r="F690" s="23"/>
      <c r="G690" s="23"/>
      <c r="H690" s="23"/>
      <c r="I690" s="23"/>
      <c r="J690" s="23"/>
      <c r="K690" s="23"/>
      <c r="L690" s="23"/>
      <c r="M690" s="23"/>
      <c r="N690" s="23"/>
      <c r="O690" s="23"/>
      <c r="P690" s="23"/>
      <c r="Q690" s="23"/>
      <c r="R690" s="23"/>
      <c r="S690" s="23"/>
      <c r="T690" s="23"/>
      <c r="U690" s="23"/>
      <c r="V690" s="23"/>
      <c r="W690" s="23"/>
      <c r="X690" s="23"/>
    </row>
    <row r="691" spans="1:24" ht="15.75" customHeight="1">
      <c r="A691" s="457"/>
      <c r="B691" s="23"/>
      <c r="C691" s="23"/>
      <c r="D691" s="23"/>
      <c r="E691" s="23"/>
      <c r="F691" s="23"/>
      <c r="G691" s="23"/>
      <c r="H691" s="23"/>
      <c r="I691" s="23"/>
      <c r="J691" s="23"/>
      <c r="K691" s="23"/>
      <c r="L691" s="23"/>
      <c r="M691" s="23"/>
      <c r="N691" s="23"/>
      <c r="O691" s="23"/>
      <c r="P691" s="23"/>
      <c r="Q691" s="23"/>
      <c r="R691" s="23"/>
      <c r="S691" s="23"/>
      <c r="T691" s="23"/>
      <c r="U691" s="23"/>
      <c r="V691" s="23"/>
      <c r="W691" s="23"/>
      <c r="X691" s="23"/>
    </row>
    <row r="692" spans="1:24" ht="15.75" customHeight="1">
      <c r="A692" s="457"/>
      <c r="B692" s="23"/>
      <c r="C692" s="23"/>
      <c r="D692" s="23"/>
      <c r="E692" s="23"/>
      <c r="F692" s="23"/>
      <c r="G692" s="23"/>
      <c r="H692" s="23"/>
      <c r="I692" s="23"/>
      <c r="J692" s="23"/>
      <c r="K692" s="23"/>
      <c r="L692" s="23"/>
      <c r="M692" s="23"/>
      <c r="N692" s="23"/>
      <c r="O692" s="23"/>
      <c r="P692" s="23"/>
      <c r="Q692" s="23"/>
      <c r="R692" s="23"/>
      <c r="S692" s="23"/>
      <c r="T692" s="23"/>
      <c r="U692" s="23"/>
      <c r="V692" s="23"/>
      <c r="W692" s="23"/>
      <c r="X692" s="23"/>
    </row>
    <row r="693" spans="1:24" ht="15.75" customHeight="1">
      <c r="A693" s="457"/>
      <c r="B693" s="23"/>
      <c r="C693" s="23"/>
      <c r="D693" s="23"/>
      <c r="E693" s="23"/>
      <c r="F693" s="23"/>
      <c r="G693" s="23"/>
      <c r="H693" s="23"/>
      <c r="I693" s="23"/>
      <c r="J693" s="23"/>
      <c r="K693" s="23"/>
      <c r="L693" s="23"/>
      <c r="M693" s="23"/>
      <c r="N693" s="23"/>
      <c r="O693" s="23"/>
      <c r="P693" s="23"/>
      <c r="Q693" s="23"/>
      <c r="R693" s="23"/>
      <c r="S693" s="23"/>
      <c r="T693" s="23"/>
      <c r="U693" s="23"/>
      <c r="V693" s="23"/>
      <c r="W693" s="23"/>
      <c r="X693" s="23"/>
    </row>
    <row r="694" spans="1:24" ht="15.75" customHeight="1">
      <c r="A694" s="457"/>
      <c r="B694" s="23"/>
      <c r="C694" s="23"/>
      <c r="D694" s="23"/>
      <c r="E694" s="23"/>
      <c r="F694" s="23"/>
      <c r="G694" s="23"/>
      <c r="H694" s="23"/>
      <c r="I694" s="23"/>
      <c r="J694" s="23"/>
      <c r="K694" s="23"/>
      <c r="L694" s="23"/>
      <c r="M694" s="23"/>
      <c r="N694" s="23"/>
      <c r="O694" s="23"/>
      <c r="P694" s="23"/>
      <c r="Q694" s="23"/>
      <c r="R694" s="23"/>
      <c r="S694" s="23"/>
      <c r="T694" s="23"/>
      <c r="U694" s="23"/>
      <c r="V694" s="23"/>
      <c r="W694" s="23"/>
      <c r="X694" s="23"/>
    </row>
    <row r="695" spans="1:24" ht="15.75" customHeight="1">
      <c r="A695" s="457"/>
      <c r="B695" s="23"/>
      <c r="C695" s="23"/>
      <c r="D695" s="23"/>
      <c r="E695" s="23"/>
      <c r="F695" s="23"/>
      <c r="G695" s="23"/>
      <c r="H695" s="23"/>
      <c r="I695" s="23"/>
      <c r="J695" s="23"/>
      <c r="K695" s="23"/>
      <c r="L695" s="23"/>
      <c r="M695" s="23"/>
      <c r="N695" s="23"/>
      <c r="O695" s="23"/>
      <c r="P695" s="23"/>
      <c r="Q695" s="23"/>
      <c r="R695" s="23"/>
      <c r="S695" s="23"/>
      <c r="T695" s="23"/>
      <c r="U695" s="23"/>
      <c r="V695" s="23"/>
      <c r="W695" s="23"/>
      <c r="X695" s="23"/>
    </row>
    <row r="696" spans="1:24" ht="15.75" customHeight="1">
      <c r="A696" s="457"/>
      <c r="B696" s="23"/>
      <c r="C696" s="23"/>
      <c r="D696" s="23"/>
      <c r="E696" s="23"/>
      <c r="F696" s="23"/>
      <c r="G696" s="23"/>
      <c r="H696" s="23"/>
      <c r="I696" s="23"/>
      <c r="J696" s="23"/>
      <c r="K696" s="23"/>
      <c r="L696" s="23"/>
      <c r="M696" s="23"/>
      <c r="N696" s="23"/>
      <c r="O696" s="23"/>
      <c r="P696" s="23"/>
      <c r="Q696" s="23"/>
      <c r="R696" s="23"/>
      <c r="S696" s="23"/>
      <c r="T696" s="23"/>
      <c r="U696" s="23"/>
      <c r="V696" s="23"/>
      <c r="W696" s="23"/>
      <c r="X696" s="23"/>
    </row>
    <row r="697" spans="1:24" ht="15.75" customHeight="1">
      <c r="A697" s="457"/>
      <c r="B697" s="23"/>
      <c r="C697" s="23"/>
      <c r="D697" s="23"/>
      <c r="E697" s="23"/>
      <c r="F697" s="23"/>
      <c r="G697" s="23"/>
      <c r="H697" s="23"/>
      <c r="I697" s="23"/>
      <c r="J697" s="23"/>
      <c r="K697" s="23"/>
      <c r="L697" s="23"/>
      <c r="M697" s="23"/>
      <c r="N697" s="23"/>
      <c r="O697" s="23"/>
      <c r="P697" s="23"/>
      <c r="Q697" s="23"/>
      <c r="R697" s="23"/>
      <c r="S697" s="23"/>
      <c r="T697" s="23"/>
      <c r="U697" s="23"/>
      <c r="V697" s="23"/>
      <c r="W697" s="23"/>
      <c r="X697" s="23"/>
    </row>
    <row r="698" spans="1:24" ht="15.75" customHeight="1">
      <c r="A698" s="457"/>
      <c r="B698" s="23"/>
      <c r="C698" s="23"/>
      <c r="D698" s="23"/>
      <c r="E698" s="23"/>
      <c r="F698" s="23"/>
      <c r="G698" s="23"/>
      <c r="H698" s="23"/>
      <c r="I698" s="23"/>
      <c r="J698" s="23"/>
      <c r="K698" s="23"/>
      <c r="L698" s="23"/>
      <c r="M698" s="23"/>
      <c r="N698" s="23"/>
      <c r="O698" s="23"/>
      <c r="P698" s="23"/>
      <c r="Q698" s="23"/>
      <c r="R698" s="23"/>
      <c r="S698" s="23"/>
      <c r="T698" s="23"/>
      <c r="U698" s="23"/>
      <c r="V698" s="23"/>
      <c r="W698" s="23"/>
      <c r="X698" s="23"/>
    </row>
    <row r="699" spans="1:24" ht="15.75" customHeight="1">
      <c r="A699" s="457"/>
      <c r="B699" s="23"/>
      <c r="C699" s="23"/>
      <c r="D699" s="23"/>
      <c r="E699" s="23"/>
      <c r="F699" s="23"/>
      <c r="G699" s="23"/>
      <c r="H699" s="23"/>
      <c r="I699" s="23"/>
      <c r="J699" s="23"/>
      <c r="K699" s="23"/>
      <c r="L699" s="23"/>
      <c r="M699" s="23"/>
      <c r="N699" s="23"/>
      <c r="O699" s="23"/>
      <c r="P699" s="23"/>
      <c r="Q699" s="23"/>
      <c r="R699" s="23"/>
      <c r="S699" s="23"/>
      <c r="T699" s="23"/>
      <c r="U699" s="23"/>
      <c r="V699" s="23"/>
      <c r="W699" s="23"/>
      <c r="X699" s="23"/>
    </row>
    <row r="700" spans="1:24" ht="15.75" customHeight="1">
      <c r="A700" s="457"/>
      <c r="B700" s="23"/>
      <c r="C700" s="23"/>
      <c r="D700" s="23"/>
      <c r="E700" s="23"/>
      <c r="F700" s="23"/>
      <c r="G700" s="23"/>
      <c r="H700" s="23"/>
      <c r="I700" s="23"/>
      <c r="J700" s="23"/>
      <c r="K700" s="23"/>
      <c r="L700" s="23"/>
      <c r="M700" s="23"/>
      <c r="N700" s="23"/>
      <c r="O700" s="23"/>
      <c r="P700" s="23"/>
      <c r="Q700" s="23"/>
      <c r="R700" s="23"/>
      <c r="S700" s="23"/>
      <c r="T700" s="23"/>
      <c r="U700" s="23"/>
      <c r="V700" s="23"/>
      <c r="W700" s="23"/>
      <c r="X700" s="23"/>
    </row>
    <row r="701" spans="1:24" ht="15.75" customHeight="1">
      <c r="A701" s="457"/>
      <c r="B701" s="23"/>
      <c r="C701" s="23"/>
      <c r="D701" s="23"/>
      <c r="E701" s="23"/>
      <c r="F701" s="23"/>
      <c r="G701" s="23"/>
      <c r="H701" s="23"/>
      <c r="I701" s="23"/>
      <c r="J701" s="23"/>
      <c r="K701" s="23"/>
      <c r="L701" s="23"/>
      <c r="M701" s="23"/>
      <c r="N701" s="23"/>
      <c r="O701" s="23"/>
      <c r="P701" s="23"/>
      <c r="Q701" s="23"/>
      <c r="R701" s="23"/>
      <c r="S701" s="23"/>
      <c r="T701" s="23"/>
      <c r="U701" s="23"/>
      <c r="V701" s="23"/>
      <c r="W701" s="23"/>
      <c r="X701" s="23"/>
    </row>
    <row r="702" spans="1:24" ht="15.75" customHeight="1">
      <c r="A702" s="457"/>
      <c r="B702" s="23"/>
      <c r="C702" s="23"/>
      <c r="D702" s="23"/>
      <c r="E702" s="23"/>
      <c r="F702" s="23"/>
      <c r="G702" s="23"/>
      <c r="H702" s="23"/>
      <c r="I702" s="23"/>
      <c r="J702" s="23"/>
      <c r="K702" s="23"/>
      <c r="L702" s="23"/>
      <c r="M702" s="23"/>
      <c r="N702" s="23"/>
      <c r="O702" s="23"/>
      <c r="P702" s="23"/>
      <c r="Q702" s="23"/>
      <c r="R702" s="23"/>
      <c r="S702" s="23"/>
      <c r="T702" s="23"/>
      <c r="U702" s="23"/>
      <c r="V702" s="23"/>
      <c r="W702" s="23"/>
      <c r="X702" s="23"/>
    </row>
    <row r="703" spans="1:24" ht="15.75" customHeight="1">
      <c r="A703" s="457"/>
      <c r="B703" s="23"/>
      <c r="C703" s="23"/>
      <c r="D703" s="23"/>
      <c r="E703" s="23"/>
      <c r="F703" s="23"/>
      <c r="G703" s="23"/>
      <c r="H703" s="23"/>
      <c r="I703" s="23"/>
      <c r="J703" s="23"/>
      <c r="K703" s="23"/>
      <c r="L703" s="23"/>
      <c r="M703" s="23"/>
      <c r="N703" s="23"/>
      <c r="O703" s="23"/>
      <c r="P703" s="23"/>
      <c r="Q703" s="23"/>
      <c r="R703" s="23"/>
      <c r="S703" s="23"/>
      <c r="T703" s="23"/>
      <c r="U703" s="23"/>
      <c r="V703" s="23"/>
      <c r="W703" s="23"/>
      <c r="X703" s="23"/>
    </row>
    <row r="704" spans="1:24" ht="15.75" customHeight="1">
      <c r="A704" s="457"/>
      <c r="B704" s="23"/>
      <c r="C704" s="23"/>
      <c r="D704" s="23"/>
      <c r="E704" s="23"/>
      <c r="F704" s="23"/>
      <c r="G704" s="23"/>
      <c r="H704" s="23"/>
      <c r="I704" s="23"/>
      <c r="J704" s="23"/>
      <c r="K704" s="23"/>
      <c r="L704" s="23"/>
      <c r="M704" s="23"/>
      <c r="N704" s="23"/>
      <c r="O704" s="23"/>
      <c r="P704" s="23"/>
      <c r="Q704" s="23"/>
      <c r="R704" s="23"/>
      <c r="S704" s="23"/>
      <c r="T704" s="23"/>
      <c r="U704" s="23"/>
      <c r="V704" s="23"/>
      <c r="W704" s="23"/>
      <c r="X704" s="23"/>
    </row>
    <row r="705" spans="1:24" ht="15.75" customHeight="1">
      <c r="A705" s="457"/>
      <c r="B705" s="23"/>
      <c r="C705" s="23"/>
      <c r="D705" s="23"/>
      <c r="E705" s="23"/>
      <c r="F705" s="23"/>
      <c r="G705" s="23"/>
      <c r="H705" s="23"/>
      <c r="I705" s="23"/>
      <c r="J705" s="23"/>
      <c r="K705" s="23"/>
      <c r="L705" s="23"/>
      <c r="M705" s="23"/>
      <c r="N705" s="23"/>
      <c r="O705" s="23"/>
      <c r="P705" s="23"/>
      <c r="Q705" s="23"/>
      <c r="R705" s="23"/>
      <c r="S705" s="23"/>
      <c r="T705" s="23"/>
      <c r="U705" s="23"/>
      <c r="V705" s="23"/>
      <c r="W705" s="23"/>
      <c r="X705" s="23"/>
    </row>
    <row r="706" spans="1:24" ht="15.75" customHeight="1">
      <c r="A706" s="457"/>
      <c r="B706" s="23"/>
      <c r="C706" s="23"/>
      <c r="D706" s="23"/>
      <c r="E706" s="23"/>
      <c r="F706" s="23"/>
      <c r="G706" s="23"/>
      <c r="H706" s="23"/>
      <c r="I706" s="23"/>
      <c r="J706" s="23"/>
      <c r="K706" s="23"/>
      <c r="L706" s="23"/>
      <c r="M706" s="23"/>
      <c r="N706" s="23"/>
      <c r="O706" s="23"/>
      <c r="P706" s="23"/>
      <c r="Q706" s="23"/>
      <c r="R706" s="23"/>
      <c r="S706" s="23"/>
      <c r="T706" s="23"/>
      <c r="U706" s="23"/>
      <c r="V706" s="23"/>
      <c r="W706" s="23"/>
      <c r="X706" s="23"/>
    </row>
    <row r="707" spans="1:24" ht="15.75" customHeight="1">
      <c r="A707" s="457"/>
      <c r="B707" s="23"/>
      <c r="C707" s="23"/>
      <c r="D707" s="23"/>
      <c r="E707" s="23"/>
      <c r="F707" s="23"/>
      <c r="G707" s="23"/>
      <c r="H707" s="23"/>
      <c r="I707" s="23"/>
      <c r="J707" s="23"/>
      <c r="K707" s="23"/>
      <c r="L707" s="23"/>
      <c r="M707" s="23"/>
      <c r="N707" s="23"/>
      <c r="O707" s="23"/>
      <c r="P707" s="23"/>
      <c r="Q707" s="23"/>
      <c r="R707" s="23"/>
      <c r="S707" s="23"/>
      <c r="T707" s="23"/>
      <c r="U707" s="23"/>
      <c r="V707" s="23"/>
      <c r="W707" s="23"/>
      <c r="X707" s="23"/>
    </row>
    <row r="708" spans="1:24" ht="15.75" customHeight="1">
      <c r="A708" s="457"/>
      <c r="B708" s="23"/>
      <c r="C708" s="23"/>
      <c r="D708" s="23"/>
      <c r="E708" s="23"/>
      <c r="F708" s="23"/>
      <c r="G708" s="23"/>
      <c r="H708" s="23"/>
      <c r="I708" s="23"/>
      <c r="J708" s="23"/>
      <c r="K708" s="23"/>
      <c r="L708" s="23"/>
      <c r="M708" s="23"/>
      <c r="N708" s="23"/>
      <c r="O708" s="23"/>
      <c r="P708" s="23"/>
      <c r="Q708" s="23"/>
      <c r="R708" s="23"/>
      <c r="S708" s="23"/>
      <c r="T708" s="23"/>
      <c r="U708" s="23"/>
      <c r="V708" s="23"/>
      <c r="W708" s="23"/>
      <c r="X708" s="23"/>
    </row>
    <row r="709" spans="1:24" ht="15.75" customHeight="1">
      <c r="A709" s="457"/>
      <c r="B709" s="23"/>
      <c r="C709" s="23"/>
      <c r="D709" s="23"/>
      <c r="E709" s="23"/>
      <c r="F709" s="23"/>
      <c r="G709" s="23"/>
      <c r="H709" s="23"/>
      <c r="I709" s="23"/>
      <c r="J709" s="23"/>
      <c r="K709" s="23"/>
      <c r="L709" s="23"/>
      <c r="M709" s="23"/>
      <c r="N709" s="23"/>
      <c r="O709" s="23"/>
      <c r="P709" s="23"/>
      <c r="Q709" s="23"/>
      <c r="R709" s="23"/>
      <c r="S709" s="23"/>
      <c r="T709" s="23"/>
      <c r="U709" s="23"/>
      <c r="V709" s="23"/>
      <c r="W709" s="23"/>
      <c r="X709" s="23"/>
    </row>
    <row r="710" spans="1:24" ht="15.75" customHeight="1">
      <c r="A710" s="457"/>
      <c r="B710" s="23"/>
      <c r="C710" s="23"/>
      <c r="D710" s="23"/>
      <c r="E710" s="23"/>
      <c r="F710" s="23"/>
      <c r="G710" s="23"/>
      <c r="H710" s="23"/>
      <c r="I710" s="23"/>
      <c r="J710" s="23"/>
      <c r="K710" s="23"/>
      <c r="L710" s="23"/>
      <c r="M710" s="23"/>
      <c r="N710" s="23"/>
      <c r="O710" s="23"/>
      <c r="P710" s="23"/>
      <c r="Q710" s="23"/>
      <c r="R710" s="23"/>
      <c r="S710" s="23"/>
      <c r="T710" s="23"/>
      <c r="U710" s="23"/>
      <c r="V710" s="23"/>
      <c r="W710" s="23"/>
      <c r="X710" s="23"/>
    </row>
    <row r="711" spans="1:24" ht="15.75" customHeight="1">
      <c r="A711" s="457"/>
      <c r="B711" s="23"/>
      <c r="C711" s="23"/>
      <c r="D711" s="23"/>
      <c r="E711" s="23"/>
      <c r="F711" s="23"/>
      <c r="G711" s="23"/>
      <c r="H711" s="23"/>
      <c r="I711" s="23"/>
      <c r="J711" s="23"/>
      <c r="K711" s="23"/>
      <c r="L711" s="23"/>
      <c r="M711" s="23"/>
      <c r="N711" s="23"/>
      <c r="O711" s="23"/>
      <c r="P711" s="23"/>
      <c r="Q711" s="23"/>
      <c r="R711" s="23"/>
      <c r="S711" s="23"/>
      <c r="T711" s="23"/>
      <c r="U711" s="23"/>
      <c r="V711" s="23"/>
      <c r="W711" s="23"/>
      <c r="X711" s="23"/>
    </row>
    <row r="712" spans="1:24" ht="15.75" customHeight="1">
      <c r="A712" s="457"/>
      <c r="B712" s="23"/>
      <c r="C712" s="23"/>
      <c r="D712" s="23"/>
      <c r="E712" s="23"/>
      <c r="F712" s="23"/>
      <c r="G712" s="23"/>
      <c r="H712" s="23"/>
      <c r="I712" s="23"/>
      <c r="J712" s="23"/>
      <c r="K712" s="23"/>
      <c r="L712" s="23"/>
      <c r="M712" s="23"/>
      <c r="N712" s="23"/>
      <c r="O712" s="23"/>
      <c r="P712" s="23"/>
      <c r="Q712" s="23"/>
      <c r="R712" s="23"/>
      <c r="S712" s="23"/>
      <c r="T712" s="23"/>
      <c r="U712" s="23"/>
      <c r="V712" s="23"/>
      <c r="W712" s="23"/>
      <c r="X712" s="23"/>
    </row>
    <row r="713" spans="1:24" ht="15.75" customHeight="1">
      <c r="A713" s="457"/>
      <c r="B713" s="23"/>
      <c r="C713" s="23"/>
      <c r="D713" s="23"/>
      <c r="E713" s="23"/>
      <c r="F713" s="23"/>
      <c r="G713" s="23"/>
      <c r="H713" s="23"/>
      <c r="I713" s="23"/>
      <c r="J713" s="23"/>
      <c r="K713" s="23"/>
      <c r="L713" s="23"/>
      <c r="M713" s="23"/>
      <c r="N713" s="23"/>
      <c r="O713" s="23"/>
      <c r="P713" s="23"/>
      <c r="Q713" s="23"/>
      <c r="R713" s="23"/>
      <c r="S713" s="23"/>
      <c r="T713" s="23"/>
      <c r="U713" s="23"/>
      <c r="V713" s="23"/>
      <c r="W713" s="23"/>
      <c r="X713" s="23"/>
    </row>
    <row r="714" spans="1:24" ht="15.75" customHeight="1">
      <c r="A714" s="457"/>
      <c r="B714" s="23"/>
      <c r="C714" s="23"/>
      <c r="D714" s="23"/>
      <c r="E714" s="23"/>
      <c r="F714" s="23"/>
      <c r="G714" s="23"/>
      <c r="H714" s="23"/>
      <c r="I714" s="23"/>
      <c r="J714" s="23"/>
      <c r="K714" s="23"/>
      <c r="L714" s="23"/>
      <c r="M714" s="23"/>
      <c r="N714" s="23"/>
      <c r="O714" s="23"/>
      <c r="P714" s="23"/>
      <c r="Q714" s="23"/>
      <c r="R714" s="23"/>
      <c r="S714" s="23"/>
      <c r="T714" s="23"/>
      <c r="U714" s="23"/>
      <c r="V714" s="23"/>
      <c r="W714" s="23"/>
      <c r="X714" s="23"/>
    </row>
    <row r="715" spans="1:24" ht="15.75" customHeight="1">
      <c r="A715" s="457"/>
      <c r="B715" s="23"/>
      <c r="C715" s="23"/>
      <c r="D715" s="23"/>
      <c r="E715" s="23"/>
      <c r="F715" s="23"/>
      <c r="G715" s="23"/>
      <c r="H715" s="23"/>
      <c r="I715" s="23"/>
      <c r="J715" s="23"/>
      <c r="K715" s="23"/>
      <c r="L715" s="23"/>
      <c r="M715" s="23"/>
      <c r="N715" s="23"/>
      <c r="O715" s="23"/>
      <c r="P715" s="23"/>
      <c r="Q715" s="23"/>
      <c r="R715" s="23"/>
      <c r="S715" s="23"/>
      <c r="T715" s="23"/>
      <c r="U715" s="23"/>
      <c r="V715" s="23"/>
      <c r="W715" s="23"/>
      <c r="X715" s="23"/>
    </row>
    <row r="716" spans="1:24" ht="15.75" customHeight="1">
      <c r="A716" s="457"/>
      <c r="B716" s="23"/>
      <c r="C716" s="23"/>
      <c r="D716" s="23"/>
      <c r="E716" s="23"/>
      <c r="F716" s="23"/>
      <c r="G716" s="23"/>
      <c r="H716" s="23"/>
      <c r="I716" s="23"/>
      <c r="J716" s="23"/>
      <c r="K716" s="23"/>
      <c r="L716" s="23"/>
      <c r="M716" s="23"/>
      <c r="N716" s="23"/>
      <c r="O716" s="23"/>
      <c r="P716" s="23"/>
      <c r="Q716" s="23"/>
      <c r="R716" s="23"/>
      <c r="S716" s="23"/>
      <c r="T716" s="23"/>
      <c r="U716" s="23"/>
      <c r="V716" s="23"/>
      <c r="W716" s="23"/>
      <c r="X716" s="23"/>
    </row>
    <row r="717" spans="1:24" ht="15.75" customHeight="1">
      <c r="A717" s="457"/>
      <c r="B717" s="23"/>
      <c r="C717" s="23"/>
      <c r="D717" s="23"/>
      <c r="E717" s="23"/>
      <c r="F717" s="23"/>
      <c r="G717" s="23"/>
      <c r="H717" s="23"/>
      <c r="I717" s="23"/>
      <c r="J717" s="23"/>
      <c r="K717" s="23"/>
      <c r="L717" s="23"/>
      <c r="M717" s="23"/>
      <c r="N717" s="23"/>
      <c r="O717" s="23"/>
      <c r="P717" s="23"/>
      <c r="Q717" s="23"/>
      <c r="R717" s="23"/>
      <c r="S717" s="23"/>
      <c r="T717" s="23"/>
      <c r="U717" s="23"/>
      <c r="V717" s="23"/>
      <c r="W717" s="23"/>
      <c r="X717" s="23"/>
    </row>
    <row r="718" spans="1:24" ht="15.75" customHeight="1">
      <c r="A718" s="457"/>
      <c r="B718" s="23"/>
      <c r="C718" s="23"/>
      <c r="D718" s="23"/>
      <c r="E718" s="23"/>
      <c r="F718" s="23"/>
      <c r="G718" s="23"/>
      <c r="H718" s="23"/>
      <c r="I718" s="23"/>
      <c r="J718" s="23"/>
      <c r="K718" s="23"/>
      <c r="L718" s="23"/>
      <c r="M718" s="23"/>
      <c r="N718" s="23"/>
      <c r="O718" s="23"/>
      <c r="P718" s="23"/>
      <c r="Q718" s="23"/>
      <c r="R718" s="23"/>
      <c r="S718" s="23"/>
      <c r="T718" s="23"/>
      <c r="U718" s="23"/>
      <c r="V718" s="23"/>
      <c r="W718" s="23"/>
      <c r="X718" s="23"/>
    </row>
    <row r="719" spans="1:24" ht="15.75" customHeight="1">
      <c r="A719" s="457"/>
      <c r="B719" s="23"/>
      <c r="C719" s="23"/>
      <c r="D719" s="23"/>
      <c r="E719" s="23"/>
      <c r="F719" s="23"/>
      <c r="G719" s="23"/>
      <c r="H719" s="23"/>
      <c r="I719" s="23"/>
      <c r="J719" s="23"/>
      <c r="K719" s="23"/>
      <c r="L719" s="23"/>
      <c r="M719" s="23"/>
      <c r="N719" s="23"/>
      <c r="O719" s="23"/>
      <c r="P719" s="23"/>
      <c r="Q719" s="23"/>
      <c r="R719" s="23"/>
      <c r="S719" s="23"/>
      <c r="T719" s="23"/>
      <c r="U719" s="23"/>
      <c r="V719" s="23"/>
      <c r="W719" s="23"/>
      <c r="X719" s="23"/>
    </row>
    <row r="720" spans="1:24" ht="15.75" customHeight="1">
      <c r="A720" s="457"/>
      <c r="B720" s="23"/>
      <c r="C720" s="23"/>
      <c r="D720" s="23"/>
      <c r="E720" s="23"/>
      <c r="F720" s="23"/>
      <c r="G720" s="23"/>
      <c r="H720" s="23"/>
      <c r="I720" s="23"/>
      <c r="J720" s="23"/>
      <c r="K720" s="23"/>
      <c r="L720" s="23"/>
      <c r="M720" s="23"/>
      <c r="N720" s="23"/>
      <c r="O720" s="23"/>
      <c r="P720" s="23"/>
      <c r="Q720" s="23"/>
      <c r="R720" s="23"/>
      <c r="S720" s="23"/>
      <c r="T720" s="23"/>
      <c r="U720" s="23"/>
      <c r="V720" s="23"/>
      <c r="W720" s="23"/>
      <c r="X720" s="23"/>
    </row>
    <row r="721" spans="1:24" ht="15.75" customHeight="1">
      <c r="A721" s="457"/>
      <c r="B721" s="23"/>
      <c r="C721" s="23"/>
      <c r="D721" s="23"/>
      <c r="E721" s="23"/>
      <c r="F721" s="23"/>
      <c r="G721" s="23"/>
      <c r="H721" s="23"/>
      <c r="I721" s="23"/>
      <c r="J721" s="23"/>
      <c r="K721" s="23"/>
      <c r="L721" s="23"/>
      <c r="M721" s="23"/>
      <c r="N721" s="23"/>
      <c r="O721" s="23"/>
      <c r="P721" s="23"/>
      <c r="Q721" s="23"/>
      <c r="R721" s="23"/>
      <c r="S721" s="23"/>
      <c r="T721" s="23"/>
      <c r="U721" s="23"/>
      <c r="V721" s="23"/>
      <c r="W721" s="23"/>
      <c r="X721" s="23"/>
    </row>
    <row r="722" spans="1:24" ht="15.75" customHeight="1">
      <c r="A722" s="457"/>
      <c r="B722" s="23"/>
      <c r="C722" s="23"/>
      <c r="D722" s="23"/>
      <c r="E722" s="23"/>
      <c r="F722" s="23"/>
      <c r="G722" s="23"/>
      <c r="H722" s="23"/>
      <c r="I722" s="23"/>
      <c r="J722" s="23"/>
      <c r="K722" s="23"/>
      <c r="L722" s="23"/>
      <c r="M722" s="23"/>
      <c r="N722" s="23"/>
      <c r="O722" s="23"/>
      <c r="P722" s="23"/>
      <c r="Q722" s="23"/>
      <c r="R722" s="23"/>
      <c r="S722" s="23"/>
      <c r="T722" s="23"/>
      <c r="U722" s="23"/>
      <c r="V722" s="23"/>
      <c r="W722" s="23"/>
      <c r="X722" s="23"/>
    </row>
    <row r="723" spans="1:24" ht="15.75" customHeight="1">
      <c r="A723" s="457"/>
      <c r="B723" s="23"/>
      <c r="C723" s="23"/>
      <c r="D723" s="23"/>
      <c r="E723" s="23"/>
      <c r="F723" s="23"/>
      <c r="G723" s="23"/>
      <c r="H723" s="23"/>
      <c r="I723" s="23"/>
      <c r="J723" s="23"/>
      <c r="K723" s="23"/>
      <c r="L723" s="23"/>
      <c r="M723" s="23"/>
      <c r="N723" s="23"/>
      <c r="O723" s="23"/>
      <c r="P723" s="23"/>
      <c r="Q723" s="23"/>
      <c r="R723" s="23"/>
      <c r="S723" s="23"/>
      <c r="T723" s="23"/>
      <c r="U723" s="23"/>
      <c r="V723" s="23"/>
      <c r="W723" s="23"/>
      <c r="X723" s="23"/>
    </row>
    <row r="724" spans="1:24" ht="15.75" customHeight="1">
      <c r="A724" s="457"/>
      <c r="B724" s="23"/>
      <c r="C724" s="23"/>
      <c r="D724" s="23"/>
      <c r="E724" s="23"/>
      <c r="F724" s="23"/>
      <c r="G724" s="23"/>
      <c r="H724" s="23"/>
      <c r="I724" s="23"/>
      <c r="J724" s="23"/>
      <c r="K724" s="23"/>
      <c r="L724" s="23"/>
      <c r="M724" s="23"/>
      <c r="N724" s="23"/>
      <c r="O724" s="23"/>
      <c r="P724" s="23"/>
      <c r="Q724" s="23"/>
      <c r="R724" s="23"/>
      <c r="S724" s="23"/>
      <c r="T724" s="23"/>
      <c r="U724" s="23"/>
      <c r="V724" s="23"/>
      <c r="W724" s="23"/>
      <c r="X724" s="23"/>
    </row>
    <row r="725" spans="1:24" ht="15.75" customHeight="1">
      <c r="A725" s="457"/>
      <c r="B725" s="23"/>
      <c r="C725" s="23"/>
      <c r="D725" s="23"/>
      <c r="E725" s="23"/>
      <c r="F725" s="23"/>
      <c r="G725" s="23"/>
      <c r="H725" s="23"/>
      <c r="I725" s="23"/>
      <c r="J725" s="23"/>
      <c r="K725" s="23"/>
      <c r="L725" s="23"/>
      <c r="M725" s="23"/>
      <c r="N725" s="23"/>
      <c r="O725" s="23"/>
      <c r="P725" s="23"/>
      <c r="Q725" s="23"/>
      <c r="R725" s="23"/>
      <c r="S725" s="23"/>
      <c r="T725" s="23"/>
      <c r="U725" s="23"/>
      <c r="V725" s="23"/>
      <c r="W725" s="23"/>
      <c r="X725" s="23"/>
    </row>
    <row r="726" spans="1:24" ht="15.75" customHeight="1">
      <c r="A726" s="457"/>
      <c r="B726" s="23"/>
      <c r="C726" s="23"/>
      <c r="D726" s="23"/>
      <c r="E726" s="23"/>
      <c r="F726" s="23"/>
      <c r="G726" s="23"/>
      <c r="H726" s="23"/>
      <c r="I726" s="23"/>
      <c r="J726" s="23"/>
      <c r="K726" s="23"/>
      <c r="L726" s="23"/>
      <c r="M726" s="23"/>
      <c r="N726" s="23"/>
      <c r="O726" s="23"/>
      <c r="P726" s="23"/>
      <c r="Q726" s="23"/>
      <c r="R726" s="23"/>
      <c r="S726" s="23"/>
      <c r="T726" s="23"/>
      <c r="U726" s="23"/>
      <c r="V726" s="23"/>
      <c r="W726" s="23"/>
      <c r="X726" s="23"/>
    </row>
    <row r="727" spans="1:24" ht="15.75" customHeight="1">
      <c r="A727" s="457"/>
      <c r="B727" s="23"/>
      <c r="C727" s="23"/>
      <c r="D727" s="23"/>
      <c r="E727" s="23"/>
      <c r="F727" s="23"/>
      <c r="G727" s="23"/>
      <c r="H727" s="23"/>
      <c r="I727" s="23"/>
      <c r="J727" s="23"/>
      <c r="K727" s="23"/>
      <c r="L727" s="23"/>
      <c r="M727" s="23"/>
      <c r="N727" s="23"/>
      <c r="O727" s="23"/>
      <c r="P727" s="23"/>
      <c r="Q727" s="23"/>
      <c r="R727" s="23"/>
      <c r="S727" s="23"/>
      <c r="T727" s="23"/>
      <c r="U727" s="23"/>
      <c r="V727" s="23"/>
      <c r="W727" s="23"/>
      <c r="X727" s="23"/>
    </row>
    <row r="728" spans="1:24" ht="15.75" customHeight="1">
      <c r="A728" s="457"/>
      <c r="B728" s="23"/>
      <c r="C728" s="23"/>
      <c r="D728" s="23"/>
      <c r="E728" s="23"/>
      <c r="F728" s="23"/>
      <c r="G728" s="23"/>
      <c r="H728" s="23"/>
      <c r="I728" s="23"/>
      <c r="J728" s="23"/>
      <c r="K728" s="23"/>
      <c r="L728" s="23"/>
      <c r="M728" s="23"/>
      <c r="N728" s="23"/>
      <c r="O728" s="23"/>
      <c r="P728" s="23"/>
      <c r="Q728" s="23"/>
      <c r="R728" s="23"/>
      <c r="S728" s="23"/>
      <c r="T728" s="23"/>
      <c r="U728" s="23"/>
      <c r="V728" s="23"/>
      <c r="W728" s="23"/>
      <c r="X728" s="23"/>
    </row>
    <row r="729" spans="1:24" ht="15.75" customHeight="1">
      <c r="A729" s="457"/>
      <c r="B729" s="23"/>
      <c r="C729" s="23"/>
      <c r="D729" s="23"/>
      <c r="E729" s="23"/>
      <c r="F729" s="23"/>
      <c r="G729" s="23"/>
      <c r="H729" s="23"/>
      <c r="I729" s="23"/>
      <c r="J729" s="23"/>
      <c r="K729" s="23"/>
      <c r="L729" s="23"/>
      <c r="M729" s="23"/>
      <c r="N729" s="23"/>
      <c r="O729" s="23"/>
      <c r="P729" s="23"/>
      <c r="Q729" s="23"/>
      <c r="R729" s="23"/>
      <c r="S729" s="23"/>
      <c r="T729" s="23"/>
      <c r="U729" s="23"/>
      <c r="V729" s="23"/>
      <c r="W729" s="23"/>
      <c r="X729" s="23"/>
    </row>
    <row r="730" spans="1:24" ht="15.75" customHeight="1">
      <c r="A730" s="457"/>
      <c r="B730" s="23"/>
      <c r="C730" s="23"/>
      <c r="D730" s="23"/>
      <c r="E730" s="23"/>
      <c r="F730" s="23"/>
      <c r="G730" s="23"/>
      <c r="H730" s="23"/>
      <c r="I730" s="23"/>
      <c r="J730" s="23"/>
      <c r="K730" s="23"/>
      <c r="L730" s="23"/>
      <c r="M730" s="23"/>
      <c r="N730" s="23"/>
      <c r="O730" s="23"/>
      <c r="P730" s="23"/>
      <c r="Q730" s="23"/>
      <c r="R730" s="23"/>
      <c r="S730" s="23"/>
      <c r="T730" s="23"/>
      <c r="U730" s="23"/>
      <c r="V730" s="23"/>
      <c r="W730" s="23"/>
      <c r="X730" s="23"/>
    </row>
    <row r="731" spans="1:24" ht="15.75" customHeight="1">
      <c r="A731" s="457"/>
      <c r="B731" s="23"/>
      <c r="C731" s="23"/>
      <c r="D731" s="23"/>
      <c r="E731" s="23"/>
      <c r="F731" s="23"/>
      <c r="G731" s="23"/>
      <c r="H731" s="23"/>
      <c r="I731" s="23"/>
      <c r="J731" s="23"/>
      <c r="K731" s="23"/>
      <c r="L731" s="23"/>
      <c r="M731" s="23"/>
      <c r="N731" s="23"/>
      <c r="O731" s="23"/>
      <c r="P731" s="23"/>
      <c r="Q731" s="23"/>
      <c r="R731" s="23"/>
      <c r="S731" s="23"/>
      <c r="T731" s="23"/>
      <c r="U731" s="23"/>
      <c r="V731" s="23"/>
      <c r="W731" s="23"/>
      <c r="X731" s="23"/>
    </row>
    <row r="732" spans="1:24" ht="15.75" customHeight="1">
      <c r="A732" s="457"/>
      <c r="B732" s="23"/>
      <c r="C732" s="23"/>
      <c r="D732" s="23"/>
      <c r="E732" s="23"/>
      <c r="F732" s="23"/>
      <c r="G732" s="23"/>
      <c r="H732" s="23"/>
      <c r="I732" s="23"/>
      <c r="J732" s="23"/>
      <c r="K732" s="23"/>
      <c r="L732" s="23"/>
      <c r="M732" s="23"/>
      <c r="N732" s="23"/>
      <c r="O732" s="23"/>
      <c r="P732" s="23"/>
      <c r="Q732" s="23"/>
      <c r="R732" s="23"/>
      <c r="S732" s="23"/>
      <c r="T732" s="23"/>
      <c r="U732" s="23"/>
      <c r="V732" s="23"/>
      <c r="W732" s="23"/>
      <c r="X732" s="23"/>
    </row>
    <row r="733" spans="1:24" ht="15.75" customHeight="1">
      <c r="A733" s="457"/>
      <c r="B733" s="23"/>
      <c r="C733" s="23"/>
      <c r="D733" s="23"/>
      <c r="E733" s="23"/>
      <c r="F733" s="23"/>
      <c r="G733" s="23"/>
      <c r="H733" s="23"/>
      <c r="I733" s="23"/>
      <c r="J733" s="23"/>
      <c r="K733" s="23"/>
      <c r="L733" s="23"/>
      <c r="M733" s="23"/>
      <c r="N733" s="23"/>
      <c r="O733" s="23"/>
      <c r="P733" s="23"/>
      <c r="Q733" s="23"/>
      <c r="R733" s="23"/>
      <c r="S733" s="23"/>
      <c r="T733" s="23"/>
      <c r="U733" s="23"/>
      <c r="V733" s="23"/>
      <c r="W733" s="23"/>
      <c r="X733" s="23"/>
    </row>
    <row r="734" spans="1:24" ht="15.75" customHeight="1">
      <c r="A734" s="457"/>
      <c r="B734" s="23"/>
      <c r="C734" s="23"/>
      <c r="D734" s="23"/>
      <c r="E734" s="23"/>
      <c r="F734" s="23"/>
      <c r="G734" s="23"/>
      <c r="H734" s="23"/>
      <c r="I734" s="23"/>
      <c r="J734" s="23"/>
      <c r="K734" s="23"/>
      <c r="L734" s="23"/>
      <c r="M734" s="23"/>
      <c r="N734" s="23"/>
      <c r="O734" s="23"/>
      <c r="P734" s="23"/>
      <c r="Q734" s="23"/>
      <c r="R734" s="23"/>
      <c r="S734" s="23"/>
      <c r="T734" s="23"/>
      <c r="U734" s="23"/>
      <c r="V734" s="23"/>
      <c r="W734" s="23"/>
      <c r="X734" s="23"/>
    </row>
    <row r="735" spans="1:24" ht="15.75" customHeight="1">
      <c r="A735" s="457"/>
      <c r="B735" s="23"/>
      <c r="C735" s="23"/>
      <c r="D735" s="23"/>
      <c r="E735" s="23"/>
      <c r="F735" s="23"/>
      <c r="G735" s="23"/>
      <c r="H735" s="23"/>
      <c r="I735" s="23"/>
      <c r="J735" s="23"/>
      <c r="K735" s="23"/>
      <c r="L735" s="23"/>
      <c r="M735" s="23"/>
      <c r="N735" s="23"/>
      <c r="O735" s="23"/>
      <c r="P735" s="23"/>
      <c r="Q735" s="23"/>
      <c r="R735" s="23"/>
      <c r="S735" s="23"/>
      <c r="T735" s="23"/>
      <c r="U735" s="23"/>
      <c r="V735" s="23"/>
      <c r="W735" s="23"/>
      <c r="X735" s="23"/>
    </row>
    <row r="736" spans="1:24" ht="15.75" customHeight="1">
      <c r="A736" s="457"/>
      <c r="B736" s="23"/>
      <c r="C736" s="23"/>
      <c r="D736" s="23"/>
      <c r="E736" s="23"/>
      <c r="F736" s="23"/>
      <c r="G736" s="23"/>
      <c r="H736" s="23"/>
      <c r="I736" s="23"/>
      <c r="J736" s="23"/>
      <c r="K736" s="23"/>
      <c r="L736" s="23"/>
      <c r="M736" s="23"/>
      <c r="N736" s="23"/>
      <c r="O736" s="23"/>
      <c r="P736" s="23"/>
      <c r="Q736" s="23"/>
      <c r="R736" s="23"/>
      <c r="S736" s="23"/>
      <c r="T736" s="23"/>
      <c r="U736" s="23"/>
      <c r="V736" s="23"/>
      <c r="W736" s="23"/>
      <c r="X736" s="23"/>
    </row>
    <row r="737" spans="1:24" ht="15.75" customHeight="1">
      <c r="A737" s="457"/>
      <c r="B737" s="23"/>
      <c r="C737" s="23"/>
      <c r="D737" s="23"/>
      <c r="E737" s="23"/>
      <c r="F737" s="23"/>
      <c r="G737" s="23"/>
      <c r="H737" s="23"/>
      <c r="I737" s="23"/>
      <c r="J737" s="23"/>
      <c r="K737" s="23"/>
      <c r="L737" s="23"/>
      <c r="M737" s="23"/>
      <c r="N737" s="23"/>
      <c r="O737" s="23"/>
      <c r="P737" s="23"/>
      <c r="Q737" s="23"/>
      <c r="R737" s="23"/>
      <c r="S737" s="23"/>
      <c r="T737" s="23"/>
      <c r="U737" s="23"/>
      <c r="V737" s="23"/>
      <c r="W737" s="23"/>
      <c r="X737" s="23"/>
    </row>
    <row r="738" spans="1:24" ht="15.75" customHeight="1">
      <c r="A738" s="457"/>
      <c r="B738" s="23"/>
      <c r="C738" s="23"/>
      <c r="D738" s="23"/>
      <c r="E738" s="23"/>
      <c r="F738" s="23"/>
      <c r="G738" s="23"/>
      <c r="H738" s="23"/>
      <c r="I738" s="23"/>
      <c r="J738" s="23"/>
      <c r="K738" s="23"/>
      <c r="L738" s="23"/>
      <c r="M738" s="23"/>
      <c r="N738" s="23"/>
      <c r="O738" s="23"/>
      <c r="P738" s="23"/>
      <c r="Q738" s="23"/>
      <c r="R738" s="23"/>
      <c r="S738" s="23"/>
      <c r="T738" s="23"/>
      <c r="U738" s="23"/>
      <c r="V738" s="23"/>
      <c r="W738" s="23"/>
      <c r="X738" s="23"/>
    </row>
    <row r="739" spans="1:24" ht="15.75" customHeight="1">
      <c r="A739" s="457"/>
      <c r="B739" s="23"/>
      <c r="C739" s="23"/>
      <c r="D739" s="23"/>
      <c r="E739" s="23"/>
      <c r="F739" s="23"/>
      <c r="G739" s="23"/>
      <c r="H739" s="23"/>
      <c r="I739" s="23"/>
      <c r="J739" s="23"/>
      <c r="K739" s="23"/>
      <c r="L739" s="23"/>
      <c r="M739" s="23"/>
      <c r="N739" s="23"/>
      <c r="O739" s="23"/>
      <c r="P739" s="23"/>
      <c r="Q739" s="23"/>
      <c r="R739" s="23"/>
      <c r="S739" s="23"/>
      <c r="T739" s="23"/>
      <c r="U739" s="23"/>
      <c r="V739" s="23"/>
      <c r="W739" s="23"/>
      <c r="X739" s="23"/>
    </row>
    <row r="740" spans="1:24" ht="15.75" customHeight="1">
      <c r="A740" s="457"/>
      <c r="B740" s="23"/>
      <c r="C740" s="23"/>
      <c r="D740" s="23"/>
      <c r="E740" s="23"/>
      <c r="F740" s="23"/>
      <c r="G740" s="23"/>
      <c r="H740" s="23"/>
      <c r="I740" s="23"/>
      <c r="J740" s="23"/>
      <c r="K740" s="23"/>
      <c r="L740" s="23"/>
      <c r="M740" s="23"/>
      <c r="N740" s="23"/>
      <c r="O740" s="23"/>
      <c r="P740" s="23"/>
      <c r="Q740" s="23"/>
      <c r="R740" s="23"/>
      <c r="S740" s="23"/>
      <c r="T740" s="23"/>
      <c r="U740" s="23"/>
      <c r="V740" s="23"/>
      <c r="W740" s="23"/>
      <c r="X740" s="23"/>
    </row>
    <row r="741" spans="1:24" ht="15.75" customHeight="1">
      <c r="A741" s="457"/>
      <c r="B741" s="23"/>
      <c r="C741" s="23"/>
      <c r="D741" s="23"/>
      <c r="E741" s="23"/>
      <c r="F741" s="23"/>
      <c r="G741" s="23"/>
      <c r="H741" s="23"/>
      <c r="I741" s="23"/>
      <c r="J741" s="23"/>
      <c r="K741" s="23"/>
      <c r="L741" s="23"/>
      <c r="M741" s="23"/>
      <c r="N741" s="23"/>
      <c r="O741" s="23"/>
      <c r="P741" s="23"/>
      <c r="Q741" s="23"/>
      <c r="R741" s="23"/>
      <c r="S741" s="23"/>
      <c r="T741" s="23"/>
      <c r="U741" s="23"/>
      <c r="V741" s="23"/>
      <c r="W741" s="23"/>
      <c r="X741" s="23"/>
    </row>
    <row r="742" spans="1:24" ht="15.75" customHeight="1">
      <c r="A742" s="457"/>
      <c r="B742" s="23"/>
      <c r="C742" s="23"/>
      <c r="D742" s="23"/>
      <c r="E742" s="23"/>
      <c r="F742" s="23"/>
      <c r="G742" s="23"/>
      <c r="H742" s="23"/>
      <c r="I742" s="23"/>
      <c r="J742" s="23"/>
      <c r="K742" s="23"/>
      <c r="L742" s="23"/>
      <c r="M742" s="23"/>
      <c r="N742" s="23"/>
      <c r="O742" s="23"/>
      <c r="P742" s="23"/>
      <c r="Q742" s="23"/>
      <c r="R742" s="23"/>
      <c r="S742" s="23"/>
      <c r="T742" s="23"/>
      <c r="U742" s="23"/>
      <c r="V742" s="23"/>
      <c r="W742" s="23"/>
      <c r="X742" s="23"/>
    </row>
    <row r="743" spans="1:24" ht="15.75" customHeight="1">
      <c r="A743" s="457"/>
      <c r="B743" s="23"/>
      <c r="C743" s="23"/>
      <c r="D743" s="23"/>
      <c r="E743" s="23"/>
      <c r="F743" s="23"/>
      <c r="G743" s="23"/>
      <c r="H743" s="23"/>
      <c r="I743" s="23"/>
      <c r="J743" s="23"/>
      <c r="K743" s="23"/>
      <c r="L743" s="23"/>
      <c r="M743" s="23"/>
      <c r="N743" s="23"/>
      <c r="O743" s="23"/>
      <c r="P743" s="23"/>
      <c r="Q743" s="23"/>
      <c r="R743" s="23"/>
      <c r="S743" s="23"/>
      <c r="T743" s="23"/>
      <c r="U743" s="23"/>
      <c r="V743" s="23"/>
      <c r="W743" s="23"/>
      <c r="X743" s="23"/>
    </row>
    <row r="744" spans="1:24" ht="15.75" customHeight="1">
      <c r="A744" s="457"/>
      <c r="B744" s="23"/>
      <c r="C744" s="23"/>
      <c r="D744" s="23"/>
      <c r="E744" s="23"/>
      <c r="F744" s="23"/>
      <c r="G744" s="23"/>
      <c r="H744" s="23"/>
      <c r="I744" s="23"/>
      <c r="J744" s="23"/>
      <c r="K744" s="23"/>
      <c r="L744" s="23"/>
      <c r="M744" s="23"/>
      <c r="N744" s="23"/>
      <c r="O744" s="23"/>
      <c r="P744" s="23"/>
      <c r="Q744" s="23"/>
      <c r="R744" s="23"/>
      <c r="S744" s="23"/>
      <c r="T744" s="23"/>
      <c r="U744" s="23"/>
      <c r="V744" s="23"/>
      <c r="W744" s="23"/>
      <c r="X744" s="23"/>
    </row>
    <row r="745" spans="1:24" ht="15.75" customHeight="1">
      <c r="A745" s="457"/>
      <c r="B745" s="23"/>
      <c r="C745" s="23"/>
      <c r="D745" s="23"/>
      <c r="E745" s="23"/>
      <c r="F745" s="23"/>
      <c r="G745" s="23"/>
      <c r="H745" s="23"/>
      <c r="I745" s="23"/>
      <c r="J745" s="23"/>
      <c r="K745" s="23"/>
      <c r="L745" s="23"/>
      <c r="M745" s="23"/>
      <c r="N745" s="23"/>
      <c r="O745" s="23"/>
      <c r="P745" s="23"/>
      <c r="Q745" s="23"/>
      <c r="R745" s="23"/>
      <c r="S745" s="23"/>
      <c r="T745" s="23"/>
      <c r="U745" s="23"/>
      <c r="V745" s="23"/>
      <c r="W745" s="23"/>
      <c r="X745" s="23"/>
    </row>
    <row r="746" spans="1:24" ht="15.75" customHeight="1">
      <c r="A746" s="457"/>
      <c r="B746" s="23"/>
      <c r="C746" s="23"/>
      <c r="D746" s="23"/>
      <c r="E746" s="23"/>
      <c r="F746" s="23"/>
      <c r="G746" s="23"/>
      <c r="H746" s="23"/>
      <c r="I746" s="23"/>
      <c r="J746" s="23"/>
      <c r="K746" s="23"/>
      <c r="L746" s="23"/>
      <c r="M746" s="23"/>
      <c r="N746" s="23"/>
      <c r="O746" s="23"/>
      <c r="P746" s="23"/>
      <c r="Q746" s="23"/>
      <c r="R746" s="23"/>
      <c r="S746" s="23"/>
      <c r="T746" s="23"/>
      <c r="U746" s="23"/>
      <c r="V746" s="23"/>
      <c r="W746" s="23"/>
      <c r="X746" s="23"/>
    </row>
    <row r="747" spans="1:24" ht="15.75" customHeight="1">
      <c r="A747" s="457"/>
      <c r="B747" s="23"/>
      <c r="C747" s="23"/>
      <c r="D747" s="23"/>
      <c r="E747" s="23"/>
      <c r="F747" s="23"/>
      <c r="G747" s="23"/>
      <c r="H747" s="23"/>
      <c r="I747" s="23"/>
      <c r="J747" s="23"/>
      <c r="K747" s="23"/>
      <c r="L747" s="23"/>
      <c r="M747" s="23"/>
      <c r="N747" s="23"/>
      <c r="O747" s="23"/>
      <c r="P747" s="23"/>
      <c r="Q747" s="23"/>
      <c r="R747" s="23"/>
      <c r="S747" s="23"/>
      <c r="T747" s="23"/>
      <c r="U747" s="23"/>
      <c r="V747" s="23"/>
      <c r="W747" s="23"/>
      <c r="X747" s="23"/>
    </row>
    <row r="748" spans="1:24" ht="15.75" customHeight="1">
      <c r="A748" s="457"/>
      <c r="B748" s="23"/>
      <c r="C748" s="23"/>
      <c r="D748" s="23"/>
      <c r="E748" s="23"/>
      <c r="F748" s="23"/>
      <c r="G748" s="23"/>
      <c r="H748" s="23"/>
      <c r="I748" s="23"/>
      <c r="J748" s="23"/>
      <c r="K748" s="23"/>
      <c r="L748" s="23"/>
      <c r="M748" s="23"/>
      <c r="N748" s="23"/>
      <c r="O748" s="23"/>
      <c r="P748" s="23"/>
      <c r="Q748" s="23"/>
      <c r="R748" s="23"/>
      <c r="S748" s="23"/>
      <c r="T748" s="23"/>
      <c r="U748" s="23"/>
      <c r="V748" s="23"/>
      <c r="W748" s="23"/>
      <c r="X748" s="23"/>
    </row>
    <row r="749" spans="1:24" ht="15.75" customHeight="1">
      <c r="A749" s="457"/>
      <c r="B749" s="23"/>
      <c r="C749" s="23"/>
      <c r="D749" s="23"/>
      <c r="E749" s="23"/>
      <c r="F749" s="23"/>
      <c r="G749" s="23"/>
      <c r="H749" s="23"/>
      <c r="I749" s="23"/>
      <c r="J749" s="23"/>
      <c r="K749" s="23"/>
      <c r="L749" s="23"/>
      <c r="M749" s="23"/>
      <c r="N749" s="23"/>
      <c r="O749" s="23"/>
      <c r="P749" s="23"/>
      <c r="Q749" s="23"/>
      <c r="R749" s="23"/>
      <c r="S749" s="23"/>
      <c r="T749" s="23"/>
      <c r="U749" s="23"/>
      <c r="V749" s="23"/>
      <c r="W749" s="23"/>
      <c r="X749" s="23"/>
    </row>
    <row r="750" spans="1:24" ht="15.75" customHeight="1">
      <c r="A750" s="457"/>
      <c r="B750" s="23"/>
      <c r="C750" s="23"/>
      <c r="D750" s="23"/>
      <c r="E750" s="23"/>
      <c r="F750" s="23"/>
      <c r="G750" s="23"/>
      <c r="H750" s="23"/>
      <c r="I750" s="23"/>
      <c r="J750" s="23"/>
      <c r="K750" s="23"/>
      <c r="L750" s="23"/>
      <c r="M750" s="23"/>
      <c r="N750" s="23"/>
      <c r="O750" s="23"/>
      <c r="P750" s="23"/>
      <c r="Q750" s="23"/>
      <c r="R750" s="23"/>
      <c r="S750" s="23"/>
      <c r="T750" s="23"/>
      <c r="U750" s="23"/>
      <c r="V750" s="23"/>
      <c r="W750" s="23"/>
      <c r="X750" s="23"/>
    </row>
    <row r="751" spans="1:24" ht="15.75" customHeight="1">
      <c r="A751" s="457"/>
      <c r="B751" s="23"/>
      <c r="C751" s="23"/>
      <c r="D751" s="23"/>
      <c r="E751" s="23"/>
      <c r="F751" s="23"/>
      <c r="G751" s="23"/>
      <c r="H751" s="23"/>
      <c r="I751" s="23"/>
      <c r="J751" s="23"/>
      <c r="K751" s="23"/>
      <c r="L751" s="23"/>
      <c r="M751" s="23"/>
      <c r="N751" s="23"/>
      <c r="O751" s="23"/>
      <c r="P751" s="23"/>
      <c r="Q751" s="23"/>
      <c r="R751" s="23"/>
      <c r="S751" s="23"/>
      <c r="T751" s="23"/>
      <c r="U751" s="23"/>
      <c r="V751" s="23"/>
      <c r="W751" s="23"/>
      <c r="X751" s="23"/>
    </row>
    <row r="752" spans="1:24" ht="15.75" customHeight="1">
      <c r="A752" s="457"/>
      <c r="B752" s="23"/>
      <c r="C752" s="23"/>
      <c r="D752" s="23"/>
      <c r="E752" s="23"/>
      <c r="F752" s="23"/>
      <c r="G752" s="23"/>
      <c r="H752" s="23"/>
      <c r="I752" s="23"/>
      <c r="J752" s="23"/>
      <c r="K752" s="23"/>
      <c r="L752" s="23"/>
      <c r="M752" s="23"/>
      <c r="N752" s="23"/>
      <c r="O752" s="23"/>
      <c r="P752" s="23"/>
      <c r="Q752" s="23"/>
      <c r="R752" s="23"/>
      <c r="S752" s="23"/>
      <c r="T752" s="23"/>
      <c r="U752" s="23"/>
      <c r="V752" s="23"/>
      <c r="W752" s="23"/>
      <c r="X752" s="23"/>
    </row>
    <row r="753" spans="1:24" ht="15.75" customHeight="1">
      <c r="A753" s="457"/>
      <c r="B753" s="23"/>
      <c r="C753" s="23"/>
      <c r="D753" s="23"/>
      <c r="E753" s="23"/>
      <c r="F753" s="23"/>
      <c r="G753" s="23"/>
      <c r="H753" s="23"/>
      <c r="I753" s="23"/>
      <c r="J753" s="23"/>
      <c r="K753" s="23"/>
      <c r="L753" s="23"/>
      <c r="M753" s="23"/>
      <c r="N753" s="23"/>
      <c r="O753" s="23"/>
      <c r="P753" s="23"/>
      <c r="Q753" s="23"/>
      <c r="R753" s="23"/>
      <c r="S753" s="23"/>
      <c r="T753" s="23"/>
      <c r="U753" s="23"/>
      <c r="V753" s="23"/>
      <c r="W753" s="23"/>
      <c r="X753" s="23"/>
    </row>
    <row r="754" spans="1:24" ht="15.75" customHeight="1">
      <c r="A754" s="457"/>
      <c r="B754" s="23"/>
      <c r="C754" s="23"/>
      <c r="D754" s="23"/>
      <c r="E754" s="23"/>
      <c r="F754" s="23"/>
      <c r="G754" s="23"/>
      <c r="H754" s="23"/>
      <c r="I754" s="23"/>
      <c r="J754" s="23"/>
      <c r="K754" s="23"/>
      <c r="L754" s="23"/>
      <c r="M754" s="23"/>
      <c r="N754" s="23"/>
      <c r="O754" s="23"/>
      <c r="P754" s="23"/>
      <c r="Q754" s="23"/>
      <c r="R754" s="23"/>
      <c r="S754" s="23"/>
      <c r="T754" s="23"/>
      <c r="U754" s="23"/>
      <c r="V754" s="23"/>
      <c r="W754" s="23"/>
      <c r="X754" s="23"/>
    </row>
    <row r="755" spans="1:24" ht="15.75" customHeight="1">
      <c r="A755" s="457"/>
      <c r="B755" s="23"/>
      <c r="C755" s="23"/>
      <c r="D755" s="23"/>
      <c r="E755" s="23"/>
      <c r="F755" s="23"/>
      <c r="G755" s="23"/>
      <c r="H755" s="23"/>
      <c r="I755" s="23"/>
      <c r="J755" s="23"/>
      <c r="K755" s="23"/>
      <c r="L755" s="23"/>
      <c r="M755" s="23"/>
      <c r="N755" s="23"/>
      <c r="O755" s="23"/>
      <c r="P755" s="23"/>
      <c r="Q755" s="23"/>
      <c r="R755" s="23"/>
      <c r="S755" s="23"/>
      <c r="T755" s="23"/>
      <c r="U755" s="23"/>
      <c r="V755" s="23"/>
      <c r="W755" s="23"/>
      <c r="X755" s="23"/>
    </row>
    <row r="756" spans="1:24" ht="15.75" customHeight="1">
      <c r="A756" s="457"/>
      <c r="B756" s="23"/>
      <c r="C756" s="23"/>
      <c r="D756" s="23"/>
      <c r="E756" s="23"/>
      <c r="F756" s="23"/>
      <c r="G756" s="23"/>
      <c r="H756" s="23"/>
      <c r="I756" s="23"/>
      <c r="J756" s="23"/>
      <c r="K756" s="23"/>
      <c r="L756" s="23"/>
      <c r="M756" s="23"/>
      <c r="N756" s="23"/>
      <c r="O756" s="23"/>
      <c r="P756" s="23"/>
      <c r="Q756" s="23"/>
      <c r="R756" s="23"/>
      <c r="S756" s="23"/>
      <c r="T756" s="23"/>
      <c r="U756" s="23"/>
      <c r="V756" s="23"/>
      <c r="W756" s="23"/>
      <c r="X756" s="23"/>
    </row>
    <row r="757" spans="1:24" ht="15.75" customHeight="1">
      <c r="A757" s="457"/>
      <c r="B757" s="23"/>
      <c r="C757" s="23"/>
      <c r="D757" s="23"/>
      <c r="E757" s="23"/>
      <c r="F757" s="23"/>
      <c r="G757" s="23"/>
      <c r="H757" s="23"/>
      <c r="I757" s="23"/>
      <c r="J757" s="23"/>
      <c r="K757" s="23"/>
      <c r="L757" s="23"/>
      <c r="M757" s="23"/>
      <c r="N757" s="23"/>
      <c r="O757" s="23"/>
      <c r="P757" s="23"/>
      <c r="Q757" s="23"/>
      <c r="R757" s="23"/>
      <c r="S757" s="23"/>
      <c r="T757" s="23"/>
      <c r="U757" s="23"/>
      <c r="V757" s="23"/>
      <c r="W757" s="23"/>
      <c r="X757" s="23"/>
    </row>
    <row r="758" spans="1:24" ht="15.75" customHeight="1">
      <c r="A758" s="457"/>
      <c r="B758" s="23"/>
      <c r="C758" s="23"/>
      <c r="D758" s="23"/>
      <c r="E758" s="23"/>
      <c r="F758" s="23"/>
      <c r="G758" s="23"/>
      <c r="H758" s="23"/>
      <c r="I758" s="23"/>
      <c r="J758" s="23"/>
      <c r="K758" s="23"/>
      <c r="L758" s="23"/>
      <c r="M758" s="23"/>
      <c r="N758" s="23"/>
      <c r="O758" s="23"/>
      <c r="P758" s="23"/>
      <c r="Q758" s="23"/>
      <c r="R758" s="23"/>
      <c r="S758" s="23"/>
      <c r="T758" s="23"/>
      <c r="U758" s="23"/>
      <c r="V758" s="23"/>
      <c r="W758" s="23"/>
      <c r="X758" s="23"/>
    </row>
    <row r="759" spans="1:24" ht="15.75" customHeight="1">
      <c r="A759" s="457"/>
      <c r="B759" s="23"/>
      <c r="C759" s="23"/>
      <c r="D759" s="23"/>
      <c r="E759" s="23"/>
      <c r="F759" s="23"/>
      <c r="G759" s="23"/>
      <c r="H759" s="23"/>
      <c r="I759" s="23"/>
      <c r="J759" s="23"/>
      <c r="K759" s="23"/>
      <c r="L759" s="23"/>
      <c r="M759" s="23"/>
      <c r="N759" s="23"/>
      <c r="O759" s="23"/>
      <c r="P759" s="23"/>
      <c r="Q759" s="23"/>
      <c r="R759" s="23"/>
      <c r="S759" s="23"/>
      <c r="T759" s="23"/>
      <c r="U759" s="23"/>
      <c r="V759" s="23"/>
      <c r="W759" s="23"/>
      <c r="X759" s="23"/>
    </row>
    <row r="760" spans="1:24" ht="15.75" customHeight="1">
      <c r="A760" s="457"/>
      <c r="B760" s="23"/>
      <c r="C760" s="23"/>
      <c r="D760" s="23"/>
      <c r="E760" s="23"/>
      <c r="F760" s="23"/>
      <c r="G760" s="23"/>
      <c r="H760" s="23"/>
      <c r="I760" s="23"/>
      <c r="J760" s="23"/>
      <c r="K760" s="23"/>
      <c r="L760" s="23"/>
      <c r="M760" s="23"/>
      <c r="N760" s="23"/>
      <c r="O760" s="23"/>
      <c r="P760" s="23"/>
      <c r="Q760" s="23"/>
      <c r="R760" s="23"/>
      <c r="S760" s="23"/>
      <c r="T760" s="23"/>
      <c r="U760" s="23"/>
      <c r="V760" s="23"/>
      <c r="W760" s="23"/>
      <c r="X760" s="23"/>
    </row>
    <row r="761" spans="1:24" ht="15.75" customHeight="1">
      <c r="A761" s="457"/>
      <c r="B761" s="23"/>
      <c r="C761" s="23"/>
      <c r="D761" s="23"/>
      <c r="E761" s="23"/>
      <c r="F761" s="23"/>
      <c r="G761" s="23"/>
      <c r="H761" s="23"/>
      <c r="I761" s="23"/>
      <c r="J761" s="23"/>
      <c r="K761" s="23"/>
      <c r="L761" s="23"/>
      <c r="M761" s="23"/>
      <c r="N761" s="23"/>
      <c r="O761" s="23"/>
      <c r="P761" s="23"/>
      <c r="Q761" s="23"/>
      <c r="R761" s="23"/>
      <c r="S761" s="23"/>
      <c r="T761" s="23"/>
      <c r="U761" s="23"/>
      <c r="V761" s="23"/>
      <c r="W761" s="23"/>
      <c r="X761" s="23"/>
    </row>
    <row r="762" spans="1:24" ht="15.75" customHeight="1">
      <c r="A762" s="457"/>
      <c r="B762" s="23"/>
      <c r="C762" s="23"/>
      <c r="D762" s="23"/>
      <c r="E762" s="23"/>
      <c r="F762" s="23"/>
      <c r="G762" s="23"/>
      <c r="H762" s="23"/>
      <c r="I762" s="23"/>
      <c r="J762" s="23"/>
      <c r="K762" s="23"/>
      <c r="L762" s="23"/>
      <c r="M762" s="23"/>
      <c r="N762" s="23"/>
      <c r="O762" s="23"/>
      <c r="P762" s="23"/>
      <c r="Q762" s="23"/>
      <c r="R762" s="23"/>
      <c r="S762" s="23"/>
      <c r="T762" s="23"/>
      <c r="U762" s="23"/>
      <c r="V762" s="23"/>
      <c r="W762" s="23"/>
      <c r="X762" s="23"/>
    </row>
    <row r="763" spans="1:24" ht="15.75" customHeight="1">
      <c r="A763" s="457"/>
      <c r="B763" s="23"/>
      <c r="C763" s="23"/>
      <c r="D763" s="23"/>
      <c r="E763" s="23"/>
      <c r="F763" s="23"/>
      <c r="G763" s="23"/>
      <c r="H763" s="23"/>
      <c r="I763" s="23"/>
      <c r="J763" s="23"/>
      <c r="K763" s="23"/>
      <c r="L763" s="23"/>
      <c r="M763" s="23"/>
      <c r="N763" s="23"/>
      <c r="O763" s="23"/>
      <c r="P763" s="23"/>
      <c r="Q763" s="23"/>
      <c r="R763" s="23"/>
      <c r="S763" s="23"/>
      <c r="T763" s="23"/>
      <c r="U763" s="23"/>
      <c r="V763" s="23"/>
      <c r="W763" s="23"/>
      <c r="X763" s="23"/>
    </row>
    <row r="764" spans="1:24" ht="15.75" customHeight="1">
      <c r="A764" s="457"/>
      <c r="B764" s="23"/>
      <c r="C764" s="23"/>
      <c r="D764" s="23"/>
      <c r="E764" s="23"/>
      <c r="F764" s="23"/>
      <c r="G764" s="23"/>
      <c r="H764" s="23"/>
      <c r="I764" s="23"/>
      <c r="J764" s="23"/>
      <c r="K764" s="23"/>
      <c r="L764" s="23"/>
      <c r="M764" s="23"/>
      <c r="N764" s="23"/>
      <c r="O764" s="23"/>
      <c r="P764" s="23"/>
      <c r="Q764" s="23"/>
      <c r="R764" s="23"/>
      <c r="S764" s="23"/>
      <c r="T764" s="23"/>
      <c r="U764" s="23"/>
      <c r="V764" s="23"/>
      <c r="W764" s="23"/>
      <c r="X764" s="23"/>
    </row>
    <row r="765" spans="1:24" ht="15.75" customHeight="1">
      <c r="A765" s="457"/>
      <c r="B765" s="23"/>
      <c r="C765" s="23"/>
      <c r="D765" s="23"/>
      <c r="E765" s="23"/>
      <c r="F765" s="23"/>
      <c r="G765" s="23"/>
      <c r="H765" s="23"/>
      <c r="I765" s="23"/>
      <c r="J765" s="23"/>
      <c r="K765" s="23"/>
      <c r="L765" s="23"/>
      <c r="M765" s="23"/>
      <c r="N765" s="23"/>
      <c r="O765" s="23"/>
      <c r="P765" s="23"/>
      <c r="Q765" s="23"/>
      <c r="R765" s="23"/>
      <c r="S765" s="23"/>
      <c r="T765" s="23"/>
      <c r="U765" s="23"/>
      <c r="V765" s="23"/>
      <c r="W765" s="23"/>
      <c r="X765" s="23"/>
    </row>
    <row r="766" spans="1:24" ht="15.75" customHeight="1">
      <c r="A766" s="457"/>
      <c r="B766" s="23"/>
      <c r="C766" s="23"/>
      <c r="D766" s="23"/>
      <c r="E766" s="23"/>
      <c r="F766" s="23"/>
      <c r="G766" s="23"/>
      <c r="H766" s="23"/>
      <c r="I766" s="23"/>
      <c r="J766" s="23"/>
      <c r="K766" s="23"/>
      <c r="L766" s="23"/>
      <c r="M766" s="23"/>
      <c r="N766" s="23"/>
      <c r="O766" s="23"/>
      <c r="P766" s="23"/>
      <c r="Q766" s="23"/>
      <c r="R766" s="23"/>
      <c r="S766" s="23"/>
      <c r="T766" s="23"/>
      <c r="U766" s="23"/>
      <c r="V766" s="23"/>
      <c r="W766" s="23"/>
      <c r="X766" s="23"/>
    </row>
    <row r="767" spans="1:24" ht="15.75" customHeight="1">
      <c r="A767" s="457"/>
      <c r="B767" s="23"/>
      <c r="C767" s="23"/>
      <c r="D767" s="23"/>
      <c r="E767" s="23"/>
      <c r="F767" s="23"/>
      <c r="G767" s="23"/>
      <c r="H767" s="23"/>
      <c r="I767" s="23"/>
      <c r="J767" s="23"/>
      <c r="K767" s="23"/>
      <c r="L767" s="23"/>
      <c r="M767" s="23"/>
      <c r="N767" s="23"/>
      <c r="O767" s="23"/>
      <c r="P767" s="23"/>
      <c r="Q767" s="23"/>
      <c r="R767" s="23"/>
      <c r="S767" s="23"/>
      <c r="T767" s="23"/>
      <c r="U767" s="23"/>
      <c r="V767" s="23"/>
      <c r="W767" s="23"/>
      <c r="X767" s="23"/>
    </row>
    <row r="768" spans="1:24" ht="15.75" customHeight="1">
      <c r="A768" s="457"/>
      <c r="B768" s="23"/>
      <c r="C768" s="23"/>
      <c r="D768" s="23"/>
      <c r="E768" s="23"/>
      <c r="F768" s="23"/>
      <c r="G768" s="23"/>
      <c r="H768" s="23"/>
      <c r="I768" s="23"/>
      <c r="J768" s="23"/>
      <c r="K768" s="23"/>
      <c r="L768" s="23"/>
      <c r="M768" s="23"/>
      <c r="N768" s="23"/>
      <c r="O768" s="23"/>
      <c r="P768" s="23"/>
      <c r="Q768" s="23"/>
      <c r="R768" s="23"/>
      <c r="S768" s="23"/>
      <c r="T768" s="23"/>
      <c r="U768" s="23"/>
      <c r="V768" s="23"/>
      <c r="W768" s="23"/>
      <c r="X768" s="23"/>
    </row>
    <row r="769" spans="1:24" ht="15.75" customHeight="1">
      <c r="A769" s="457"/>
      <c r="B769" s="23"/>
      <c r="C769" s="23"/>
      <c r="D769" s="23"/>
      <c r="E769" s="23"/>
      <c r="F769" s="23"/>
      <c r="G769" s="23"/>
      <c r="H769" s="23"/>
      <c r="I769" s="23"/>
      <c r="J769" s="23"/>
      <c r="K769" s="23"/>
      <c r="L769" s="23"/>
      <c r="M769" s="23"/>
      <c r="N769" s="23"/>
      <c r="O769" s="23"/>
      <c r="P769" s="23"/>
      <c r="Q769" s="23"/>
      <c r="R769" s="23"/>
      <c r="S769" s="23"/>
      <c r="T769" s="23"/>
      <c r="U769" s="23"/>
      <c r="V769" s="23"/>
      <c r="W769" s="23"/>
      <c r="X769" s="23"/>
    </row>
    <row r="770" spans="1:24" ht="15.75" customHeight="1">
      <c r="A770" s="457"/>
      <c r="B770" s="23"/>
      <c r="C770" s="23"/>
      <c r="D770" s="23"/>
      <c r="E770" s="23"/>
      <c r="F770" s="23"/>
      <c r="G770" s="23"/>
      <c r="H770" s="23"/>
      <c r="I770" s="23"/>
      <c r="J770" s="23"/>
      <c r="K770" s="23"/>
      <c r="L770" s="23"/>
      <c r="M770" s="23"/>
      <c r="N770" s="23"/>
      <c r="O770" s="23"/>
      <c r="P770" s="23"/>
      <c r="Q770" s="23"/>
      <c r="R770" s="23"/>
      <c r="S770" s="23"/>
      <c r="T770" s="23"/>
      <c r="U770" s="23"/>
      <c r="V770" s="23"/>
      <c r="W770" s="23"/>
      <c r="X770" s="23"/>
    </row>
    <row r="771" spans="1:24" ht="15.75" customHeight="1">
      <c r="A771" s="457"/>
      <c r="B771" s="23"/>
      <c r="C771" s="23"/>
      <c r="D771" s="23"/>
      <c r="E771" s="23"/>
      <c r="F771" s="23"/>
      <c r="G771" s="23"/>
      <c r="H771" s="23"/>
      <c r="I771" s="23"/>
      <c r="J771" s="23"/>
      <c r="K771" s="23"/>
      <c r="L771" s="23"/>
      <c r="M771" s="23"/>
      <c r="N771" s="23"/>
      <c r="O771" s="23"/>
      <c r="P771" s="23"/>
      <c r="Q771" s="23"/>
      <c r="R771" s="23"/>
      <c r="S771" s="23"/>
      <c r="T771" s="23"/>
      <c r="U771" s="23"/>
      <c r="V771" s="23"/>
      <c r="W771" s="23"/>
      <c r="X771" s="23"/>
    </row>
    <row r="772" spans="1:24" ht="15.75" customHeight="1">
      <c r="A772" s="457"/>
      <c r="B772" s="23"/>
      <c r="C772" s="23"/>
      <c r="D772" s="23"/>
      <c r="E772" s="23"/>
      <c r="F772" s="23"/>
      <c r="G772" s="23"/>
      <c r="H772" s="23"/>
      <c r="I772" s="23"/>
      <c r="J772" s="23"/>
      <c r="K772" s="23"/>
      <c r="L772" s="23"/>
      <c r="M772" s="23"/>
      <c r="N772" s="23"/>
      <c r="O772" s="23"/>
      <c r="P772" s="23"/>
      <c r="Q772" s="23"/>
      <c r="R772" s="23"/>
      <c r="S772" s="23"/>
      <c r="T772" s="23"/>
      <c r="U772" s="23"/>
      <c r="V772" s="23"/>
      <c r="W772" s="23"/>
      <c r="X772" s="23"/>
    </row>
    <row r="773" spans="1:24" ht="15.75" customHeight="1">
      <c r="A773" s="457"/>
      <c r="B773" s="23"/>
      <c r="C773" s="23"/>
      <c r="D773" s="23"/>
      <c r="E773" s="23"/>
      <c r="F773" s="23"/>
      <c r="G773" s="23"/>
      <c r="H773" s="23"/>
      <c r="I773" s="23"/>
      <c r="J773" s="23"/>
      <c r="K773" s="23"/>
      <c r="L773" s="23"/>
      <c r="M773" s="23"/>
      <c r="N773" s="23"/>
      <c r="O773" s="23"/>
      <c r="P773" s="23"/>
      <c r="Q773" s="23"/>
      <c r="R773" s="23"/>
      <c r="S773" s="23"/>
      <c r="T773" s="23"/>
      <c r="U773" s="23"/>
      <c r="V773" s="23"/>
      <c r="W773" s="23"/>
      <c r="X773" s="23"/>
    </row>
    <row r="774" spans="1:24" ht="15.75" customHeight="1">
      <c r="A774" s="457"/>
      <c r="B774" s="23"/>
      <c r="C774" s="23"/>
      <c r="D774" s="23"/>
      <c r="E774" s="23"/>
      <c r="F774" s="23"/>
      <c r="G774" s="23"/>
      <c r="H774" s="23"/>
      <c r="I774" s="23"/>
      <c r="J774" s="23"/>
      <c r="K774" s="23"/>
      <c r="L774" s="23"/>
      <c r="M774" s="23"/>
      <c r="N774" s="23"/>
      <c r="O774" s="23"/>
      <c r="P774" s="23"/>
      <c r="Q774" s="23"/>
      <c r="R774" s="23"/>
      <c r="S774" s="23"/>
      <c r="T774" s="23"/>
      <c r="U774" s="23"/>
      <c r="V774" s="23"/>
      <c r="W774" s="23"/>
      <c r="X774" s="23"/>
    </row>
    <row r="775" spans="1:24" ht="15.75" customHeight="1">
      <c r="A775" s="457"/>
      <c r="B775" s="23"/>
      <c r="C775" s="23"/>
      <c r="D775" s="23"/>
      <c r="E775" s="23"/>
      <c r="F775" s="23"/>
      <c r="G775" s="23"/>
      <c r="H775" s="23"/>
      <c r="I775" s="23"/>
      <c r="J775" s="23"/>
      <c r="K775" s="23"/>
      <c r="L775" s="23"/>
      <c r="M775" s="23"/>
      <c r="N775" s="23"/>
      <c r="O775" s="23"/>
      <c r="P775" s="23"/>
      <c r="Q775" s="23"/>
      <c r="R775" s="23"/>
      <c r="S775" s="23"/>
      <c r="T775" s="23"/>
      <c r="U775" s="23"/>
      <c r="V775" s="23"/>
      <c r="W775" s="23"/>
      <c r="X775" s="23"/>
    </row>
    <row r="776" spans="1:24" ht="15.75" customHeight="1">
      <c r="A776" s="457"/>
      <c r="B776" s="23"/>
      <c r="C776" s="23"/>
      <c r="D776" s="23"/>
      <c r="E776" s="23"/>
      <c r="F776" s="23"/>
      <c r="G776" s="23"/>
      <c r="H776" s="23"/>
      <c r="I776" s="23"/>
      <c r="J776" s="23"/>
      <c r="K776" s="23"/>
      <c r="L776" s="23"/>
      <c r="M776" s="23"/>
      <c r="N776" s="23"/>
      <c r="O776" s="23"/>
      <c r="P776" s="23"/>
      <c r="Q776" s="23"/>
      <c r="R776" s="23"/>
      <c r="S776" s="23"/>
      <c r="T776" s="23"/>
      <c r="U776" s="23"/>
      <c r="V776" s="23"/>
      <c r="W776" s="23"/>
      <c r="X776" s="23"/>
    </row>
    <row r="777" spans="1:24" ht="15.75" customHeight="1">
      <c r="A777" s="457"/>
      <c r="B777" s="23"/>
      <c r="C777" s="23"/>
      <c r="D777" s="23"/>
      <c r="E777" s="23"/>
      <c r="F777" s="23"/>
      <c r="G777" s="23"/>
      <c r="H777" s="23"/>
      <c r="I777" s="23"/>
      <c r="J777" s="23"/>
      <c r="K777" s="23"/>
      <c r="L777" s="23"/>
      <c r="M777" s="23"/>
      <c r="N777" s="23"/>
      <c r="O777" s="23"/>
      <c r="P777" s="23"/>
      <c r="Q777" s="23"/>
      <c r="R777" s="23"/>
      <c r="S777" s="23"/>
      <c r="T777" s="23"/>
      <c r="U777" s="23"/>
      <c r="V777" s="23"/>
      <c r="W777" s="23"/>
      <c r="X777" s="23"/>
    </row>
    <row r="778" spans="1:24" ht="15.75" customHeight="1">
      <c r="A778" s="457"/>
      <c r="B778" s="23"/>
      <c r="C778" s="23"/>
      <c r="D778" s="23"/>
      <c r="E778" s="23"/>
      <c r="F778" s="23"/>
      <c r="G778" s="23"/>
      <c r="H778" s="23"/>
      <c r="I778" s="23"/>
      <c r="J778" s="23"/>
      <c r="K778" s="23"/>
      <c r="L778" s="23"/>
      <c r="M778" s="23"/>
      <c r="N778" s="23"/>
      <c r="O778" s="23"/>
      <c r="P778" s="23"/>
      <c r="Q778" s="23"/>
      <c r="R778" s="23"/>
      <c r="S778" s="23"/>
      <c r="T778" s="23"/>
      <c r="U778" s="23"/>
      <c r="V778" s="23"/>
      <c r="W778" s="23"/>
      <c r="X778" s="23"/>
    </row>
    <row r="779" spans="1:24" ht="15.75" customHeight="1">
      <c r="A779" s="457"/>
      <c r="B779" s="23"/>
      <c r="C779" s="23"/>
      <c r="D779" s="23"/>
      <c r="E779" s="23"/>
      <c r="F779" s="23"/>
      <c r="G779" s="23"/>
      <c r="H779" s="23"/>
      <c r="I779" s="23"/>
      <c r="J779" s="23"/>
      <c r="K779" s="23"/>
      <c r="L779" s="23"/>
      <c r="M779" s="23"/>
      <c r="N779" s="23"/>
      <c r="O779" s="23"/>
      <c r="P779" s="23"/>
      <c r="Q779" s="23"/>
      <c r="R779" s="23"/>
      <c r="S779" s="23"/>
      <c r="T779" s="23"/>
      <c r="U779" s="23"/>
      <c r="V779" s="23"/>
      <c r="W779" s="23"/>
      <c r="X779" s="23"/>
    </row>
    <row r="780" spans="1:24" ht="15.75" customHeight="1">
      <c r="A780" s="457"/>
      <c r="B780" s="23"/>
      <c r="C780" s="23"/>
      <c r="D780" s="23"/>
      <c r="E780" s="23"/>
      <c r="F780" s="23"/>
      <c r="G780" s="23"/>
      <c r="H780" s="23"/>
      <c r="I780" s="23"/>
      <c r="J780" s="23"/>
      <c r="K780" s="23"/>
      <c r="L780" s="23"/>
      <c r="M780" s="23"/>
      <c r="N780" s="23"/>
      <c r="O780" s="23"/>
      <c r="P780" s="23"/>
      <c r="Q780" s="23"/>
      <c r="R780" s="23"/>
      <c r="S780" s="23"/>
      <c r="T780" s="23"/>
      <c r="U780" s="23"/>
      <c r="V780" s="23"/>
      <c r="W780" s="23"/>
      <c r="X780" s="23"/>
    </row>
    <row r="781" spans="1:24" ht="15.75" customHeight="1">
      <c r="A781" s="457"/>
      <c r="B781" s="23"/>
      <c r="C781" s="23"/>
      <c r="D781" s="23"/>
      <c r="E781" s="23"/>
      <c r="F781" s="23"/>
      <c r="G781" s="23"/>
      <c r="H781" s="23"/>
      <c r="I781" s="23"/>
      <c r="J781" s="23"/>
      <c r="K781" s="23"/>
      <c r="L781" s="23"/>
      <c r="M781" s="23"/>
      <c r="N781" s="23"/>
      <c r="O781" s="23"/>
      <c r="P781" s="23"/>
      <c r="Q781" s="23"/>
      <c r="R781" s="23"/>
      <c r="S781" s="23"/>
      <c r="T781" s="23"/>
      <c r="U781" s="23"/>
      <c r="V781" s="23"/>
      <c r="W781" s="23"/>
      <c r="X781" s="23"/>
    </row>
    <row r="782" spans="1:24" ht="15.75" customHeight="1">
      <c r="A782" s="457"/>
      <c r="B782" s="23"/>
      <c r="C782" s="23"/>
      <c r="D782" s="23"/>
      <c r="E782" s="23"/>
      <c r="F782" s="23"/>
      <c r="G782" s="23"/>
      <c r="H782" s="23"/>
      <c r="I782" s="23"/>
      <c r="J782" s="23"/>
      <c r="K782" s="23"/>
      <c r="L782" s="23"/>
      <c r="M782" s="23"/>
      <c r="N782" s="23"/>
      <c r="O782" s="23"/>
      <c r="P782" s="23"/>
      <c r="Q782" s="23"/>
      <c r="R782" s="23"/>
      <c r="S782" s="23"/>
      <c r="T782" s="23"/>
      <c r="U782" s="23"/>
      <c r="V782" s="23"/>
      <c r="W782" s="23"/>
      <c r="X782" s="23"/>
    </row>
    <row r="783" spans="1:24" ht="15.75" customHeight="1">
      <c r="A783" s="457"/>
      <c r="B783" s="23"/>
      <c r="C783" s="23"/>
      <c r="D783" s="23"/>
      <c r="E783" s="23"/>
      <c r="F783" s="23"/>
      <c r="G783" s="23"/>
      <c r="H783" s="23"/>
      <c r="I783" s="23"/>
      <c r="J783" s="23"/>
      <c r="K783" s="23"/>
      <c r="L783" s="23"/>
      <c r="M783" s="23"/>
      <c r="N783" s="23"/>
      <c r="O783" s="23"/>
      <c r="P783" s="23"/>
      <c r="Q783" s="23"/>
      <c r="R783" s="23"/>
      <c r="S783" s="23"/>
      <c r="T783" s="23"/>
      <c r="U783" s="23"/>
      <c r="V783" s="23"/>
      <c r="W783" s="23"/>
      <c r="X783" s="23"/>
    </row>
    <row r="784" spans="1:24" ht="15.75" customHeight="1">
      <c r="A784" s="457"/>
      <c r="B784" s="23"/>
      <c r="C784" s="23"/>
      <c r="D784" s="23"/>
      <c r="E784" s="23"/>
      <c r="F784" s="23"/>
      <c r="G784" s="23"/>
      <c r="H784" s="23"/>
      <c r="I784" s="23"/>
      <c r="J784" s="23"/>
      <c r="K784" s="23"/>
      <c r="L784" s="23"/>
      <c r="M784" s="23"/>
      <c r="N784" s="23"/>
      <c r="O784" s="23"/>
      <c r="P784" s="23"/>
      <c r="Q784" s="23"/>
      <c r="R784" s="23"/>
      <c r="S784" s="23"/>
      <c r="T784" s="23"/>
      <c r="U784" s="23"/>
      <c r="V784" s="23"/>
      <c r="W784" s="23"/>
      <c r="X784" s="23"/>
    </row>
    <row r="785" spans="1:24" ht="15.75" customHeight="1">
      <c r="A785" s="457"/>
      <c r="B785" s="23"/>
      <c r="C785" s="23"/>
      <c r="D785" s="23"/>
      <c r="E785" s="23"/>
      <c r="F785" s="23"/>
      <c r="G785" s="23"/>
      <c r="H785" s="23"/>
      <c r="I785" s="23"/>
      <c r="J785" s="23"/>
      <c r="K785" s="23"/>
      <c r="L785" s="23"/>
      <c r="M785" s="23"/>
      <c r="N785" s="23"/>
      <c r="O785" s="23"/>
      <c r="P785" s="23"/>
      <c r="Q785" s="23"/>
      <c r="R785" s="23"/>
      <c r="S785" s="23"/>
      <c r="T785" s="23"/>
      <c r="U785" s="23"/>
      <c r="V785" s="23"/>
      <c r="W785" s="23"/>
      <c r="X785" s="23"/>
    </row>
    <row r="786" spans="1:24" ht="15.75" customHeight="1">
      <c r="A786" s="457"/>
      <c r="B786" s="23"/>
      <c r="C786" s="23"/>
      <c r="D786" s="23"/>
      <c r="E786" s="23"/>
      <c r="F786" s="23"/>
      <c r="G786" s="23"/>
      <c r="H786" s="23"/>
      <c r="I786" s="23"/>
      <c r="J786" s="23"/>
      <c r="K786" s="23"/>
      <c r="L786" s="23"/>
      <c r="M786" s="23"/>
      <c r="N786" s="23"/>
      <c r="O786" s="23"/>
      <c r="P786" s="23"/>
      <c r="Q786" s="23"/>
      <c r="R786" s="23"/>
      <c r="S786" s="23"/>
      <c r="T786" s="23"/>
      <c r="U786" s="23"/>
      <c r="V786" s="23"/>
      <c r="W786" s="23"/>
      <c r="X786" s="23"/>
    </row>
    <row r="787" spans="1:24" ht="15.75" customHeight="1">
      <c r="A787" s="457"/>
      <c r="B787" s="23"/>
      <c r="C787" s="23"/>
      <c r="D787" s="23"/>
      <c r="E787" s="23"/>
      <c r="F787" s="23"/>
      <c r="G787" s="23"/>
      <c r="H787" s="23"/>
      <c r="I787" s="23"/>
      <c r="J787" s="23"/>
      <c r="K787" s="23"/>
      <c r="L787" s="23"/>
      <c r="M787" s="23"/>
      <c r="N787" s="23"/>
      <c r="O787" s="23"/>
      <c r="P787" s="23"/>
      <c r="Q787" s="23"/>
      <c r="R787" s="23"/>
      <c r="S787" s="23"/>
      <c r="T787" s="23"/>
      <c r="U787" s="23"/>
      <c r="V787" s="23"/>
      <c r="W787" s="23"/>
      <c r="X787" s="23"/>
    </row>
    <row r="788" spans="1:24" ht="15.75" customHeight="1">
      <c r="A788" s="457"/>
      <c r="B788" s="23"/>
      <c r="C788" s="23"/>
      <c r="D788" s="23"/>
      <c r="E788" s="23"/>
      <c r="F788" s="23"/>
      <c r="G788" s="23"/>
      <c r="H788" s="23"/>
      <c r="I788" s="23"/>
      <c r="J788" s="23"/>
      <c r="K788" s="23"/>
      <c r="L788" s="23"/>
      <c r="M788" s="23"/>
      <c r="N788" s="23"/>
      <c r="O788" s="23"/>
      <c r="P788" s="23"/>
      <c r="Q788" s="23"/>
      <c r="R788" s="23"/>
      <c r="S788" s="23"/>
      <c r="T788" s="23"/>
      <c r="U788" s="23"/>
      <c r="V788" s="23"/>
      <c r="W788" s="23"/>
      <c r="X788" s="23"/>
    </row>
    <row r="789" spans="1:24" ht="15.75" customHeight="1">
      <c r="A789" s="457"/>
      <c r="B789" s="23"/>
      <c r="C789" s="23"/>
      <c r="D789" s="23"/>
      <c r="E789" s="23"/>
      <c r="F789" s="23"/>
      <c r="G789" s="23"/>
      <c r="H789" s="23"/>
      <c r="I789" s="23"/>
      <c r="J789" s="23"/>
      <c r="K789" s="23"/>
      <c r="L789" s="23"/>
      <c r="M789" s="23"/>
      <c r="N789" s="23"/>
      <c r="O789" s="23"/>
      <c r="P789" s="23"/>
      <c r="Q789" s="23"/>
      <c r="R789" s="23"/>
      <c r="S789" s="23"/>
      <c r="T789" s="23"/>
      <c r="U789" s="23"/>
      <c r="V789" s="23"/>
      <c r="W789" s="23"/>
      <c r="X789" s="23"/>
    </row>
    <row r="790" spans="1:24" ht="15.75" customHeight="1">
      <c r="A790" s="457"/>
      <c r="B790" s="23"/>
      <c r="C790" s="23"/>
      <c r="D790" s="23"/>
      <c r="E790" s="23"/>
      <c r="F790" s="23"/>
      <c r="G790" s="23"/>
      <c r="H790" s="23"/>
      <c r="I790" s="23"/>
      <c r="J790" s="23"/>
      <c r="K790" s="23"/>
      <c r="L790" s="23"/>
      <c r="M790" s="23"/>
      <c r="N790" s="23"/>
      <c r="O790" s="23"/>
      <c r="P790" s="23"/>
      <c r="Q790" s="23"/>
      <c r="R790" s="23"/>
      <c r="S790" s="23"/>
      <c r="T790" s="23"/>
      <c r="U790" s="23"/>
      <c r="V790" s="23"/>
      <c r="W790" s="23"/>
      <c r="X790" s="23"/>
    </row>
    <row r="791" spans="1:24" ht="15.75" customHeight="1">
      <c r="A791" s="457"/>
      <c r="B791" s="23"/>
      <c r="C791" s="23"/>
      <c r="D791" s="23"/>
      <c r="E791" s="23"/>
      <c r="F791" s="23"/>
      <c r="G791" s="23"/>
      <c r="H791" s="23"/>
      <c r="I791" s="23"/>
      <c r="J791" s="23"/>
      <c r="K791" s="23"/>
      <c r="L791" s="23"/>
      <c r="M791" s="23"/>
      <c r="N791" s="23"/>
      <c r="O791" s="23"/>
      <c r="P791" s="23"/>
      <c r="Q791" s="23"/>
      <c r="R791" s="23"/>
      <c r="S791" s="23"/>
      <c r="T791" s="23"/>
      <c r="U791" s="23"/>
      <c r="V791" s="23"/>
      <c r="W791" s="23"/>
      <c r="X791" s="23"/>
    </row>
    <row r="792" spans="1:24" ht="15.75" customHeight="1">
      <c r="A792" s="457"/>
      <c r="B792" s="23"/>
      <c r="C792" s="23"/>
      <c r="D792" s="23"/>
      <c r="E792" s="23"/>
      <c r="F792" s="23"/>
      <c r="G792" s="23"/>
      <c r="H792" s="23"/>
      <c r="I792" s="23"/>
      <c r="J792" s="23"/>
      <c r="K792" s="23"/>
      <c r="L792" s="23"/>
      <c r="M792" s="23"/>
      <c r="N792" s="23"/>
      <c r="O792" s="23"/>
      <c r="P792" s="23"/>
      <c r="Q792" s="23"/>
      <c r="R792" s="23"/>
      <c r="S792" s="23"/>
      <c r="T792" s="23"/>
      <c r="U792" s="23"/>
      <c r="V792" s="23"/>
      <c r="W792" s="23"/>
      <c r="X792" s="23"/>
    </row>
    <row r="793" spans="1:24" ht="15.75" customHeight="1">
      <c r="A793" s="457"/>
      <c r="B793" s="23"/>
      <c r="C793" s="23"/>
      <c r="D793" s="23"/>
      <c r="E793" s="23"/>
      <c r="F793" s="23"/>
      <c r="G793" s="23"/>
      <c r="H793" s="23"/>
      <c r="I793" s="23"/>
      <c r="J793" s="23"/>
      <c r="K793" s="23"/>
      <c r="L793" s="23"/>
      <c r="M793" s="23"/>
      <c r="N793" s="23"/>
      <c r="O793" s="23"/>
      <c r="P793" s="23"/>
      <c r="Q793" s="23"/>
      <c r="R793" s="23"/>
      <c r="S793" s="23"/>
      <c r="T793" s="23"/>
      <c r="U793" s="23"/>
      <c r="V793" s="23"/>
      <c r="W793" s="23"/>
      <c r="X793" s="23"/>
    </row>
    <row r="794" spans="1:24" ht="15.75" customHeight="1">
      <c r="A794" s="457"/>
      <c r="B794" s="23"/>
      <c r="C794" s="23"/>
      <c r="D794" s="23"/>
      <c r="E794" s="23"/>
      <c r="F794" s="23"/>
      <c r="G794" s="23"/>
      <c r="H794" s="23"/>
      <c r="I794" s="23"/>
      <c r="J794" s="23"/>
      <c r="K794" s="23"/>
      <c r="L794" s="23"/>
      <c r="M794" s="23"/>
      <c r="N794" s="23"/>
      <c r="O794" s="23"/>
      <c r="P794" s="23"/>
      <c r="Q794" s="23"/>
      <c r="R794" s="23"/>
      <c r="S794" s="23"/>
      <c r="T794" s="23"/>
      <c r="U794" s="23"/>
      <c r="V794" s="23"/>
      <c r="W794" s="23"/>
      <c r="X794" s="23"/>
    </row>
    <row r="795" spans="1:24" ht="15.75" customHeight="1">
      <c r="A795" s="457"/>
      <c r="B795" s="23"/>
      <c r="C795" s="23"/>
      <c r="D795" s="23"/>
      <c r="E795" s="23"/>
      <c r="F795" s="23"/>
      <c r="G795" s="23"/>
      <c r="H795" s="23"/>
      <c r="I795" s="23"/>
      <c r="J795" s="23"/>
      <c r="K795" s="23"/>
      <c r="L795" s="23"/>
      <c r="M795" s="23"/>
      <c r="N795" s="23"/>
      <c r="O795" s="23"/>
      <c r="P795" s="23"/>
      <c r="Q795" s="23"/>
      <c r="R795" s="23"/>
      <c r="S795" s="23"/>
      <c r="T795" s="23"/>
      <c r="U795" s="23"/>
      <c r="V795" s="23"/>
      <c r="W795" s="23"/>
      <c r="X795" s="23"/>
    </row>
    <row r="796" spans="1:24" ht="15.75" customHeight="1">
      <c r="A796" s="457"/>
      <c r="B796" s="23"/>
      <c r="C796" s="23"/>
      <c r="D796" s="23"/>
      <c r="E796" s="23"/>
      <c r="F796" s="23"/>
      <c r="G796" s="23"/>
      <c r="H796" s="23"/>
      <c r="I796" s="23"/>
      <c r="J796" s="23"/>
      <c r="K796" s="23"/>
      <c r="L796" s="23"/>
      <c r="M796" s="23"/>
      <c r="N796" s="23"/>
      <c r="O796" s="23"/>
      <c r="P796" s="23"/>
      <c r="Q796" s="23"/>
      <c r="R796" s="23"/>
      <c r="S796" s="23"/>
      <c r="T796" s="23"/>
      <c r="U796" s="23"/>
      <c r="V796" s="23"/>
      <c r="W796" s="23"/>
      <c r="X796" s="23"/>
    </row>
    <row r="797" spans="1:24" ht="15.75" customHeight="1">
      <c r="A797" s="457"/>
      <c r="B797" s="23"/>
      <c r="C797" s="23"/>
      <c r="D797" s="23"/>
      <c r="E797" s="23"/>
      <c r="F797" s="23"/>
      <c r="G797" s="23"/>
      <c r="H797" s="23"/>
      <c r="I797" s="23"/>
      <c r="J797" s="23"/>
      <c r="K797" s="23"/>
      <c r="L797" s="23"/>
      <c r="M797" s="23"/>
      <c r="N797" s="23"/>
      <c r="O797" s="23"/>
      <c r="P797" s="23"/>
      <c r="Q797" s="23"/>
      <c r="R797" s="23"/>
      <c r="S797" s="23"/>
      <c r="T797" s="23"/>
      <c r="U797" s="23"/>
      <c r="V797" s="23"/>
      <c r="W797" s="23"/>
      <c r="X797" s="23"/>
    </row>
    <row r="798" spans="1:24" ht="15.75" customHeight="1">
      <c r="A798" s="457"/>
      <c r="B798" s="23"/>
      <c r="C798" s="23"/>
      <c r="D798" s="23"/>
      <c r="E798" s="23"/>
      <c r="F798" s="23"/>
      <c r="G798" s="23"/>
      <c r="H798" s="23"/>
      <c r="I798" s="23"/>
      <c r="J798" s="23"/>
      <c r="K798" s="23"/>
      <c r="L798" s="23"/>
      <c r="M798" s="23"/>
      <c r="N798" s="23"/>
      <c r="O798" s="23"/>
      <c r="P798" s="23"/>
      <c r="Q798" s="23"/>
      <c r="R798" s="23"/>
      <c r="S798" s="23"/>
      <c r="T798" s="23"/>
      <c r="U798" s="23"/>
      <c r="V798" s="23"/>
      <c r="W798" s="23"/>
      <c r="X798" s="23"/>
    </row>
    <row r="799" spans="1:24" ht="15.75" customHeight="1">
      <c r="A799" s="457"/>
      <c r="B799" s="23"/>
      <c r="C799" s="23"/>
      <c r="D799" s="23"/>
      <c r="E799" s="23"/>
      <c r="F799" s="23"/>
      <c r="G799" s="23"/>
      <c r="H799" s="23"/>
      <c r="I799" s="23"/>
      <c r="J799" s="23"/>
      <c r="K799" s="23"/>
      <c r="L799" s="23"/>
      <c r="M799" s="23"/>
      <c r="N799" s="23"/>
      <c r="O799" s="23"/>
      <c r="P799" s="23"/>
      <c r="Q799" s="23"/>
      <c r="R799" s="23"/>
      <c r="S799" s="23"/>
      <c r="T799" s="23"/>
      <c r="U799" s="23"/>
      <c r="V799" s="23"/>
      <c r="W799" s="23"/>
      <c r="X799" s="23"/>
    </row>
    <row r="800" spans="1:24" ht="15.75" customHeight="1">
      <c r="A800" s="457"/>
      <c r="B800" s="23"/>
      <c r="C800" s="23"/>
      <c r="D800" s="23"/>
      <c r="E800" s="23"/>
      <c r="F800" s="23"/>
      <c r="G800" s="23"/>
      <c r="H800" s="23"/>
      <c r="I800" s="23"/>
      <c r="J800" s="23"/>
      <c r="K800" s="23"/>
      <c r="L800" s="23"/>
      <c r="M800" s="23"/>
      <c r="N800" s="23"/>
      <c r="O800" s="23"/>
      <c r="P800" s="23"/>
      <c r="Q800" s="23"/>
      <c r="R800" s="23"/>
      <c r="S800" s="23"/>
      <c r="T800" s="23"/>
      <c r="U800" s="23"/>
      <c r="V800" s="23"/>
      <c r="W800" s="23"/>
      <c r="X800" s="23"/>
    </row>
    <row r="801" spans="1:24" ht="15.75" customHeight="1">
      <c r="A801" s="457"/>
      <c r="B801" s="23"/>
      <c r="C801" s="23"/>
      <c r="D801" s="23"/>
      <c r="E801" s="23"/>
      <c r="F801" s="23"/>
      <c r="G801" s="23"/>
      <c r="H801" s="23"/>
      <c r="I801" s="23"/>
      <c r="J801" s="23"/>
      <c r="K801" s="23"/>
      <c r="L801" s="23"/>
      <c r="M801" s="23"/>
      <c r="N801" s="23"/>
      <c r="O801" s="23"/>
      <c r="P801" s="23"/>
      <c r="Q801" s="23"/>
      <c r="R801" s="23"/>
      <c r="S801" s="23"/>
      <c r="T801" s="23"/>
      <c r="U801" s="23"/>
      <c r="V801" s="23"/>
      <c r="W801" s="23"/>
      <c r="X801" s="23"/>
    </row>
    <row r="802" spans="1:24" ht="15.75" customHeight="1">
      <c r="A802" s="457"/>
      <c r="B802" s="23"/>
      <c r="C802" s="23"/>
      <c r="D802" s="23"/>
      <c r="E802" s="23"/>
      <c r="F802" s="23"/>
      <c r="G802" s="23"/>
      <c r="H802" s="23"/>
      <c r="I802" s="23"/>
      <c r="J802" s="23"/>
      <c r="K802" s="23"/>
      <c r="L802" s="23"/>
      <c r="M802" s="23"/>
      <c r="N802" s="23"/>
      <c r="O802" s="23"/>
      <c r="P802" s="23"/>
      <c r="Q802" s="23"/>
      <c r="R802" s="23"/>
      <c r="S802" s="23"/>
      <c r="T802" s="23"/>
      <c r="U802" s="23"/>
      <c r="V802" s="23"/>
      <c r="W802" s="23"/>
      <c r="X802" s="23"/>
    </row>
    <row r="803" spans="1:24" ht="15.75" customHeight="1">
      <c r="A803" s="457"/>
      <c r="B803" s="23"/>
      <c r="C803" s="23"/>
      <c r="D803" s="23"/>
      <c r="E803" s="23"/>
      <c r="F803" s="23"/>
      <c r="G803" s="23"/>
      <c r="H803" s="23"/>
      <c r="I803" s="23"/>
      <c r="J803" s="23"/>
      <c r="K803" s="23"/>
      <c r="L803" s="23"/>
      <c r="M803" s="23"/>
      <c r="N803" s="23"/>
      <c r="O803" s="23"/>
      <c r="P803" s="23"/>
      <c r="Q803" s="23"/>
      <c r="R803" s="23"/>
      <c r="S803" s="23"/>
      <c r="T803" s="23"/>
      <c r="U803" s="23"/>
      <c r="V803" s="23"/>
      <c r="W803" s="23"/>
      <c r="X803" s="23"/>
    </row>
    <row r="804" spans="1:24" ht="15.75" customHeight="1">
      <c r="A804" s="457"/>
      <c r="B804" s="23"/>
      <c r="C804" s="23"/>
      <c r="D804" s="23"/>
      <c r="E804" s="23"/>
      <c r="F804" s="23"/>
      <c r="G804" s="23"/>
      <c r="H804" s="23"/>
      <c r="I804" s="23"/>
      <c r="J804" s="23"/>
      <c r="K804" s="23"/>
      <c r="L804" s="23"/>
      <c r="M804" s="23"/>
      <c r="N804" s="23"/>
      <c r="O804" s="23"/>
      <c r="P804" s="23"/>
      <c r="Q804" s="23"/>
      <c r="R804" s="23"/>
      <c r="S804" s="23"/>
      <c r="T804" s="23"/>
      <c r="U804" s="23"/>
      <c r="V804" s="23"/>
      <c r="W804" s="23"/>
      <c r="X804" s="23"/>
    </row>
    <row r="805" spans="1:24" ht="15.75" customHeight="1">
      <c r="A805" s="457"/>
      <c r="B805" s="23"/>
      <c r="C805" s="23"/>
      <c r="D805" s="23"/>
      <c r="E805" s="23"/>
      <c r="F805" s="23"/>
      <c r="G805" s="23"/>
      <c r="H805" s="23"/>
      <c r="I805" s="23"/>
      <c r="J805" s="23"/>
      <c r="K805" s="23"/>
      <c r="L805" s="23"/>
      <c r="M805" s="23"/>
      <c r="N805" s="23"/>
      <c r="O805" s="23"/>
      <c r="P805" s="23"/>
      <c r="Q805" s="23"/>
      <c r="R805" s="23"/>
      <c r="S805" s="23"/>
      <c r="T805" s="23"/>
      <c r="U805" s="23"/>
      <c r="V805" s="23"/>
      <c r="W805" s="23"/>
      <c r="X805" s="23"/>
    </row>
    <row r="806" spans="1:24" ht="15.75" customHeight="1">
      <c r="A806" s="457"/>
      <c r="B806" s="23"/>
      <c r="C806" s="23"/>
      <c r="D806" s="23"/>
      <c r="E806" s="23"/>
      <c r="F806" s="23"/>
      <c r="G806" s="23"/>
      <c r="H806" s="23"/>
      <c r="I806" s="23"/>
      <c r="J806" s="23"/>
      <c r="K806" s="23"/>
      <c r="L806" s="23"/>
      <c r="M806" s="23"/>
      <c r="N806" s="23"/>
      <c r="O806" s="23"/>
      <c r="P806" s="23"/>
      <c r="Q806" s="23"/>
      <c r="R806" s="23"/>
      <c r="S806" s="23"/>
      <c r="T806" s="23"/>
      <c r="U806" s="23"/>
      <c r="V806" s="23"/>
      <c r="W806" s="23"/>
      <c r="X806" s="23"/>
    </row>
    <row r="807" spans="1:24" ht="15.75" customHeight="1">
      <c r="A807" s="457"/>
      <c r="B807" s="23"/>
      <c r="C807" s="23"/>
      <c r="D807" s="23"/>
      <c r="E807" s="23"/>
      <c r="F807" s="23"/>
      <c r="G807" s="23"/>
      <c r="H807" s="23"/>
      <c r="I807" s="23"/>
      <c r="J807" s="23"/>
      <c r="K807" s="23"/>
      <c r="L807" s="23"/>
      <c r="M807" s="23"/>
      <c r="N807" s="23"/>
      <c r="O807" s="23"/>
      <c r="P807" s="23"/>
      <c r="Q807" s="23"/>
      <c r="R807" s="23"/>
      <c r="S807" s="23"/>
      <c r="T807" s="23"/>
      <c r="U807" s="23"/>
      <c r="V807" s="23"/>
      <c r="W807" s="23"/>
      <c r="X807" s="23"/>
    </row>
    <row r="808" spans="1:24" ht="15.75" customHeight="1">
      <c r="A808" s="457"/>
      <c r="B808" s="23"/>
      <c r="C808" s="23"/>
      <c r="D808" s="23"/>
      <c r="E808" s="23"/>
      <c r="F808" s="23"/>
      <c r="G808" s="23"/>
      <c r="H808" s="23"/>
      <c r="I808" s="23"/>
      <c r="J808" s="23"/>
      <c r="K808" s="23"/>
      <c r="L808" s="23"/>
      <c r="M808" s="23"/>
      <c r="N808" s="23"/>
      <c r="O808" s="23"/>
      <c r="P808" s="23"/>
      <c r="Q808" s="23"/>
      <c r="R808" s="23"/>
      <c r="S808" s="23"/>
      <c r="T808" s="23"/>
      <c r="U808" s="23"/>
      <c r="V808" s="23"/>
      <c r="W808" s="23"/>
      <c r="X808" s="23"/>
    </row>
    <row r="809" spans="1:24" ht="15.75" customHeight="1">
      <c r="A809" s="457"/>
      <c r="B809" s="23"/>
      <c r="C809" s="23"/>
      <c r="D809" s="23"/>
      <c r="E809" s="23"/>
      <c r="F809" s="23"/>
      <c r="G809" s="23"/>
      <c r="H809" s="23"/>
      <c r="I809" s="23"/>
      <c r="J809" s="23"/>
      <c r="K809" s="23"/>
      <c r="L809" s="23"/>
      <c r="M809" s="23"/>
      <c r="N809" s="23"/>
      <c r="O809" s="23"/>
      <c r="P809" s="23"/>
      <c r="Q809" s="23"/>
      <c r="R809" s="23"/>
      <c r="S809" s="23"/>
      <c r="T809" s="23"/>
      <c r="U809" s="23"/>
      <c r="V809" s="23"/>
      <c r="W809" s="23"/>
      <c r="X809" s="23"/>
    </row>
    <row r="810" spans="1:24" ht="15.75" customHeight="1">
      <c r="A810" s="457"/>
      <c r="B810" s="23"/>
      <c r="C810" s="23"/>
      <c r="D810" s="23"/>
      <c r="E810" s="23"/>
      <c r="F810" s="23"/>
      <c r="G810" s="23"/>
      <c r="H810" s="23"/>
      <c r="I810" s="23"/>
      <c r="J810" s="23"/>
      <c r="K810" s="23"/>
      <c r="L810" s="23"/>
      <c r="M810" s="23"/>
      <c r="N810" s="23"/>
      <c r="O810" s="23"/>
      <c r="P810" s="23"/>
      <c r="Q810" s="23"/>
      <c r="R810" s="23"/>
      <c r="S810" s="23"/>
      <c r="T810" s="23"/>
      <c r="U810" s="23"/>
      <c r="V810" s="23"/>
      <c r="W810" s="23"/>
      <c r="X810" s="23"/>
    </row>
    <row r="811" spans="1:24" ht="15.75" customHeight="1">
      <c r="A811" s="457"/>
      <c r="B811" s="23"/>
      <c r="C811" s="23"/>
      <c r="D811" s="23"/>
      <c r="E811" s="23"/>
      <c r="F811" s="23"/>
      <c r="G811" s="23"/>
      <c r="H811" s="23"/>
      <c r="I811" s="23"/>
      <c r="J811" s="23"/>
      <c r="K811" s="23"/>
      <c r="L811" s="23"/>
      <c r="M811" s="23"/>
      <c r="N811" s="23"/>
      <c r="O811" s="23"/>
      <c r="P811" s="23"/>
      <c r="Q811" s="23"/>
      <c r="R811" s="23"/>
      <c r="S811" s="23"/>
      <c r="T811" s="23"/>
      <c r="U811" s="23"/>
      <c r="V811" s="23"/>
      <c r="W811" s="23"/>
      <c r="X811" s="23"/>
    </row>
    <row r="812" spans="1:24" ht="15.75" customHeight="1">
      <c r="A812" s="457"/>
      <c r="B812" s="23"/>
      <c r="C812" s="23"/>
      <c r="D812" s="23"/>
      <c r="E812" s="23"/>
      <c r="F812" s="23"/>
      <c r="G812" s="23"/>
      <c r="H812" s="23"/>
      <c r="I812" s="23"/>
      <c r="J812" s="23"/>
      <c r="K812" s="23"/>
      <c r="L812" s="23"/>
      <c r="M812" s="23"/>
      <c r="N812" s="23"/>
      <c r="O812" s="23"/>
      <c r="P812" s="23"/>
      <c r="Q812" s="23"/>
      <c r="R812" s="23"/>
      <c r="S812" s="23"/>
      <c r="T812" s="23"/>
      <c r="U812" s="23"/>
      <c r="V812" s="23"/>
      <c r="W812" s="23"/>
      <c r="X812" s="23"/>
    </row>
    <row r="813" spans="1:24" ht="15.75" customHeight="1">
      <c r="A813" s="457"/>
      <c r="B813" s="23"/>
      <c r="C813" s="23"/>
      <c r="D813" s="23"/>
      <c r="E813" s="23"/>
      <c r="F813" s="23"/>
      <c r="G813" s="23"/>
      <c r="H813" s="23"/>
      <c r="I813" s="23"/>
      <c r="J813" s="23"/>
      <c r="K813" s="23"/>
      <c r="L813" s="23"/>
      <c r="M813" s="23"/>
      <c r="N813" s="23"/>
      <c r="O813" s="23"/>
      <c r="P813" s="23"/>
      <c r="Q813" s="23"/>
      <c r="R813" s="23"/>
      <c r="S813" s="23"/>
      <c r="T813" s="23"/>
      <c r="U813" s="23"/>
      <c r="V813" s="23"/>
      <c r="W813" s="23"/>
      <c r="X813" s="23"/>
    </row>
    <row r="814" spans="1:24" ht="15.75" customHeight="1">
      <c r="A814" s="457"/>
      <c r="B814" s="23"/>
      <c r="C814" s="23"/>
      <c r="D814" s="23"/>
      <c r="E814" s="23"/>
      <c r="F814" s="23"/>
      <c r="G814" s="23"/>
      <c r="H814" s="23"/>
      <c r="I814" s="23"/>
      <c r="J814" s="23"/>
      <c r="K814" s="23"/>
      <c r="L814" s="23"/>
      <c r="M814" s="23"/>
      <c r="N814" s="23"/>
      <c r="O814" s="23"/>
      <c r="P814" s="23"/>
      <c r="Q814" s="23"/>
      <c r="R814" s="23"/>
      <c r="S814" s="23"/>
      <c r="T814" s="23"/>
      <c r="U814" s="23"/>
      <c r="V814" s="23"/>
      <c r="W814" s="23"/>
      <c r="X814" s="23"/>
    </row>
    <row r="815" spans="1:24" ht="15.75" customHeight="1">
      <c r="A815" s="457"/>
      <c r="B815" s="23"/>
      <c r="C815" s="23"/>
      <c r="D815" s="23"/>
      <c r="E815" s="23"/>
      <c r="F815" s="23"/>
      <c r="G815" s="23"/>
      <c r="H815" s="23"/>
      <c r="I815" s="23"/>
      <c r="J815" s="23"/>
      <c r="K815" s="23"/>
      <c r="L815" s="23"/>
      <c r="M815" s="23"/>
      <c r="N815" s="23"/>
      <c r="O815" s="23"/>
      <c r="P815" s="23"/>
      <c r="Q815" s="23"/>
      <c r="R815" s="23"/>
      <c r="S815" s="23"/>
      <c r="T815" s="23"/>
      <c r="U815" s="23"/>
      <c r="V815" s="23"/>
      <c r="W815" s="23"/>
      <c r="X815" s="23"/>
    </row>
    <row r="816" spans="1:24" ht="15.75" customHeight="1">
      <c r="A816" s="457"/>
      <c r="B816" s="23"/>
      <c r="C816" s="23"/>
      <c r="D816" s="23"/>
      <c r="E816" s="23"/>
      <c r="F816" s="23"/>
      <c r="G816" s="23"/>
      <c r="H816" s="23"/>
      <c r="I816" s="23"/>
      <c r="J816" s="23"/>
      <c r="K816" s="23"/>
      <c r="L816" s="23"/>
      <c r="M816" s="23"/>
      <c r="N816" s="23"/>
      <c r="O816" s="23"/>
      <c r="P816" s="23"/>
      <c r="Q816" s="23"/>
      <c r="R816" s="23"/>
      <c r="S816" s="23"/>
      <c r="T816" s="23"/>
      <c r="U816" s="23"/>
      <c r="V816" s="23"/>
      <c r="W816" s="23"/>
      <c r="X816" s="23"/>
    </row>
    <row r="817" spans="1:24" ht="15.75" customHeight="1">
      <c r="A817" s="457"/>
      <c r="B817" s="23"/>
      <c r="C817" s="23"/>
      <c r="D817" s="23"/>
      <c r="E817" s="23"/>
      <c r="F817" s="23"/>
      <c r="G817" s="23"/>
      <c r="H817" s="23"/>
      <c r="I817" s="23"/>
      <c r="J817" s="23"/>
      <c r="K817" s="23"/>
      <c r="L817" s="23"/>
      <c r="M817" s="23"/>
      <c r="N817" s="23"/>
      <c r="O817" s="23"/>
      <c r="P817" s="23"/>
      <c r="Q817" s="23"/>
      <c r="R817" s="23"/>
      <c r="S817" s="23"/>
      <c r="T817" s="23"/>
      <c r="U817" s="23"/>
      <c r="V817" s="23"/>
      <c r="W817" s="23"/>
      <c r="X817" s="23"/>
    </row>
    <row r="818" spans="1:24" ht="15.75" customHeight="1">
      <c r="A818" s="457"/>
      <c r="B818" s="23"/>
      <c r="C818" s="23"/>
      <c r="D818" s="23"/>
      <c r="E818" s="23"/>
      <c r="F818" s="23"/>
      <c r="G818" s="23"/>
      <c r="H818" s="23"/>
      <c r="I818" s="23"/>
      <c r="J818" s="23"/>
      <c r="K818" s="23"/>
      <c r="L818" s="23"/>
      <c r="M818" s="23"/>
      <c r="N818" s="23"/>
      <c r="O818" s="23"/>
      <c r="P818" s="23"/>
      <c r="Q818" s="23"/>
      <c r="R818" s="23"/>
      <c r="S818" s="23"/>
      <c r="T818" s="23"/>
      <c r="U818" s="23"/>
      <c r="V818" s="23"/>
      <c r="W818" s="23"/>
      <c r="X818" s="23"/>
    </row>
    <row r="819" spans="1:24" ht="15.75" customHeight="1">
      <c r="A819" s="457"/>
      <c r="B819" s="23"/>
      <c r="C819" s="23"/>
      <c r="D819" s="23"/>
      <c r="E819" s="23"/>
      <c r="F819" s="23"/>
      <c r="G819" s="23"/>
      <c r="H819" s="23"/>
      <c r="I819" s="23"/>
      <c r="J819" s="23"/>
      <c r="K819" s="23"/>
      <c r="L819" s="23"/>
      <c r="M819" s="23"/>
      <c r="N819" s="23"/>
      <c r="O819" s="23"/>
      <c r="P819" s="23"/>
      <c r="Q819" s="23"/>
      <c r="R819" s="23"/>
      <c r="S819" s="23"/>
      <c r="T819" s="23"/>
      <c r="U819" s="23"/>
      <c r="V819" s="23"/>
      <c r="W819" s="23"/>
      <c r="X819" s="23"/>
    </row>
    <row r="820" spans="1:24" ht="15.75" customHeight="1">
      <c r="A820" s="457"/>
      <c r="B820" s="23"/>
      <c r="C820" s="23"/>
      <c r="D820" s="23"/>
      <c r="E820" s="23"/>
      <c r="F820" s="23"/>
      <c r="G820" s="23"/>
      <c r="H820" s="23"/>
      <c r="I820" s="23"/>
      <c r="J820" s="23"/>
      <c r="K820" s="23"/>
      <c r="L820" s="23"/>
      <c r="M820" s="23"/>
      <c r="N820" s="23"/>
      <c r="O820" s="23"/>
      <c r="P820" s="23"/>
      <c r="Q820" s="23"/>
      <c r="R820" s="23"/>
      <c r="S820" s="23"/>
      <c r="T820" s="23"/>
      <c r="U820" s="23"/>
      <c r="V820" s="23"/>
      <c r="W820" s="23"/>
      <c r="X820" s="23"/>
    </row>
    <row r="821" spans="1:24" ht="15.75" customHeight="1">
      <c r="A821" s="457"/>
      <c r="B821" s="23"/>
      <c r="C821" s="23"/>
      <c r="D821" s="23"/>
      <c r="E821" s="23"/>
      <c r="F821" s="23"/>
      <c r="G821" s="23"/>
      <c r="H821" s="23"/>
      <c r="I821" s="23"/>
      <c r="J821" s="23"/>
      <c r="K821" s="23"/>
      <c r="L821" s="23"/>
      <c r="M821" s="23"/>
      <c r="N821" s="23"/>
      <c r="O821" s="23"/>
      <c r="P821" s="23"/>
      <c r="Q821" s="23"/>
      <c r="R821" s="23"/>
      <c r="S821" s="23"/>
      <c r="T821" s="23"/>
      <c r="U821" s="23"/>
      <c r="V821" s="23"/>
      <c r="W821" s="23"/>
      <c r="X821" s="23"/>
    </row>
    <row r="822" spans="1:24" ht="15.75" customHeight="1">
      <c r="A822" s="457"/>
      <c r="B822" s="23"/>
      <c r="C822" s="23"/>
      <c r="D822" s="23"/>
      <c r="E822" s="23"/>
      <c r="F822" s="23"/>
      <c r="G822" s="23"/>
      <c r="H822" s="23"/>
      <c r="I822" s="23"/>
      <c r="J822" s="23"/>
      <c r="K822" s="23"/>
      <c r="L822" s="23"/>
      <c r="M822" s="23"/>
      <c r="N822" s="23"/>
      <c r="O822" s="23"/>
      <c r="P822" s="23"/>
      <c r="Q822" s="23"/>
      <c r="R822" s="23"/>
      <c r="S822" s="23"/>
      <c r="T822" s="23"/>
      <c r="U822" s="23"/>
      <c r="V822" s="23"/>
      <c r="W822" s="23"/>
      <c r="X822" s="23"/>
    </row>
    <row r="823" spans="1:24" ht="15.75" customHeight="1">
      <c r="A823" s="457"/>
      <c r="B823" s="23"/>
      <c r="C823" s="23"/>
      <c r="D823" s="23"/>
      <c r="E823" s="23"/>
      <c r="F823" s="23"/>
      <c r="G823" s="23"/>
      <c r="H823" s="23"/>
      <c r="I823" s="23"/>
      <c r="J823" s="23"/>
      <c r="K823" s="23"/>
      <c r="L823" s="23"/>
      <c r="M823" s="23"/>
      <c r="N823" s="23"/>
      <c r="O823" s="23"/>
      <c r="P823" s="23"/>
      <c r="Q823" s="23"/>
      <c r="R823" s="23"/>
      <c r="S823" s="23"/>
      <c r="T823" s="23"/>
      <c r="U823" s="23"/>
      <c r="V823" s="23"/>
      <c r="W823" s="23"/>
      <c r="X823" s="23"/>
    </row>
    <row r="824" spans="1:24" ht="15.75" customHeight="1">
      <c r="A824" s="457"/>
      <c r="B824" s="23"/>
      <c r="C824" s="23"/>
      <c r="D824" s="23"/>
      <c r="E824" s="23"/>
      <c r="F824" s="23"/>
      <c r="G824" s="23"/>
      <c r="H824" s="23"/>
      <c r="I824" s="23"/>
      <c r="J824" s="23"/>
      <c r="K824" s="23"/>
      <c r="L824" s="23"/>
      <c r="M824" s="23"/>
      <c r="N824" s="23"/>
      <c r="O824" s="23"/>
      <c r="P824" s="23"/>
      <c r="Q824" s="23"/>
      <c r="R824" s="23"/>
      <c r="S824" s="23"/>
      <c r="T824" s="23"/>
      <c r="U824" s="23"/>
      <c r="V824" s="23"/>
      <c r="W824" s="23"/>
      <c r="X824" s="23"/>
    </row>
    <row r="825" spans="1:24" ht="15.75" customHeight="1">
      <c r="A825" s="457"/>
      <c r="B825" s="23"/>
      <c r="C825" s="23"/>
      <c r="D825" s="23"/>
      <c r="E825" s="23"/>
      <c r="F825" s="23"/>
      <c r="G825" s="23"/>
      <c r="H825" s="23"/>
      <c r="I825" s="23"/>
      <c r="J825" s="23"/>
      <c r="K825" s="23"/>
      <c r="L825" s="23"/>
      <c r="M825" s="23"/>
      <c r="N825" s="23"/>
      <c r="O825" s="23"/>
      <c r="P825" s="23"/>
      <c r="Q825" s="23"/>
      <c r="R825" s="23"/>
      <c r="S825" s="23"/>
      <c r="T825" s="23"/>
      <c r="U825" s="23"/>
      <c r="V825" s="23"/>
      <c r="W825" s="23"/>
      <c r="X825" s="23"/>
    </row>
    <row r="826" spans="1:24" ht="15.75" customHeight="1">
      <c r="A826" s="457"/>
      <c r="B826" s="23"/>
      <c r="C826" s="23"/>
      <c r="D826" s="23"/>
      <c r="E826" s="23"/>
      <c r="F826" s="23"/>
      <c r="G826" s="23"/>
      <c r="H826" s="23"/>
      <c r="I826" s="23"/>
      <c r="J826" s="23"/>
      <c r="K826" s="23"/>
      <c r="L826" s="23"/>
      <c r="M826" s="23"/>
      <c r="N826" s="23"/>
      <c r="O826" s="23"/>
      <c r="P826" s="23"/>
      <c r="Q826" s="23"/>
      <c r="R826" s="23"/>
      <c r="S826" s="23"/>
      <c r="T826" s="23"/>
      <c r="U826" s="23"/>
      <c r="V826" s="23"/>
      <c r="W826" s="23"/>
      <c r="X826" s="23"/>
    </row>
    <row r="827" spans="1:24" ht="15.75" customHeight="1">
      <c r="A827" s="457"/>
      <c r="B827" s="23"/>
      <c r="C827" s="23"/>
      <c r="D827" s="23"/>
      <c r="E827" s="23"/>
      <c r="F827" s="23"/>
      <c r="G827" s="23"/>
      <c r="H827" s="23"/>
      <c r="I827" s="23"/>
      <c r="J827" s="23"/>
      <c r="K827" s="23"/>
      <c r="L827" s="23"/>
      <c r="M827" s="23"/>
      <c r="N827" s="23"/>
      <c r="O827" s="23"/>
      <c r="P827" s="23"/>
      <c r="Q827" s="23"/>
      <c r="R827" s="23"/>
      <c r="S827" s="23"/>
      <c r="T827" s="23"/>
      <c r="U827" s="23"/>
      <c r="V827" s="23"/>
      <c r="W827" s="23"/>
      <c r="X827" s="23"/>
    </row>
    <row r="828" spans="1:24" ht="15.75" customHeight="1">
      <c r="A828" s="457"/>
      <c r="B828" s="23"/>
      <c r="C828" s="23"/>
      <c r="D828" s="23"/>
      <c r="E828" s="23"/>
      <c r="F828" s="23"/>
      <c r="G828" s="23"/>
      <c r="H828" s="23"/>
      <c r="I828" s="23"/>
      <c r="J828" s="23"/>
      <c r="K828" s="23"/>
      <c r="L828" s="23"/>
      <c r="M828" s="23"/>
      <c r="N828" s="23"/>
      <c r="O828" s="23"/>
      <c r="P828" s="23"/>
      <c r="Q828" s="23"/>
      <c r="R828" s="23"/>
      <c r="S828" s="23"/>
      <c r="T828" s="23"/>
      <c r="U828" s="23"/>
      <c r="V828" s="23"/>
      <c r="W828" s="23"/>
      <c r="X828" s="23"/>
    </row>
    <row r="829" spans="1:24" ht="15.75" customHeight="1">
      <c r="A829" s="457"/>
      <c r="B829" s="23"/>
      <c r="C829" s="23"/>
      <c r="D829" s="23"/>
      <c r="E829" s="23"/>
      <c r="F829" s="23"/>
      <c r="G829" s="23"/>
      <c r="H829" s="23"/>
      <c r="I829" s="23"/>
      <c r="J829" s="23"/>
      <c r="K829" s="23"/>
      <c r="L829" s="23"/>
      <c r="M829" s="23"/>
      <c r="N829" s="23"/>
      <c r="O829" s="23"/>
      <c r="P829" s="23"/>
      <c r="Q829" s="23"/>
      <c r="R829" s="23"/>
      <c r="S829" s="23"/>
      <c r="T829" s="23"/>
      <c r="U829" s="23"/>
      <c r="V829" s="23"/>
      <c r="W829" s="23"/>
      <c r="X829" s="23"/>
    </row>
    <row r="830" spans="1:24" ht="15.75" customHeight="1">
      <c r="A830" s="457"/>
      <c r="B830" s="23"/>
      <c r="C830" s="23"/>
      <c r="D830" s="23"/>
      <c r="E830" s="23"/>
      <c r="F830" s="23"/>
      <c r="G830" s="23"/>
      <c r="H830" s="23"/>
      <c r="I830" s="23"/>
      <c r="J830" s="23"/>
      <c r="K830" s="23"/>
      <c r="L830" s="23"/>
      <c r="M830" s="23"/>
      <c r="N830" s="23"/>
      <c r="O830" s="23"/>
      <c r="P830" s="23"/>
      <c r="Q830" s="23"/>
      <c r="R830" s="23"/>
      <c r="S830" s="23"/>
      <c r="T830" s="23"/>
      <c r="U830" s="23"/>
      <c r="V830" s="23"/>
      <c r="W830" s="23"/>
      <c r="X830" s="23"/>
    </row>
    <row r="831" spans="1:24" ht="15.75" customHeight="1">
      <c r="A831" s="457"/>
      <c r="B831" s="23"/>
      <c r="C831" s="23"/>
      <c r="D831" s="23"/>
      <c r="E831" s="23"/>
      <c r="F831" s="23"/>
      <c r="G831" s="23"/>
      <c r="H831" s="23"/>
      <c r="I831" s="23"/>
      <c r="J831" s="23"/>
      <c r="K831" s="23"/>
      <c r="L831" s="23"/>
      <c r="M831" s="23"/>
      <c r="N831" s="23"/>
      <c r="O831" s="23"/>
      <c r="P831" s="23"/>
      <c r="Q831" s="23"/>
      <c r="R831" s="23"/>
      <c r="S831" s="23"/>
      <c r="T831" s="23"/>
      <c r="U831" s="23"/>
      <c r="V831" s="23"/>
      <c r="W831" s="23"/>
      <c r="X831" s="23"/>
    </row>
    <row r="832" spans="1:24" ht="15.75" customHeight="1">
      <c r="A832" s="457"/>
      <c r="B832" s="23"/>
      <c r="C832" s="23"/>
      <c r="D832" s="23"/>
      <c r="E832" s="23"/>
      <c r="F832" s="23"/>
      <c r="G832" s="23"/>
      <c r="H832" s="23"/>
      <c r="I832" s="23"/>
      <c r="J832" s="23"/>
      <c r="K832" s="23"/>
      <c r="L832" s="23"/>
      <c r="M832" s="23"/>
      <c r="N832" s="23"/>
      <c r="O832" s="23"/>
      <c r="P832" s="23"/>
      <c r="Q832" s="23"/>
      <c r="R832" s="23"/>
      <c r="S832" s="23"/>
      <c r="T832" s="23"/>
      <c r="U832" s="23"/>
      <c r="V832" s="23"/>
      <c r="W832" s="23"/>
      <c r="X832" s="23"/>
    </row>
    <row r="833" spans="1:24" ht="15.75" customHeight="1">
      <c r="A833" s="457"/>
      <c r="B833" s="23"/>
      <c r="C833" s="23"/>
      <c r="D833" s="23"/>
      <c r="E833" s="23"/>
      <c r="F833" s="23"/>
      <c r="G833" s="23"/>
      <c r="H833" s="23"/>
      <c r="I833" s="23"/>
      <c r="J833" s="23"/>
      <c r="K833" s="23"/>
      <c r="L833" s="23"/>
      <c r="M833" s="23"/>
      <c r="N833" s="23"/>
      <c r="O833" s="23"/>
      <c r="P833" s="23"/>
      <c r="Q833" s="23"/>
      <c r="R833" s="23"/>
      <c r="S833" s="23"/>
      <c r="T833" s="23"/>
      <c r="U833" s="23"/>
      <c r="V833" s="23"/>
      <c r="W833" s="23"/>
      <c r="X833" s="23"/>
    </row>
    <row r="834" spans="1:24" ht="15.75" customHeight="1">
      <c r="A834" s="457"/>
      <c r="B834" s="23"/>
      <c r="C834" s="23"/>
      <c r="D834" s="23"/>
      <c r="E834" s="23"/>
      <c r="F834" s="23"/>
      <c r="G834" s="23"/>
      <c r="H834" s="23"/>
      <c r="I834" s="23"/>
      <c r="J834" s="23"/>
      <c r="K834" s="23"/>
      <c r="L834" s="23"/>
      <c r="M834" s="23"/>
      <c r="N834" s="23"/>
      <c r="O834" s="23"/>
      <c r="P834" s="23"/>
      <c r="Q834" s="23"/>
      <c r="R834" s="23"/>
      <c r="S834" s="23"/>
      <c r="T834" s="23"/>
      <c r="U834" s="23"/>
      <c r="V834" s="23"/>
      <c r="W834" s="23"/>
      <c r="X834" s="23"/>
    </row>
    <row r="835" spans="1:24" ht="15.75" customHeight="1">
      <c r="A835" s="457"/>
      <c r="B835" s="23"/>
      <c r="C835" s="23"/>
      <c r="D835" s="23"/>
      <c r="E835" s="23"/>
      <c r="F835" s="23"/>
      <c r="G835" s="23"/>
      <c r="H835" s="23"/>
      <c r="I835" s="23"/>
      <c r="J835" s="23"/>
      <c r="K835" s="23"/>
      <c r="L835" s="23"/>
      <c r="M835" s="23"/>
      <c r="N835" s="23"/>
      <c r="O835" s="23"/>
      <c r="P835" s="23"/>
      <c r="Q835" s="23"/>
      <c r="R835" s="23"/>
      <c r="S835" s="23"/>
      <c r="T835" s="23"/>
      <c r="U835" s="23"/>
      <c r="V835" s="23"/>
      <c r="W835" s="23"/>
      <c r="X835" s="23"/>
    </row>
    <row r="836" spans="1:24" ht="15.75" customHeight="1">
      <c r="A836" s="457"/>
      <c r="B836" s="23"/>
      <c r="C836" s="23"/>
      <c r="D836" s="23"/>
      <c r="E836" s="23"/>
      <c r="F836" s="23"/>
      <c r="G836" s="23"/>
      <c r="H836" s="23"/>
      <c r="I836" s="23"/>
      <c r="J836" s="23"/>
      <c r="K836" s="23"/>
      <c r="L836" s="23"/>
      <c r="M836" s="23"/>
      <c r="N836" s="23"/>
      <c r="O836" s="23"/>
      <c r="P836" s="23"/>
      <c r="Q836" s="23"/>
      <c r="R836" s="23"/>
      <c r="S836" s="23"/>
      <c r="T836" s="23"/>
      <c r="U836" s="23"/>
      <c r="V836" s="23"/>
      <c r="W836" s="23"/>
      <c r="X836" s="23"/>
    </row>
    <row r="837" spans="1:24" ht="15.75" customHeight="1">
      <c r="A837" s="457"/>
      <c r="B837" s="23"/>
      <c r="C837" s="23"/>
      <c r="D837" s="23"/>
      <c r="E837" s="23"/>
      <c r="F837" s="23"/>
      <c r="G837" s="23"/>
      <c r="H837" s="23"/>
      <c r="I837" s="23"/>
      <c r="J837" s="23"/>
      <c r="K837" s="23"/>
      <c r="L837" s="23"/>
      <c r="M837" s="23"/>
      <c r="N837" s="23"/>
      <c r="O837" s="23"/>
      <c r="P837" s="23"/>
      <c r="Q837" s="23"/>
      <c r="R837" s="23"/>
      <c r="S837" s="23"/>
      <c r="T837" s="23"/>
      <c r="U837" s="23"/>
      <c r="V837" s="23"/>
      <c r="W837" s="23"/>
      <c r="X837" s="23"/>
    </row>
    <row r="838" spans="1:24" ht="15.75" customHeight="1">
      <c r="A838" s="457"/>
      <c r="B838" s="23"/>
      <c r="C838" s="23"/>
      <c r="D838" s="23"/>
      <c r="E838" s="23"/>
      <c r="F838" s="23"/>
      <c r="G838" s="23"/>
      <c r="H838" s="23"/>
      <c r="I838" s="23"/>
      <c r="J838" s="23"/>
      <c r="K838" s="23"/>
      <c r="L838" s="23"/>
      <c r="M838" s="23"/>
      <c r="N838" s="23"/>
      <c r="O838" s="23"/>
      <c r="P838" s="23"/>
      <c r="Q838" s="23"/>
      <c r="R838" s="23"/>
      <c r="S838" s="23"/>
      <c r="T838" s="23"/>
      <c r="U838" s="23"/>
      <c r="V838" s="23"/>
      <c r="W838" s="23"/>
      <c r="X838" s="23"/>
    </row>
    <row r="839" spans="1:24" ht="15.75" customHeight="1">
      <c r="A839" s="457"/>
      <c r="B839" s="23"/>
      <c r="C839" s="23"/>
      <c r="D839" s="23"/>
      <c r="E839" s="23"/>
      <c r="F839" s="23"/>
      <c r="G839" s="23"/>
      <c r="H839" s="23"/>
      <c r="I839" s="23"/>
      <c r="J839" s="23"/>
      <c r="K839" s="23"/>
      <c r="L839" s="23"/>
      <c r="M839" s="23"/>
      <c r="N839" s="23"/>
      <c r="O839" s="23"/>
      <c r="P839" s="23"/>
      <c r="Q839" s="23"/>
      <c r="R839" s="23"/>
      <c r="S839" s="23"/>
      <c r="T839" s="23"/>
      <c r="U839" s="23"/>
      <c r="V839" s="23"/>
      <c r="W839" s="23"/>
      <c r="X839" s="23"/>
    </row>
    <row r="840" spans="1:24" ht="15.75" customHeight="1">
      <c r="A840" s="457"/>
      <c r="B840" s="23"/>
      <c r="C840" s="23"/>
      <c r="D840" s="23"/>
      <c r="E840" s="23"/>
      <c r="F840" s="23"/>
      <c r="G840" s="23"/>
      <c r="H840" s="23"/>
      <c r="I840" s="23"/>
      <c r="J840" s="23"/>
      <c r="K840" s="23"/>
      <c r="L840" s="23"/>
      <c r="M840" s="23"/>
      <c r="N840" s="23"/>
      <c r="O840" s="23"/>
      <c r="P840" s="23"/>
      <c r="Q840" s="23"/>
      <c r="R840" s="23"/>
      <c r="S840" s="23"/>
      <c r="T840" s="23"/>
      <c r="U840" s="23"/>
      <c r="V840" s="23"/>
      <c r="W840" s="23"/>
      <c r="X840" s="23"/>
    </row>
    <row r="841" spans="1:24" ht="15.75" customHeight="1">
      <c r="A841" s="457"/>
      <c r="B841" s="23"/>
      <c r="C841" s="23"/>
      <c r="D841" s="23"/>
      <c r="E841" s="23"/>
      <c r="F841" s="23"/>
      <c r="G841" s="23"/>
      <c r="H841" s="23"/>
      <c r="I841" s="23"/>
      <c r="J841" s="23"/>
      <c r="K841" s="23"/>
      <c r="L841" s="23"/>
      <c r="M841" s="23"/>
      <c r="N841" s="23"/>
      <c r="O841" s="23"/>
      <c r="P841" s="23"/>
      <c r="Q841" s="23"/>
      <c r="R841" s="23"/>
      <c r="S841" s="23"/>
      <c r="T841" s="23"/>
      <c r="U841" s="23"/>
      <c r="V841" s="23"/>
      <c r="W841" s="23"/>
      <c r="X841" s="23"/>
    </row>
    <row r="842" spans="1:24" ht="15.75" customHeight="1">
      <c r="A842" s="457"/>
      <c r="B842" s="23"/>
      <c r="C842" s="23"/>
      <c r="D842" s="23"/>
      <c r="E842" s="23"/>
      <c r="F842" s="23"/>
      <c r="G842" s="23"/>
      <c r="H842" s="23"/>
      <c r="I842" s="23"/>
      <c r="J842" s="23"/>
      <c r="K842" s="23"/>
      <c r="L842" s="23"/>
      <c r="M842" s="23"/>
      <c r="N842" s="23"/>
      <c r="O842" s="23"/>
      <c r="P842" s="23"/>
      <c r="Q842" s="23"/>
      <c r="R842" s="23"/>
      <c r="S842" s="23"/>
      <c r="T842" s="23"/>
      <c r="U842" s="23"/>
      <c r="V842" s="23"/>
      <c r="W842" s="23"/>
      <c r="X842" s="23"/>
    </row>
    <row r="843" spans="1:24" ht="15.75" customHeight="1">
      <c r="A843" s="457"/>
      <c r="B843" s="23"/>
      <c r="C843" s="23"/>
      <c r="D843" s="23"/>
      <c r="E843" s="23"/>
      <c r="F843" s="23"/>
      <c r="G843" s="23"/>
      <c r="H843" s="23"/>
      <c r="I843" s="23"/>
      <c r="J843" s="23"/>
      <c r="K843" s="23"/>
      <c r="L843" s="23"/>
      <c r="M843" s="23"/>
      <c r="N843" s="23"/>
      <c r="O843" s="23"/>
      <c r="P843" s="23"/>
      <c r="Q843" s="23"/>
      <c r="R843" s="23"/>
      <c r="S843" s="23"/>
      <c r="T843" s="23"/>
      <c r="U843" s="23"/>
      <c r="V843" s="23"/>
      <c r="W843" s="23"/>
      <c r="X843" s="23"/>
    </row>
    <row r="844" spans="1:24" ht="15.75" customHeight="1">
      <c r="A844" s="457"/>
      <c r="B844" s="23"/>
      <c r="C844" s="23"/>
      <c r="D844" s="23"/>
      <c r="E844" s="23"/>
      <c r="F844" s="23"/>
      <c r="G844" s="23"/>
      <c r="H844" s="23"/>
      <c r="I844" s="23"/>
      <c r="J844" s="23"/>
      <c r="K844" s="23"/>
      <c r="L844" s="23"/>
      <c r="M844" s="23"/>
      <c r="N844" s="23"/>
      <c r="O844" s="23"/>
      <c r="P844" s="23"/>
      <c r="Q844" s="23"/>
      <c r="R844" s="23"/>
      <c r="S844" s="23"/>
      <c r="T844" s="23"/>
      <c r="U844" s="23"/>
      <c r="V844" s="23"/>
      <c r="W844" s="23"/>
      <c r="X844" s="23"/>
    </row>
    <row r="845" spans="1:24" ht="15.75" customHeight="1">
      <c r="A845" s="457"/>
      <c r="B845" s="23"/>
      <c r="C845" s="23"/>
      <c r="D845" s="23"/>
      <c r="E845" s="23"/>
      <c r="F845" s="23"/>
      <c r="G845" s="23"/>
      <c r="H845" s="23"/>
      <c r="I845" s="23"/>
      <c r="J845" s="23"/>
      <c r="K845" s="23"/>
      <c r="L845" s="23"/>
      <c r="M845" s="23"/>
      <c r="N845" s="23"/>
      <c r="O845" s="23"/>
      <c r="P845" s="23"/>
      <c r="Q845" s="23"/>
      <c r="R845" s="23"/>
      <c r="S845" s="23"/>
      <c r="T845" s="23"/>
      <c r="U845" s="23"/>
      <c r="V845" s="23"/>
      <c r="W845" s="23"/>
      <c r="X845" s="23"/>
    </row>
    <row r="846" spans="1:24" ht="15.75" customHeight="1">
      <c r="A846" s="457"/>
      <c r="B846" s="23"/>
      <c r="C846" s="23"/>
      <c r="D846" s="23"/>
      <c r="E846" s="23"/>
      <c r="F846" s="23"/>
      <c r="G846" s="23"/>
      <c r="H846" s="23"/>
      <c r="I846" s="23"/>
      <c r="J846" s="23"/>
      <c r="K846" s="23"/>
      <c r="L846" s="23"/>
      <c r="M846" s="23"/>
      <c r="N846" s="23"/>
      <c r="O846" s="23"/>
      <c r="P846" s="23"/>
      <c r="Q846" s="23"/>
      <c r="R846" s="23"/>
      <c r="S846" s="23"/>
      <c r="T846" s="23"/>
      <c r="U846" s="23"/>
      <c r="V846" s="23"/>
      <c r="W846" s="23"/>
      <c r="X846" s="23"/>
    </row>
    <row r="847" spans="1:24" ht="15.75" customHeight="1">
      <c r="A847" s="457"/>
      <c r="B847" s="23"/>
      <c r="C847" s="23"/>
      <c r="D847" s="23"/>
      <c r="E847" s="23"/>
      <c r="F847" s="23"/>
      <c r="G847" s="23"/>
      <c r="H847" s="23"/>
      <c r="I847" s="23"/>
      <c r="J847" s="23"/>
      <c r="K847" s="23"/>
      <c r="L847" s="23"/>
      <c r="M847" s="23"/>
      <c r="N847" s="23"/>
      <c r="O847" s="23"/>
      <c r="P847" s="23"/>
      <c r="Q847" s="23"/>
      <c r="R847" s="23"/>
      <c r="S847" s="23"/>
      <c r="T847" s="23"/>
      <c r="U847" s="23"/>
      <c r="V847" s="23"/>
      <c r="W847" s="23"/>
      <c r="X847" s="23"/>
    </row>
    <row r="848" spans="1:24" ht="15.75" customHeight="1">
      <c r="A848" s="457"/>
      <c r="B848" s="23"/>
      <c r="C848" s="23"/>
      <c r="D848" s="23"/>
      <c r="E848" s="23"/>
      <c r="F848" s="23"/>
      <c r="G848" s="23"/>
      <c r="H848" s="23"/>
      <c r="I848" s="23"/>
      <c r="J848" s="23"/>
      <c r="K848" s="23"/>
      <c r="L848" s="23"/>
      <c r="M848" s="23"/>
      <c r="N848" s="23"/>
      <c r="O848" s="23"/>
      <c r="P848" s="23"/>
      <c r="Q848" s="23"/>
      <c r="R848" s="23"/>
      <c r="S848" s="23"/>
      <c r="T848" s="23"/>
      <c r="U848" s="23"/>
      <c r="V848" s="23"/>
      <c r="W848" s="23"/>
      <c r="X848" s="23"/>
    </row>
    <row r="849" spans="1:24" ht="15.75" customHeight="1">
      <c r="A849" s="457"/>
      <c r="B849" s="23"/>
      <c r="C849" s="23"/>
      <c r="D849" s="23"/>
      <c r="E849" s="23"/>
      <c r="F849" s="23"/>
      <c r="G849" s="23"/>
      <c r="H849" s="23"/>
      <c r="I849" s="23"/>
      <c r="J849" s="23"/>
      <c r="K849" s="23"/>
      <c r="L849" s="23"/>
      <c r="M849" s="23"/>
      <c r="N849" s="23"/>
      <c r="O849" s="23"/>
      <c r="P849" s="23"/>
      <c r="Q849" s="23"/>
      <c r="R849" s="23"/>
      <c r="S849" s="23"/>
      <c r="T849" s="23"/>
      <c r="U849" s="23"/>
      <c r="V849" s="23"/>
      <c r="W849" s="23"/>
      <c r="X849" s="23"/>
    </row>
    <row r="850" spans="1:24" ht="15.75" customHeight="1">
      <c r="A850" s="457"/>
      <c r="B850" s="23"/>
      <c r="C850" s="23"/>
      <c r="D850" s="23"/>
      <c r="E850" s="23"/>
      <c r="F850" s="23"/>
      <c r="G850" s="23"/>
      <c r="H850" s="23"/>
      <c r="I850" s="23"/>
      <c r="J850" s="23"/>
      <c r="K850" s="23"/>
      <c r="L850" s="23"/>
      <c r="M850" s="23"/>
      <c r="N850" s="23"/>
      <c r="O850" s="23"/>
      <c r="P850" s="23"/>
      <c r="Q850" s="23"/>
      <c r="R850" s="23"/>
      <c r="S850" s="23"/>
      <c r="T850" s="23"/>
      <c r="U850" s="23"/>
      <c r="V850" s="23"/>
      <c r="W850" s="23"/>
      <c r="X850" s="23"/>
    </row>
    <row r="851" spans="1:24" ht="15.75" customHeight="1">
      <c r="A851" s="457"/>
      <c r="B851" s="23"/>
      <c r="C851" s="23"/>
      <c r="D851" s="23"/>
      <c r="E851" s="23"/>
      <c r="F851" s="23"/>
      <c r="G851" s="23"/>
      <c r="H851" s="23"/>
      <c r="I851" s="23"/>
      <c r="J851" s="23"/>
      <c r="K851" s="23"/>
      <c r="L851" s="23"/>
      <c r="M851" s="23"/>
      <c r="N851" s="23"/>
      <c r="O851" s="23"/>
      <c r="P851" s="23"/>
      <c r="Q851" s="23"/>
      <c r="R851" s="23"/>
      <c r="S851" s="23"/>
      <c r="T851" s="23"/>
      <c r="U851" s="23"/>
      <c r="V851" s="23"/>
      <c r="W851" s="23"/>
      <c r="X851" s="23"/>
    </row>
    <row r="852" spans="1:24" ht="15.75" customHeight="1">
      <c r="A852" s="457"/>
      <c r="B852" s="23"/>
      <c r="C852" s="23"/>
      <c r="D852" s="23"/>
      <c r="E852" s="23"/>
      <c r="F852" s="23"/>
      <c r="G852" s="23"/>
      <c r="H852" s="23"/>
      <c r="I852" s="23"/>
      <c r="J852" s="23"/>
      <c r="K852" s="23"/>
      <c r="L852" s="23"/>
      <c r="M852" s="23"/>
      <c r="N852" s="23"/>
      <c r="O852" s="23"/>
      <c r="P852" s="23"/>
      <c r="Q852" s="23"/>
      <c r="R852" s="23"/>
      <c r="S852" s="23"/>
      <c r="T852" s="23"/>
      <c r="U852" s="23"/>
      <c r="V852" s="23"/>
      <c r="W852" s="23"/>
      <c r="X852" s="23"/>
    </row>
    <row r="853" spans="1:24" ht="15.75" customHeight="1">
      <c r="A853" s="457"/>
      <c r="B853" s="23"/>
      <c r="C853" s="23"/>
      <c r="D853" s="23"/>
      <c r="E853" s="23"/>
      <c r="F853" s="23"/>
      <c r="G853" s="23"/>
      <c r="H853" s="23"/>
      <c r="I853" s="23"/>
      <c r="J853" s="23"/>
      <c r="K853" s="23"/>
      <c r="L853" s="23"/>
      <c r="M853" s="23"/>
      <c r="N853" s="23"/>
      <c r="O853" s="23"/>
      <c r="P853" s="23"/>
      <c r="Q853" s="23"/>
      <c r="R853" s="23"/>
      <c r="S853" s="23"/>
      <c r="T853" s="23"/>
      <c r="U853" s="23"/>
      <c r="V853" s="23"/>
      <c r="W853" s="23"/>
      <c r="X853" s="23"/>
    </row>
    <row r="854" spans="1:24" ht="15.75" customHeight="1">
      <c r="A854" s="457"/>
      <c r="B854" s="23"/>
      <c r="C854" s="23"/>
      <c r="D854" s="23"/>
      <c r="E854" s="23"/>
      <c r="F854" s="23"/>
      <c r="G854" s="23"/>
      <c r="H854" s="23"/>
      <c r="I854" s="23"/>
      <c r="J854" s="23"/>
      <c r="K854" s="23"/>
      <c r="L854" s="23"/>
      <c r="M854" s="23"/>
      <c r="N854" s="23"/>
      <c r="O854" s="23"/>
      <c r="P854" s="23"/>
      <c r="Q854" s="23"/>
      <c r="R854" s="23"/>
      <c r="S854" s="23"/>
      <c r="T854" s="23"/>
      <c r="U854" s="23"/>
      <c r="V854" s="23"/>
      <c r="W854" s="23"/>
      <c r="X854" s="23"/>
    </row>
    <row r="855" spans="1:24" ht="15.75" customHeight="1">
      <c r="A855" s="457"/>
      <c r="B855" s="23"/>
      <c r="C855" s="23"/>
      <c r="D855" s="23"/>
      <c r="E855" s="23"/>
      <c r="F855" s="23"/>
      <c r="G855" s="23"/>
      <c r="H855" s="23"/>
      <c r="I855" s="23"/>
      <c r="J855" s="23"/>
      <c r="K855" s="23"/>
      <c r="L855" s="23"/>
      <c r="M855" s="23"/>
      <c r="N855" s="23"/>
      <c r="O855" s="23"/>
      <c r="P855" s="23"/>
      <c r="Q855" s="23"/>
      <c r="R855" s="23"/>
      <c r="S855" s="23"/>
      <c r="T855" s="23"/>
      <c r="U855" s="23"/>
      <c r="V855" s="23"/>
      <c r="W855" s="23"/>
      <c r="X855" s="23"/>
    </row>
    <row r="856" spans="1:24" ht="15.75" customHeight="1">
      <c r="A856" s="457"/>
      <c r="B856" s="23"/>
      <c r="C856" s="23"/>
      <c r="D856" s="23"/>
      <c r="E856" s="23"/>
      <c r="F856" s="23"/>
      <c r="G856" s="23"/>
      <c r="H856" s="23"/>
      <c r="I856" s="23"/>
      <c r="J856" s="23"/>
      <c r="K856" s="23"/>
      <c r="L856" s="23"/>
      <c r="M856" s="23"/>
      <c r="N856" s="23"/>
      <c r="O856" s="23"/>
      <c r="P856" s="23"/>
      <c r="Q856" s="23"/>
      <c r="R856" s="23"/>
      <c r="S856" s="23"/>
      <c r="T856" s="23"/>
      <c r="U856" s="23"/>
      <c r="V856" s="23"/>
      <c r="W856" s="23"/>
      <c r="X856" s="23"/>
    </row>
    <row r="857" spans="1:24" ht="15.75" customHeight="1">
      <c r="A857" s="457"/>
      <c r="B857" s="23"/>
      <c r="C857" s="23"/>
      <c r="D857" s="23"/>
      <c r="E857" s="23"/>
      <c r="F857" s="23"/>
      <c r="G857" s="23"/>
      <c r="H857" s="23"/>
      <c r="I857" s="23"/>
      <c r="J857" s="23"/>
      <c r="K857" s="23"/>
      <c r="L857" s="23"/>
      <c r="M857" s="23"/>
      <c r="N857" s="23"/>
      <c r="O857" s="23"/>
      <c r="P857" s="23"/>
      <c r="Q857" s="23"/>
      <c r="R857" s="23"/>
      <c r="S857" s="23"/>
      <c r="T857" s="23"/>
      <c r="U857" s="23"/>
      <c r="V857" s="23"/>
      <c r="W857" s="23"/>
      <c r="X857" s="23"/>
    </row>
    <row r="858" spans="1:24" ht="15.75" customHeight="1">
      <c r="A858" s="457"/>
      <c r="B858" s="23"/>
      <c r="C858" s="23"/>
      <c r="D858" s="23"/>
      <c r="E858" s="23"/>
      <c r="F858" s="23"/>
      <c r="G858" s="23"/>
      <c r="H858" s="23"/>
      <c r="I858" s="23"/>
      <c r="J858" s="23"/>
      <c r="K858" s="23"/>
      <c r="L858" s="23"/>
      <c r="M858" s="23"/>
      <c r="N858" s="23"/>
      <c r="O858" s="23"/>
      <c r="P858" s="23"/>
      <c r="Q858" s="23"/>
      <c r="R858" s="23"/>
      <c r="S858" s="23"/>
      <c r="T858" s="23"/>
      <c r="U858" s="23"/>
      <c r="V858" s="23"/>
      <c r="W858" s="23"/>
      <c r="X858" s="23"/>
    </row>
    <row r="859" spans="1:24" ht="15.75" customHeight="1">
      <c r="A859" s="457"/>
      <c r="B859" s="23"/>
      <c r="C859" s="23"/>
      <c r="D859" s="23"/>
      <c r="E859" s="23"/>
      <c r="F859" s="23"/>
      <c r="G859" s="23"/>
      <c r="H859" s="23"/>
      <c r="I859" s="23"/>
      <c r="J859" s="23"/>
      <c r="K859" s="23"/>
      <c r="L859" s="23"/>
      <c r="M859" s="23"/>
      <c r="N859" s="23"/>
      <c r="O859" s="23"/>
      <c r="P859" s="23"/>
      <c r="Q859" s="23"/>
      <c r="R859" s="23"/>
      <c r="S859" s="23"/>
      <c r="T859" s="23"/>
      <c r="U859" s="23"/>
      <c r="V859" s="23"/>
      <c r="W859" s="23"/>
      <c r="X859" s="23"/>
    </row>
    <row r="860" spans="1:24" ht="15.75" customHeight="1">
      <c r="A860" s="457"/>
      <c r="B860" s="23"/>
      <c r="C860" s="23"/>
      <c r="D860" s="23"/>
      <c r="E860" s="23"/>
      <c r="F860" s="23"/>
      <c r="G860" s="23"/>
      <c r="H860" s="23"/>
      <c r="I860" s="23"/>
      <c r="J860" s="23"/>
      <c r="K860" s="23"/>
      <c r="L860" s="23"/>
      <c r="M860" s="23"/>
      <c r="N860" s="23"/>
      <c r="O860" s="23"/>
      <c r="P860" s="23"/>
      <c r="Q860" s="23"/>
      <c r="R860" s="23"/>
      <c r="S860" s="23"/>
      <c r="T860" s="23"/>
      <c r="U860" s="23"/>
      <c r="V860" s="23"/>
      <c r="W860" s="23"/>
      <c r="X860" s="23"/>
    </row>
    <row r="861" spans="1:24" ht="15.75" customHeight="1">
      <c r="A861" s="457"/>
      <c r="B861" s="23"/>
      <c r="C861" s="23"/>
      <c r="D861" s="23"/>
      <c r="E861" s="23"/>
      <c r="F861" s="23"/>
      <c r="G861" s="23"/>
      <c r="H861" s="23"/>
      <c r="I861" s="23"/>
      <c r="J861" s="23"/>
      <c r="K861" s="23"/>
      <c r="L861" s="23"/>
      <c r="M861" s="23"/>
      <c r="N861" s="23"/>
      <c r="O861" s="23"/>
      <c r="P861" s="23"/>
      <c r="Q861" s="23"/>
      <c r="R861" s="23"/>
      <c r="S861" s="23"/>
      <c r="T861" s="23"/>
      <c r="U861" s="23"/>
      <c r="V861" s="23"/>
      <c r="W861" s="23"/>
      <c r="X861" s="23"/>
    </row>
    <row r="862" spans="1:24" ht="15.75" customHeight="1">
      <c r="A862" s="457"/>
      <c r="B862" s="23"/>
      <c r="C862" s="23"/>
      <c r="D862" s="23"/>
      <c r="E862" s="23"/>
      <c r="F862" s="23"/>
      <c r="G862" s="23"/>
      <c r="H862" s="23"/>
      <c r="I862" s="23"/>
      <c r="J862" s="23"/>
      <c r="K862" s="23"/>
      <c r="L862" s="23"/>
      <c r="M862" s="23"/>
      <c r="N862" s="23"/>
      <c r="O862" s="23"/>
      <c r="P862" s="23"/>
      <c r="Q862" s="23"/>
      <c r="R862" s="23"/>
      <c r="S862" s="23"/>
      <c r="T862" s="23"/>
      <c r="U862" s="23"/>
      <c r="V862" s="23"/>
      <c r="W862" s="23"/>
      <c r="X862" s="23"/>
    </row>
    <row r="863" spans="1:24" ht="15.75" customHeight="1">
      <c r="A863" s="457"/>
      <c r="B863" s="23"/>
      <c r="C863" s="23"/>
      <c r="D863" s="23"/>
      <c r="E863" s="23"/>
      <c r="F863" s="23"/>
      <c r="G863" s="23"/>
      <c r="H863" s="23"/>
      <c r="I863" s="23"/>
      <c r="J863" s="23"/>
      <c r="K863" s="23"/>
      <c r="L863" s="23"/>
      <c r="M863" s="23"/>
      <c r="N863" s="23"/>
      <c r="O863" s="23"/>
      <c r="P863" s="23"/>
      <c r="Q863" s="23"/>
      <c r="R863" s="23"/>
      <c r="S863" s="23"/>
      <c r="T863" s="23"/>
      <c r="U863" s="23"/>
      <c r="V863" s="23"/>
      <c r="W863" s="23"/>
      <c r="X863" s="23"/>
    </row>
    <row r="864" spans="1:24" ht="15.75" customHeight="1">
      <c r="A864" s="457"/>
      <c r="B864" s="23"/>
      <c r="C864" s="23"/>
      <c r="D864" s="23"/>
      <c r="E864" s="23"/>
      <c r="F864" s="23"/>
      <c r="G864" s="23"/>
      <c r="H864" s="23"/>
      <c r="I864" s="23"/>
      <c r="J864" s="23"/>
      <c r="K864" s="23"/>
      <c r="L864" s="23"/>
      <c r="M864" s="23"/>
      <c r="N864" s="23"/>
      <c r="O864" s="23"/>
      <c r="P864" s="23"/>
      <c r="Q864" s="23"/>
      <c r="R864" s="23"/>
      <c r="S864" s="23"/>
      <c r="T864" s="23"/>
      <c r="U864" s="23"/>
      <c r="V864" s="23"/>
      <c r="W864" s="23"/>
      <c r="X864" s="23"/>
    </row>
    <row r="865" spans="1:24" ht="15.75" customHeight="1">
      <c r="A865" s="457"/>
      <c r="B865" s="23"/>
      <c r="C865" s="23"/>
      <c r="D865" s="23"/>
      <c r="E865" s="23"/>
      <c r="F865" s="23"/>
      <c r="G865" s="23"/>
      <c r="H865" s="23"/>
      <c r="I865" s="23"/>
      <c r="J865" s="23"/>
      <c r="K865" s="23"/>
      <c r="L865" s="23"/>
      <c r="M865" s="23"/>
      <c r="N865" s="23"/>
      <c r="O865" s="23"/>
      <c r="P865" s="23"/>
      <c r="Q865" s="23"/>
      <c r="R865" s="23"/>
      <c r="S865" s="23"/>
      <c r="T865" s="23"/>
      <c r="U865" s="23"/>
      <c r="V865" s="23"/>
      <c r="W865" s="23"/>
      <c r="X865" s="23"/>
    </row>
    <row r="866" spans="1:24" ht="15.75" customHeight="1">
      <c r="A866" s="457"/>
      <c r="B866" s="23"/>
      <c r="C866" s="23"/>
      <c r="D866" s="23"/>
      <c r="E866" s="23"/>
      <c r="F866" s="23"/>
      <c r="G866" s="23"/>
      <c r="H866" s="23"/>
      <c r="I866" s="23"/>
      <c r="J866" s="23"/>
      <c r="K866" s="23"/>
      <c r="L866" s="23"/>
      <c r="M866" s="23"/>
      <c r="N866" s="23"/>
      <c r="O866" s="23"/>
      <c r="P866" s="23"/>
      <c r="Q866" s="23"/>
      <c r="R866" s="23"/>
      <c r="S866" s="23"/>
      <c r="T866" s="23"/>
      <c r="U866" s="23"/>
      <c r="V866" s="23"/>
      <c r="W866" s="23"/>
      <c r="X866" s="23"/>
    </row>
    <row r="867" spans="1:24" ht="15.75" customHeight="1">
      <c r="A867" s="457"/>
      <c r="B867" s="23"/>
      <c r="C867" s="23"/>
      <c r="D867" s="23"/>
      <c r="E867" s="23"/>
      <c r="F867" s="23"/>
      <c r="G867" s="23"/>
      <c r="H867" s="23"/>
      <c r="I867" s="23"/>
      <c r="J867" s="23"/>
      <c r="K867" s="23"/>
      <c r="L867" s="23"/>
      <c r="M867" s="23"/>
      <c r="N867" s="23"/>
      <c r="O867" s="23"/>
      <c r="P867" s="23"/>
      <c r="Q867" s="23"/>
      <c r="R867" s="23"/>
      <c r="S867" s="23"/>
      <c r="T867" s="23"/>
      <c r="U867" s="23"/>
      <c r="V867" s="23"/>
      <c r="W867" s="23"/>
      <c r="X867" s="23"/>
    </row>
    <row r="868" spans="1:24" ht="15.75" customHeight="1">
      <c r="A868" s="457"/>
      <c r="B868" s="23"/>
      <c r="C868" s="23"/>
      <c r="D868" s="23"/>
      <c r="E868" s="23"/>
      <c r="F868" s="23"/>
      <c r="G868" s="23"/>
      <c r="H868" s="23"/>
      <c r="I868" s="23"/>
      <c r="J868" s="23"/>
      <c r="K868" s="23"/>
      <c r="L868" s="23"/>
      <c r="M868" s="23"/>
      <c r="N868" s="23"/>
      <c r="O868" s="23"/>
      <c r="P868" s="23"/>
      <c r="Q868" s="23"/>
      <c r="R868" s="23"/>
      <c r="S868" s="23"/>
      <c r="T868" s="23"/>
      <c r="U868" s="23"/>
      <c r="V868" s="23"/>
      <c r="W868" s="23"/>
      <c r="X868" s="23"/>
    </row>
    <row r="869" spans="1:24" ht="15.75" customHeight="1">
      <c r="A869" s="457"/>
      <c r="B869" s="23"/>
      <c r="C869" s="23"/>
      <c r="D869" s="23"/>
      <c r="E869" s="23"/>
      <c r="F869" s="23"/>
      <c r="G869" s="23"/>
      <c r="H869" s="23"/>
      <c r="I869" s="23"/>
      <c r="J869" s="23"/>
      <c r="K869" s="23"/>
      <c r="L869" s="23"/>
      <c r="M869" s="23"/>
      <c r="N869" s="23"/>
      <c r="O869" s="23"/>
      <c r="P869" s="23"/>
      <c r="Q869" s="23"/>
      <c r="R869" s="23"/>
      <c r="S869" s="23"/>
      <c r="T869" s="23"/>
      <c r="U869" s="23"/>
      <c r="V869" s="23"/>
      <c r="W869" s="23"/>
      <c r="X869" s="23"/>
    </row>
    <row r="870" spans="1:24" ht="15.75" customHeight="1">
      <c r="A870" s="457"/>
      <c r="B870" s="23"/>
      <c r="C870" s="23"/>
      <c r="D870" s="23"/>
      <c r="E870" s="23"/>
      <c r="F870" s="23"/>
      <c r="G870" s="23"/>
      <c r="H870" s="23"/>
      <c r="I870" s="23"/>
      <c r="J870" s="23"/>
      <c r="K870" s="23"/>
      <c r="L870" s="23"/>
      <c r="M870" s="23"/>
      <c r="N870" s="23"/>
      <c r="O870" s="23"/>
      <c r="P870" s="23"/>
      <c r="Q870" s="23"/>
      <c r="R870" s="23"/>
      <c r="S870" s="23"/>
      <c r="T870" s="23"/>
      <c r="U870" s="23"/>
      <c r="V870" s="23"/>
      <c r="W870" s="23"/>
      <c r="X870" s="23"/>
    </row>
    <row r="871" spans="1:24" ht="15.75" customHeight="1">
      <c r="A871" s="457"/>
      <c r="B871" s="23"/>
      <c r="C871" s="23"/>
      <c r="D871" s="23"/>
      <c r="E871" s="23"/>
      <c r="F871" s="23"/>
      <c r="G871" s="23"/>
      <c r="H871" s="23"/>
      <c r="I871" s="23"/>
      <c r="J871" s="23"/>
      <c r="K871" s="23"/>
      <c r="L871" s="23"/>
      <c r="M871" s="23"/>
      <c r="N871" s="23"/>
      <c r="O871" s="23"/>
      <c r="P871" s="23"/>
      <c r="Q871" s="23"/>
      <c r="R871" s="23"/>
      <c r="S871" s="23"/>
      <c r="T871" s="23"/>
      <c r="U871" s="23"/>
      <c r="V871" s="23"/>
      <c r="W871" s="23"/>
      <c r="X871" s="23"/>
    </row>
    <row r="872" spans="1:24" ht="15.75" customHeight="1">
      <c r="A872" s="457"/>
      <c r="B872" s="23"/>
      <c r="C872" s="23"/>
      <c r="D872" s="23"/>
      <c r="E872" s="23"/>
      <c r="F872" s="23"/>
      <c r="G872" s="23"/>
      <c r="H872" s="23"/>
      <c r="I872" s="23"/>
      <c r="J872" s="23"/>
      <c r="K872" s="23"/>
      <c r="L872" s="23"/>
      <c r="M872" s="23"/>
      <c r="N872" s="23"/>
      <c r="O872" s="23"/>
      <c r="P872" s="23"/>
      <c r="Q872" s="23"/>
      <c r="R872" s="23"/>
      <c r="S872" s="23"/>
      <c r="T872" s="23"/>
      <c r="U872" s="23"/>
      <c r="V872" s="23"/>
      <c r="W872" s="23"/>
      <c r="X872" s="23"/>
    </row>
    <row r="873" spans="1:24" ht="15.75" customHeight="1">
      <c r="A873" s="457"/>
      <c r="B873" s="23"/>
      <c r="C873" s="23"/>
      <c r="D873" s="23"/>
      <c r="E873" s="23"/>
      <c r="F873" s="23"/>
      <c r="G873" s="23"/>
      <c r="H873" s="23"/>
      <c r="I873" s="23"/>
      <c r="J873" s="23"/>
      <c r="K873" s="23"/>
      <c r="L873" s="23"/>
      <c r="M873" s="23"/>
      <c r="N873" s="23"/>
      <c r="O873" s="23"/>
      <c r="P873" s="23"/>
      <c r="Q873" s="23"/>
      <c r="R873" s="23"/>
      <c r="S873" s="23"/>
      <c r="T873" s="23"/>
      <c r="U873" s="23"/>
      <c r="V873" s="23"/>
      <c r="W873" s="23"/>
      <c r="X873" s="23"/>
    </row>
    <row r="874" spans="1:24" ht="15.75" customHeight="1">
      <c r="A874" s="457"/>
      <c r="B874" s="23"/>
      <c r="C874" s="23"/>
      <c r="D874" s="23"/>
      <c r="E874" s="23"/>
      <c r="F874" s="23"/>
      <c r="G874" s="23"/>
      <c r="H874" s="23"/>
      <c r="I874" s="23"/>
      <c r="J874" s="23"/>
      <c r="K874" s="23"/>
      <c r="L874" s="23"/>
      <c r="M874" s="23"/>
      <c r="N874" s="23"/>
      <c r="O874" s="23"/>
      <c r="P874" s="23"/>
      <c r="Q874" s="23"/>
      <c r="R874" s="23"/>
      <c r="S874" s="23"/>
      <c r="T874" s="23"/>
      <c r="U874" s="23"/>
      <c r="V874" s="23"/>
      <c r="W874" s="23"/>
      <c r="X874" s="23"/>
    </row>
    <row r="875" spans="1:24" ht="15.75" customHeight="1">
      <c r="A875" s="457"/>
      <c r="B875" s="23"/>
      <c r="C875" s="23"/>
      <c r="D875" s="23"/>
      <c r="E875" s="23"/>
      <c r="F875" s="23"/>
      <c r="G875" s="23"/>
      <c r="H875" s="23"/>
      <c r="I875" s="23"/>
      <c r="J875" s="23"/>
      <c r="K875" s="23"/>
      <c r="L875" s="23"/>
      <c r="M875" s="23"/>
      <c r="N875" s="23"/>
      <c r="O875" s="23"/>
      <c r="P875" s="23"/>
      <c r="Q875" s="23"/>
      <c r="R875" s="23"/>
      <c r="S875" s="23"/>
      <c r="T875" s="23"/>
      <c r="U875" s="23"/>
      <c r="V875" s="23"/>
      <c r="W875" s="23"/>
      <c r="X875" s="23"/>
    </row>
    <row r="876" spans="1:24" ht="15.75" customHeight="1">
      <c r="A876" s="457"/>
      <c r="B876" s="23"/>
      <c r="C876" s="23"/>
      <c r="D876" s="23"/>
      <c r="E876" s="23"/>
      <c r="F876" s="23"/>
      <c r="G876" s="23"/>
      <c r="H876" s="23"/>
      <c r="I876" s="23"/>
      <c r="J876" s="23"/>
      <c r="K876" s="23"/>
      <c r="L876" s="23"/>
      <c r="M876" s="23"/>
      <c r="N876" s="23"/>
      <c r="O876" s="23"/>
      <c r="P876" s="23"/>
      <c r="Q876" s="23"/>
      <c r="R876" s="23"/>
      <c r="S876" s="23"/>
      <c r="T876" s="23"/>
      <c r="U876" s="23"/>
      <c r="V876" s="23"/>
      <c r="W876" s="23"/>
      <c r="X876" s="23"/>
    </row>
    <row r="877" spans="1:24" ht="15.75" customHeight="1">
      <c r="A877" s="457"/>
      <c r="B877" s="23"/>
      <c r="C877" s="23"/>
      <c r="D877" s="23"/>
      <c r="E877" s="23"/>
      <c r="F877" s="23"/>
      <c r="G877" s="23"/>
      <c r="H877" s="23"/>
      <c r="I877" s="23"/>
      <c r="J877" s="23"/>
      <c r="K877" s="23"/>
      <c r="L877" s="23"/>
      <c r="M877" s="23"/>
      <c r="N877" s="23"/>
      <c r="O877" s="23"/>
      <c r="P877" s="23"/>
      <c r="Q877" s="23"/>
      <c r="R877" s="23"/>
      <c r="S877" s="23"/>
      <c r="T877" s="23"/>
      <c r="U877" s="23"/>
      <c r="V877" s="23"/>
      <c r="W877" s="23"/>
      <c r="X877" s="23"/>
    </row>
    <row r="878" spans="1:24" ht="15.75" customHeight="1">
      <c r="A878" s="457"/>
      <c r="B878" s="23"/>
      <c r="C878" s="23"/>
      <c r="D878" s="23"/>
      <c r="E878" s="23"/>
      <c r="F878" s="23"/>
      <c r="G878" s="23"/>
      <c r="H878" s="23"/>
      <c r="I878" s="23"/>
      <c r="J878" s="23"/>
      <c r="K878" s="23"/>
      <c r="L878" s="23"/>
      <c r="M878" s="23"/>
      <c r="N878" s="23"/>
      <c r="O878" s="23"/>
      <c r="P878" s="23"/>
      <c r="Q878" s="23"/>
      <c r="R878" s="23"/>
      <c r="S878" s="23"/>
      <c r="T878" s="23"/>
      <c r="U878" s="23"/>
      <c r="V878" s="23"/>
      <c r="W878" s="23"/>
      <c r="X878" s="23"/>
    </row>
    <row r="879" spans="1:24" ht="15.75" customHeight="1">
      <c r="A879" s="457"/>
      <c r="B879" s="23"/>
      <c r="C879" s="23"/>
      <c r="D879" s="23"/>
      <c r="E879" s="23"/>
      <c r="F879" s="23"/>
      <c r="G879" s="23"/>
      <c r="H879" s="23"/>
      <c r="I879" s="23"/>
      <c r="J879" s="23"/>
      <c r="K879" s="23"/>
      <c r="L879" s="23"/>
      <c r="M879" s="23"/>
      <c r="N879" s="23"/>
      <c r="O879" s="23"/>
      <c r="P879" s="23"/>
      <c r="Q879" s="23"/>
      <c r="R879" s="23"/>
      <c r="S879" s="23"/>
      <c r="T879" s="23"/>
      <c r="U879" s="23"/>
      <c r="V879" s="23"/>
      <c r="W879" s="23"/>
      <c r="X879" s="23"/>
    </row>
    <row r="880" spans="1:24" ht="15.75" customHeight="1">
      <c r="A880" s="457"/>
      <c r="B880" s="23"/>
      <c r="C880" s="23"/>
      <c r="D880" s="23"/>
      <c r="E880" s="23"/>
      <c r="F880" s="23"/>
      <c r="G880" s="23"/>
      <c r="H880" s="23"/>
      <c r="I880" s="23"/>
      <c r="J880" s="23"/>
      <c r="K880" s="23"/>
      <c r="L880" s="23"/>
      <c r="M880" s="23"/>
      <c r="N880" s="23"/>
      <c r="O880" s="23"/>
      <c r="P880" s="23"/>
      <c r="Q880" s="23"/>
      <c r="R880" s="23"/>
      <c r="S880" s="23"/>
      <c r="T880" s="23"/>
      <c r="U880" s="23"/>
      <c r="V880" s="23"/>
      <c r="W880" s="23"/>
      <c r="X880" s="23"/>
    </row>
    <row r="881" spans="1:24" ht="15.75" customHeight="1">
      <c r="A881" s="457"/>
      <c r="B881" s="23"/>
      <c r="C881" s="23"/>
      <c r="D881" s="23"/>
      <c r="E881" s="23"/>
      <c r="F881" s="23"/>
      <c r="G881" s="23"/>
      <c r="H881" s="23"/>
      <c r="I881" s="23"/>
      <c r="J881" s="23"/>
      <c r="K881" s="23"/>
      <c r="L881" s="23"/>
      <c r="M881" s="23"/>
      <c r="N881" s="23"/>
      <c r="O881" s="23"/>
      <c r="P881" s="23"/>
      <c r="Q881" s="23"/>
      <c r="R881" s="23"/>
      <c r="S881" s="23"/>
      <c r="T881" s="23"/>
      <c r="U881" s="23"/>
      <c r="V881" s="23"/>
      <c r="W881" s="23"/>
      <c r="X881" s="23"/>
    </row>
    <row r="882" spans="1:24" ht="15.75" customHeight="1">
      <c r="A882" s="457"/>
      <c r="B882" s="23"/>
      <c r="C882" s="23"/>
      <c r="D882" s="23"/>
      <c r="E882" s="23"/>
      <c r="F882" s="23"/>
      <c r="G882" s="23"/>
      <c r="H882" s="23"/>
      <c r="I882" s="23"/>
      <c r="J882" s="23"/>
      <c r="K882" s="23"/>
      <c r="L882" s="23"/>
      <c r="M882" s="23"/>
      <c r="N882" s="23"/>
      <c r="O882" s="23"/>
      <c r="P882" s="23"/>
      <c r="Q882" s="23"/>
      <c r="R882" s="23"/>
      <c r="S882" s="23"/>
      <c r="T882" s="23"/>
      <c r="U882" s="23"/>
      <c r="V882" s="23"/>
      <c r="W882" s="23"/>
      <c r="X882" s="23"/>
    </row>
    <row r="883" spans="1:24" ht="15.75" customHeight="1">
      <c r="A883" s="457"/>
      <c r="B883" s="23"/>
      <c r="C883" s="23"/>
      <c r="D883" s="23"/>
      <c r="E883" s="23"/>
      <c r="F883" s="23"/>
      <c r="G883" s="23"/>
      <c r="H883" s="23"/>
      <c r="I883" s="23"/>
      <c r="J883" s="23"/>
      <c r="K883" s="23"/>
      <c r="L883" s="23"/>
      <c r="M883" s="23"/>
      <c r="N883" s="23"/>
      <c r="O883" s="23"/>
      <c r="P883" s="23"/>
      <c r="Q883" s="23"/>
      <c r="R883" s="23"/>
      <c r="S883" s="23"/>
      <c r="T883" s="23"/>
      <c r="U883" s="23"/>
      <c r="V883" s="23"/>
      <c r="W883" s="23"/>
      <c r="X883" s="23"/>
    </row>
    <row r="884" spans="1:24" ht="15.75" customHeight="1">
      <c r="A884" s="457"/>
      <c r="B884" s="23"/>
      <c r="C884" s="23"/>
      <c r="D884" s="23"/>
      <c r="E884" s="23"/>
      <c r="F884" s="23"/>
      <c r="G884" s="23"/>
      <c r="H884" s="23"/>
      <c r="I884" s="23"/>
      <c r="J884" s="23"/>
      <c r="K884" s="23"/>
      <c r="L884" s="23"/>
      <c r="M884" s="23"/>
      <c r="N884" s="23"/>
      <c r="O884" s="23"/>
      <c r="P884" s="23"/>
      <c r="Q884" s="23"/>
      <c r="R884" s="23"/>
      <c r="S884" s="23"/>
      <c r="T884" s="23"/>
      <c r="U884" s="23"/>
      <c r="V884" s="23"/>
      <c r="W884" s="23"/>
      <c r="X884" s="23"/>
    </row>
    <row r="885" spans="1:24" ht="15.75" customHeight="1">
      <c r="A885" s="457"/>
      <c r="B885" s="23"/>
      <c r="C885" s="23"/>
      <c r="D885" s="23"/>
      <c r="E885" s="23"/>
      <c r="F885" s="23"/>
      <c r="G885" s="23"/>
      <c r="H885" s="23"/>
      <c r="I885" s="23"/>
      <c r="J885" s="23"/>
      <c r="K885" s="23"/>
      <c r="L885" s="23"/>
      <c r="M885" s="23"/>
      <c r="N885" s="23"/>
      <c r="O885" s="23"/>
      <c r="P885" s="23"/>
      <c r="Q885" s="23"/>
      <c r="R885" s="23"/>
      <c r="S885" s="23"/>
      <c r="T885" s="23"/>
      <c r="U885" s="23"/>
      <c r="V885" s="23"/>
      <c r="W885" s="23"/>
      <c r="X885" s="23"/>
    </row>
    <row r="886" spans="1:24" ht="15.75" customHeight="1">
      <c r="A886" s="457"/>
      <c r="B886" s="23"/>
      <c r="C886" s="23"/>
      <c r="D886" s="23"/>
      <c r="E886" s="23"/>
      <c r="F886" s="23"/>
      <c r="G886" s="23"/>
      <c r="H886" s="23"/>
      <c r="I886" s="23"/>
      <c r="J886" s="23"/>
      <c r="K886" s="23"/>
      <c r="L886" s="23"/>
      <c r="M886" s="23"/>
      <c r="N886" s="23"/>
      <c r="O886" s="23"/>
      <c r="P886" s="23"/>
      <c r="Q886" s="23"/>
      <c r="R886" s="23"/>
      <c r="S886" s="23"/>
      <c r="T886" s="23"/>
      <c r="U886" s="23"/>
      <c r="V886" s="23"/>
      <c r="W886" s="23"/>
      <c r="X886" s="23"/>
    </row>
    <row r="887" spans="1:24" ht="15.75" customHeight="1">
      <c r="A887" s="457"/>
      <c r="B887" s="23"/>
      <c r="C887" s="23"/>
      <c r="D887" s="23"/>
      <c r="E887" s="23"/>
      <c r="F887" s="23"/>
      <c r="G887" s="23"/>
      <c r="H887" s="23"/>
      <c r="I887" s="23"/>
      <c r="J887" s="23"/>
      <c r="K887" s="23"/>
      <c r="L887" s="23"/>
      <c r="M887" s="23"/>
      <c r="N887" s="23"/>
      <c r="O887" s="23"/>
      <c r="P887" s="23"/>
      <c r="Q887" s="23"/>
      <c r="R887" s="23"/>
      <c r="S887" s="23"/>
      <c r="T887" s="23"/>
      <c r="U887" s="23"/>
      <c r="V887" s="23"/>
      <c r="W887" s="23"/>
      <c r="X887" s="23"/>
    </row>
    <row r="888" spans="1:24" ht="15.75" customHeight="1">
      <c r="A888" s="457"/>
      <c r="B888" s="23"/>
      <c r="C888" s="23"/>
      <c r="D888" s="23"/>
      <c r="E888" s="23"/>
      <c r="F888" s="23"/>
      <c r="G888" s="23"/>
      <c r="H888" s="23"/>
      <c r="I888" s="23"/>
      <c r="J888" s="23"/>
      <c r="K888" s="23"/>
      <c r="L888" s="23"/>
      <c r="M888" s="23"/>
      <c r="N888" s="23"/>
      <c r="O888" s="23"/>
      <c r="P888" s="23"/>
      <c r="Q888" s="23"/>
      <c r="R888" s="23"/>
      <c r="S888" s="23"/>
      <c r="T888" s="23"/>
      <c r="U888" s="23"/>
      <c r="V888" s="23"/>
      <c r="W888" s="23"/>
      <c r="X888" s="23"/>
    </row>
    <row r="889" spans="1:24" ht="15.75" customHeight="1">
      <c r="A889" s="457"/>
      <c r="B889" s="23"/>
      <c r="C889" s="23"/>
      <c r="D889" s="23"/>
      <c r="E889" s="23"/>
      <c r="F889" s="23"/>
      <c r="G889" s="23"/>
      <c r="H889" s="23"/>
      <c r="I889" s="23"/>
      <c r="J889" s="23"/>
      <c r="K889" s="23"/>
      <c r="L889" s="23"/>
      <c r="M889" s="23"/>
      <c r="N889" s="23"/>
      <c r="O889" s="23"/>
      <c r="P889" s="23"/>
      <c r="Q889" s="23"/>
      <c r="R889" s="23"/>
      <c r="S889" s="23"/>
      <c r="T889" s="23"/>
      <c r="U889" s="23"/>
      <c r="V889" s="23"/>
      <c r="W889" s="23"/>
      <c r="X889" s="23"/>
    </row>
    <row r="890" spans="1:24" ht="15.75" customHeight="1">
      <c r="A890" s="457"/>
      <c r="B890" s="23"/>
      <c r="C890" s="23"/>
      <c r="D890" s="23"/>
      <c r="E890" s="23"/>
      <c r="F890" s="23"/>
      <c r="G890" s="23"/>
      <c r="H890" s="23"/>
      <c r="I890" s="23"/>
      <c r="J890" s="23"/>
      <c r="K890" s="23"/>
      <c r="L890" s="23"/>
      <c r="M890" s="23"/>
      <c r="N890" s="23"/>
      <c r="O890" s="23"/>
      <c r="P890" s="23"/>
      <c r="Q890" s="23"/>
      <c r="R890" s="23"/>
      <c r="S890" s="23"/>
      <c r="T890" s="23"/>
      <c r="U890" s="23"/>
      <c r="V890" s="23"/>
      <c r="W890" s="23"/>
      <c r="X890" s="23"/>
    </row>
    <row r="891" spans="1:24" ht="15.75" customHeight="1">
      <c r="A891" s="457"/>
      <c r="B891" s="23"/>
      <c r="C891" s="23"/>
      <c r="D891" s="23"/>
      <c r="E891" s="23"/>
      <c r="F891" s="23"/>
      <c r="G891" s="23"/>
      <c r="H891" s="23"/>
      <c r="I891" s="23"/>
      <c r="J891" s="23"/>
      <c r="K891" s="23"/>
      <c r="L891" s="23"/>
      <c r="M891" s="23"/>
      <c r="N891" s="23"/>
      <c r="O891" s="23"/>
      <c r="P891" s="23"/>
      <c r="Q891" s="23"/>
      <c r="R891" s="23"/>
      <c r="S891" s="23"/>
      <c r="T891" s="23"/>
      <c r="U891" s="23"/>
      <c r="V891" s="23"/>
      <c r="W891" s="23"/>
      <c r="X891" s="23"/>
    </row>
    <row r="892" spans="1:24" ht="15.75" customHeight="1">
      <c r="A892" s="457"/>
      <c r="B892" s="23"/>
      <c r="C892" s="23"/>
      <c r="D892" s="23"/>
      <c r="E892" s="23"/>
      <c r="F892" s="23"/>
      <c r="G892" s="23"/>
      <c r="H892" s="23"/>
      <c r="I892" s="23"/>
      <c r="J892" s="23"/>
      <c r="K892" s="23"/>
      <c r="L892" s="23"/>
      <c r="M892" s="23"/>
      <c r="N892" s="23"/>
      <c r="O892" s="23"/>
      <c r="P892" s="23"/>
      <c r="Q892" s="23"/>
      <c r="R892" s="23"/>
      <c r="S892" s="23"/>
      <c r="T892" s="23"/>
      <c r="U892" s="23"/>
      <c r="V892" s="23"/>
      <c r="W892" s="23"/>
      <c r="X892" s="23"/>
    </row>
    <row r="893" spans="1:24" ht="15.75" customHeight="1">
      <c r="A893" s="457"/>
      <c r="B893" s="23"/>
      <c r="C893" s="23"/>
      <c r="D893" s="23"/>
      <c r="E893" s="23"/>
      <c r="F893" s="23"/>
      <c r="G893" s="23"/>
      <c r="H893" s="23"/>
      <c r="I893" s="23"/>
      <c r="J893" s="23"/>
      <c r="K893" s="23"/>
      <c r="L893" s="23"/>
      <c r="M893" s="23"/>
      <c r="N893" s="23"/>
      <c r="O893" s="23"/>
      <c r="P893" s="23"/>
      <c r="Q893" s="23"/>
      <c r="R893" s="23"/>
      <c r="S893" s="23"/>
      <c r="T893" s="23"/>
      <c r="U893" s="23"/>
      <c r="V893" s="23"/>
      <c r="W893" s="23"/>
      <c r="X893" s="23"/>
    </row>
    <row r="894" spans="1:24" ht="15.75" customHeight="1">
      <c r="A894" s="457"/>
      <c r="B894" s="23"/>
      <c r="C894" s="23"/>
      <c r="D894" s="23"/>
      <c r="E894" s="23"/>
      <c r="F894" s="23"/>
      <c r="G894" s="23"/>
      <c r="H894" s="23"/>
      <c r="I894" s="23"/>
      <c r="J894" s="23"/>
      <c r="K894" s="23"/>
      <c r="L894" s="23"/>
      <c r="M894" s="23"/>
      <c r="N894" s="23"/>
      <c r="O894" s="23"/>
      <c r="P894" s="23"/>
      <c r="Q894" s="23"/>
      <c r="R894" s="23"/>
      <c r="S894" s="23"/>
      <c r="T894" s="23"/>
      <c r="U894" s="23"/>
      <c r="V894" s="23"/>
      <c r="W894" s="23"/>
      <c r="X894" s="23"/>
    </row>
    <row r="895" spans="1:24" ht="15.75" customHeight="1">
      <c r="A895" s="457"/>
      <c r="B895" s="23"/>
      <c r="C895" s="23"/>
      <c r="D895" s="23"/>
      <c r="E895" s="23"/>
      <c r="F895" s="23"/>
      <c r="G895" s="23"/>
      <c r="H895" s="23"/>
      <c r="I895" s="23"/>
      <c r="J895" s="23"/>
      <c r="K895" s="23"/>
      <c r="L895" s="23"/>
      <c r="M895" s="23"/>
      <c r="N895" s="23"/>
      <c r="O895" s="23"/>
      <c r="P895" s="23"/>
      <c r="Q895" s="23"/>
      <c r="R895" s="23"/>
      <c r="S895" s="23"/>
      <c r="T895" s="23"/>
      <c r="U895" s="23"/>
      <c r="V895" s="23"/>
      <c r="W895" s="23"/>
      <c r="X895" s="23"/>
    </row>
    <row r="896" spans="1:24" ht="15.75" customHeight="1">
      <c r="A896" s="457"/>
      <c r="B896" s="23"/>
      <c r="C896" s="23"/>
      <c r="D896" s="23"/>
      <c r="E896" s="23"/>
      <c r="F896" s="23"/>
      <c r="G896" s="23"/>
      <c r="H896" s="23"/>
      <c r="I896" s="23"/>
      <c r="J896" s="23"/>
      <c r="K896" s="23"/>
      <c r="L896" s="23"/>
      <c r="M896" s="23"/>
      <c r="N896" s="23"/>
      <c r="O896" s="23"/>
      <c r="P896" s="23"/>
      <c r="Q896" s="23"/>
      <c r="R896" s="23"/>
      <c r="S896" s="23"/>
      <c r="T896" s="23"/>
      <c r="U896" s="23"/>
      <c r="V896" s="23"/>
      <c r="W896" s="23"/>
      <c r="X896" s="23"/>
    </row>
    <row r="897" spans="1:24" ht="15.75" customHeight="1">
      <c r="A897" s="457"/>
      <c r="B897" s="23"/>
      <c r="C897" s="23"/>
      <c r="D897" s="23"/>
      <c r="E897" s="23"/>
      <c r="F897" s="23"/>
      <c r="G897" s="23"/>
      <c r="H897" s="23"/>
      <c r="I897" s="23"/>
      <c r="J897" s="23"/>
      <c r="K897" s="23"/>
      <c r="L897" s="23"/>
      <c r="M897" s="23"/>
      <c r="N897" s="23"/>
      <c r="O897" s="23"/>
      <c r="P897" s="23"/>
      <c r="Q897" s="23"/>
      <c r="R897" s="23"/>
      <c r="S897" s="23"/>
      <c r="T897" s="23"/>
      <c r="U897" s="23"/>
      <c r="V897" s="23"/>
      <c r="W897" s="23"/>
      <c r="X897" s="23"/>
    </row>
    <row r="898" spans="1:24" ht="15.75" customHeight="1">
      <c r="A898" s="457"/>
      <c r="B898" s="23"/>
      <c r="C898" s="23"/>
      <c r="D898" s="23"/>
      <c r="E898" s="23"/>
      <c r="F898" s="23"/>
      <c r="G898" s="23"/>
      <c r="H898" s="23"/>
      <c r="I898" s="23"/>
      <c r="J898" s="23"/>
      <c r="K898" s="23"/>
      <c r="L898" s="23"/>
      <c r="M898" s="23"/>
      <c r="N898" s="23"/>
      <c r="O898" s="23"/>
      <c r="P898" s="23"/>
      <c r="Q898" s="23"/>
      <c r="R898" s="23"/>
      <c r="S898" s="23"/>
      <c r="T898" s="23"/>
      <c r="U898" s="23"/>
      <c r="V898" s="23"/>
      <c r="W898" s="23"/>
      <c r="X898" s="23"/>
    </row>
    <row r="899" spans="1:24" ht="15.75" customHeight="1">
      <c r="A899" s="457"/>
      <c r="B899" s="23"/>
      <c r="C899" s="23"/>
      <c r="D899" s="23"/>
      <c r="E899" s="23"/>
      <c r="F899" s="23"/>
      <c r="G899" s="23"/>
      <c r="H899" s="23"/>
      <c r="I899" s="23"/>
      <c r="J899" s="23"/>
      <c r="K899" s="23"/>
      <c r="L899" s="23"/>
      <c r="M899" s="23"/>
      <c r="N899" s="23"/>
      <c r="O899" s="23"/>
      <c r="P899" s="23"/>
      <c r="Q899" s="23"/>
      <c r="R899" s="23"/>
      <c r="S899" s="23"/>
      <c r="T899" s="23"/>
      <c r="U899" s="23"/>
      <c r="V899" s="23"/>
      <c r="W899" s="23"/>
      <c r="X899" s="23"/>
    </row>
    <row r="900" spans="1:24" ht="15.75" customHeight="1">
      <c r="A900" s="457"/>
      <c r="B900" s="23"/>
      <c r="C900" s="23"/>
      <c r="D900" s="23"/>
      <c r="E900" s="23"/>
      <c r="F900" s="23"/>
      <c r="G900" s="23"/>
      <c r="H900" s="23"/>
      <c r="I900" s="23"/>
      <c r="J900" s="23"/>
      <c r="K900" s="23"/>
      <c r="L900" s="23"/>
      <c r="M900" s="23"/>
      <c r="N900" s="23"/>
      <c r="O900" s="23"/>
      <c r="P900" s="23"/>
      <c r="Q900" s="23"/>
      <c r="R900" s="23"/>
      <c r="S900" s="23"/>
      <c r="T900" s="23"/>
      <c r="U900" s="23"/>
      <c r="V900" s="23"/>
      <c r="W900" s="23"/>
      <c r="X900" s="23"/>
    </row>
    <row r="901" spans="1:24" ht="15.75" customHeight="1">
      <c r="A901" s="457"/>
      <c r="B901" s="23"/>
      <c r="C901" s="23"/>
      <c r="D901" s="23"/>
      <c r="E901" s="23"/>
      <c r="F901" s="23"/>
      <c r="G901" s="23"/>
      <c r="H901" s="23"/>
      <c r="I901" s="23"/>
      <c r="J901" s="23"/>
      <c r="K901" s="23"/>
      <c r="L901" s="23"/>
      <c r="M901" s="23"/>
      <c r="N901" s="23"/>
      <c r="O901" s="23"/>
      <c r="P901" s="23"/>
      <c r="Q901" s="23"/>
      <c r="R901" s="23"/>
      <c r="S901" s="23"/>
      <c r="T901" s="23"/>
      <c r="U901" s="23"/>
      <c r="V901" s="23"/>
      <c r="W901" s="23"/>
      <c r="X901" s="23"/>
    </row>
    <row r="902" spans="1:24" ht="15.75" customHeight="1">
      <c r="A902" s="457"/>
      <c r="B902" s="23"/>
      <c r="C902" s="23"/>
      <c r="D902" s="23"/>
      <c r="E902" s="23"/>
      <c r="F902" s="23"/>
      <c r="G902" s="23"/>
      <c r="H902" s="23"/>
      <c r="I902" s="23"/>
      <c r="J902" s="23"/>
      <c r="K902" s="23"/>
      <c r="L902" s="23"/>
      <c r="M902" s="23"/>
      <c r="N902" s="23"/>
      <c r="O902" s="23"/>
      <c r="P902" s="23"/>
      <c r="Q902" s="23"/>
      <c r="R902" s="23"/>
      <c r="S902" s="23"/>
      <c r="T902" s="23"/>
      <c r="U902" s="23"/>
      <c r="V902" s="23"/>
      <c r="W902" s="23"/>
      <c r="X902" s="23"/>
    </row>
    <row r="903" spans="1:24" ht="15.75" customHeight="1">
      <c r="A903" s="457"/>
      <c r="B903" s="23"/>
      <c r="C903" s="23"/>
      <c r="D903" s="23"/>
      <c r="E903" s="23"/>
      <c r="F903" s="23"/>
      <c r="G903" s="23"/>
      <c r="H903" s="23"/>
      <c r="I903" s="23"/>
      <c r="J903" s="23"/>
      <c r="K903" s="23"/>
      <c r="L903" s="23"/>
      <c r="M903" s="23"/>
      <c r="N903" s="23"/>
      <c r="O903" s="23"/>
      <c r="P903" s="23"/>
      <c r="Q903" s="23"/>
      <c r="R903" s="23"/>
      <c r="S903" s="23"/>
      <c r="T903" s="23"/>
      <c r="U903" s="23"/>
      <c r="V903" s="23"/>
      <c r="W903" s="23"/>
      <c r="X903" s="23"/>
    </row>
    <row r="904" spans="1:24" ht="15.75" customHeight="1">
      <c r="A904" s="457"/>
      <c r="B904" s="23"/>
      <c r="C904" s="23"/>
      <c r="D904" s="23"/>
      <c r="E904" s="23"/>
      <c r="F904" s="23"/>
      <c r="G904" s="23"/>
      <c r="H904" s="23"/>
      <c r="I904" s="23"/>
      <c r="J904" s="23"/>
      <c r="K904" s="23"/>
      <c r="L904" s="23"/>
      <c r="M904" s="23"/>
      <c r="N904" s="23"/>
      <c r="O904" s="23"/>
      <c r="P904" s="23"/>
      <c r="Q904" s="23"/>
      <c r="R904" s="23"/>
      <c r="S904" s="23"/>
      <c r="T904" s="23"/>
      <c r="U904" s="23"/>
      <c r="V904" s="23"/>
      <c r="W904" s="23"/>
      <c r="X904" s="23"/>
    </row>
    <row r="905" spans="1:24" ht="15.75" customHeight="1">
      <c r="A905" s="457"/>
      <c r="B905" s="23"/>
      <c r="C905" s="23"/>
      <c r="D905" s="23"/>
      <c r="E905" s="23"/>
      <c r="F905" s="23"/>
      <c r="G905" s="23"/>
      <c r="H905" s="23"/>
      <c r="I905" s="23"/>
      <c r="J905" s="23"/>
      <c r="K905" s="23"/>
      <c r="L905" s="23"/>
      <c r="M905" s="23"/>
      <c r="N905" s="23"/>
      <c r="O905" s="23"/>
      <c r="P905" s="23"/>
      <c r="Q905" s="23"/>
      <c r="R905" s="23"/>
      <c r="S905" s="23"/>
      <c r="T905" s="23"/>
      <c r="U905" s="23"/>
      <c r="V905" s="23"/>
      <c r="W905" s="23"/>
      <c r="X905" s="23"/>
    </row>
    <row r="906" spans="1:24" ht="15.75" customHeight="1">
      <c r="A906" s="457"/>
      <c r="B906" s="23"/>
      <c r="C906" s="23"/>
      <c r="D906" s="23"/>
      <c r="E906" s="23"/>
      <c r="F906" s="23"/>
      <c r="G906" s="23"/>
      <c r="H906" s="23"/>
      <c r="I906" s="23"/>
      <c r="J906" s="23"/>
      <c r="K906" s="23"/>
      <c r="L906" s="23"/>
      <c r="M906" s="23"/>
      <c r="N906" s="23"/>
      <c r="O906" s="23"/>
      <c r="P906" s="23"/>
      <c r="Q906" s="23"/>
      <c r="R906" s="23"/>
      <c r="S906" s="23"/>
      <c r="T906" s="23"/>
      <c r="U906" s="23"/>
      <c r="V906" s="23"/>
      <c r="W906" s="23"/>
      <c r="X906" s="23"/>
    </row>
    <row r="907" spans="1:24" ht="15.75" customHeight="1">
      <c r="A907" s="457"/>
      <c r="B907" s="23"/>
      <c r="C907" s="23"/>
      <c r="D907" s="23"/>
      <c r="E907" s="23"/>
      <c r="F907" s="23"/>
      <c r="G907" s="23"/>
      <c r="H907" s="23"/>
      <c r="I907" s="23"/>
      <c r="J907" s="23"/>
      <c r="K907" s="23"/>
      <c r="L907" s="23"/>
      <c r="M907" s="23"/>
      <c r="N907" s="23"/>
      <c r="O907" s="23"/>
      <c r="P907" s="23"/>
      <c r="Q907" s="23"/>
      <c r="R907" s="23"/>
      <c r="S907" s="23"/>
      <c r="T907" s="23"/>
      <c r="U907" s="23"/>
      <c r="V907" s="23"/>
      <c r="W907" s="23"/>
      <c r="X907" s="23"/>
    </row>
    <row r="908" spans="1:24" ht="15.75" customHeight="1">
      <c r="A908" s="457"/>
      <c r="B908" s="23"/>
      <c r="C908" s="23"/>
      <c r="D908" s="23"/>
      <c r="E908" s="23"/>
      <c r="F908" s="23"/>
      <c r="G908" s="23"/>
      <c r="H908" s="23"/>
      <c r="I908" s="23"/>
      <c r="J908" s="23"/>
      <c r="K908" s="23"/>
      <c r="L908" s="23"/>
      <c r="M908" s="23"/>
      <c r="N908" s="23"/>
      <c r="O908" s="23"/>
      <c r="P908" s="23"/>
      <c r="Q908" s="23"/>
      <c r="R908" s="23"/>
      <c r="S908" s="23"/>
      <c r="T908" s="23"/>
      <c r="U908" s="23"/>
      <c r="V908" s="23"/>
      <c r="W908" s="23"/>
      <c r="X908" s="23"/>
    </row>
    <row r="909" spans="1:24" ht="15.75" customHeight="1">
      <c r="A909" s="457"/>
      <c r="B909" s="23"/>
      <c r="C909" s="23"/>
      <c r="D909" s="23"/>
      <c r="E909" s="23"/>
      <c r="F909" s="23"/>
      <c r="G909" s="23"/>
      <c r="H909" s="23"/>
      <c r="I909" s="23"/>
      <c r="J909" s="23"/>
      <c r="K909" s="23"/>
      <c r="L909" s="23"/>
      <c r="M909" s="23"/>
      <c r="N909" s="23"/>
      <c r="O909" s="23"/>
      <c r="P909" s="23"/>
      <c r="Q909" s="23"/>
      <c r="R909" s="23"/>
      <c r="S909" s="23"/>
      <c r="T909" s="23"/>
      <c r="U909" s="23"/>
      <c r="V909" s="23"/>
      <c r="W909" s="23"/>
      <c r="X909" s="23"/>
    </row>
    <row r="910" spans="1:24" ht="15.75" customHeight="1">
      <c r="A910" s="457"/>
      <c r="B910" s="23"/>
      <c r="C910" s="23"/>
      <c r="D910" s="23"/>
      <c r="E910" s="23"/>
      <c r="F910" s="23"/>
      <c r="G910" s="23"/>
      <c r="H910" s="23"/>
      <c r="I910" s="23"/>
      <c r="J910" s="23"/>
      <c r="K910" s="23"/>
      <c r="L910" s="23"/>
      <c r="M910" s="23"/>
      <c r="N910" s="23"/>
      <c r="O910" s="23"/>
      <c r="P910" s="23"/>
      <c r="Q910" s="23"/>
      <c r="R910" s="23"/>
      <c r="S910" s="23"/>
      <c r="T910" s="23"/>
      <c r="U910" s="23"/>
      <c r="V910" s="23"/>
      <c r="W910" s="23"/>
      <c r="X910" s="23"/>
    </row>
    <row r="911" spans="1:24" ht="15.75" customHeight="1">
      <c r="A911" s="457"/>
      <c r="B911" s="23"/>
      <c r="C911" s="23"/>
      <c r="D911" s="23"/>
      <c r="E911" s="23"/>
      <c r="F911" s="23"/>
      <c r="G911" s="23"/>
      <c r="H911" s="23"/>
      <c r="I911" s="23"/>
      <c r="J911" s="23"/>
      <c r="K911" s="23"/>
      <c r="L911" s="23"/>
      <c r="M911" s="23"/>
      <c r="N911" s="23"/>
      <c r="O911" s="23"/>
      <c r="P911" s="23"/>
      <c r="Q911" s="23"/>
      <c r="R911" s="23"/>
      <c r="S911" s="23"/>
      <c r="T911" s="23"/>
      <c r="U911" s="23"/>
      <c r="V911" s="23"/>
      <c r="W911" s="23"/>
      <c r="X911" s="23"/>
    </row>
    <row r="912" spans="1:24" ht="15.75" customHeight="1">
      <c r="A912" s="457"/>
      <c r="B912" s="23"/>
      <c r="C912" s="23"/>
      <c r="D912" s="23"/>
      <c r="E912" s="23"/>
      <c r="F912" s="23"/>
      <c r="G912" s="23"/>
      <c r="H912" s="23"/>
      <c r="I912" s="23"/>
      <c r="J912" s="23"/>
      <c r="K912" s="23"/>
      <c r="L912" s="23"/>
      <c r="M912" s="23"/>
      <c r="N912" s="23"/>
      <c r="O912" s="23"/>
      <c r="P912" s="23"/>
      <c r="Q912" s="23"/>
      <c r="R912" s="23"/>
      <c r="S912" s="23"/>
      <c r="T912" s="23"/>
      <c r="U912" s="23"/>
      <c r="V912" s="23"/>
      <c r="W912" s="23"/>
      <c r="X912" s="23"/>
    </row>
    <row r="913" spans="1:24" ht="15.75" customHeight="1">
      <c r="A913" s="457"/>
      <c r="B913" s="23"/>
      <c r="C913" s="23"/>
      <c r="D913" s="23"/>
      <c r="E913" s="23"/>
      <c r="F913" s="23"/>
      <c r="G913" s="23"/>
      <c r="H913" s="23"/>
      <c r="I913" s="23"/>
      <c r="J913" s="23"/>
      <c r="K913" s="23"/>
      <c r="L913" s="23"/>
      <c r="M913" s="23"/>
      <c r="N913" s="23"/>
      <c r="O913" s="23"/>
      <c r="P913" s="23"/>
      <c r="Q913" s="23"/>
      <c r="R913" s="23"/>
      <c r="S913" s="23"/>
      <c r="T913" s="23"/>
      <c r="U913" s="23"/>
      <c r="V913" s="23"/>
      <c r="W913" s="23"/>
      <c r="X913" s="23"/>
    </row>
    <row r="914" spans="1:24" ht="15.75" customHeight="1">
      <c r="A914" s="457"/>
      <c r="B914" s="23"/>
      <c r="C914" s="23"/>
      <c r="D914" s="23"/>
      <c r="E914" s="23"/>
      <c r="F914" s="23"/>
      <c r="G914" s="23"/>
      <c r="H914" s="23"/>
      <c r="I914" s="23"/>
      <c r="J914" s="23"/>
      <c r="K914" s="23"/>
      <c r="L914" s="23"/>
      <c r="M914" s="23"/>
      <c r="N914" s="23"/>
      <c r="O914" s="23"/>
      <c r="P914" s="23"/>
      <c r="Q914" s="23"/>
      <c r="R914" s="23"/>
      <c r="S914" s="23"/>
      <c r="T914" s="23"/>
      <c r="U914" s="23"/>
      <c r="V914" s="23"/>
      <c r="W914" s="23"/>
      <c r="X914" s="23"/>
    </row>
    <row r="915" spans="1:24" ht="15.75" customHeight="1">
      <c r="A915" s="457"/>
      <c r="B915" s="23"/>
      <c r="C915" s="23"/>
      <c r="D915" s="23"/>
      <c r="E915" s="23"/>
      <c r="F915" s="23"/>
      <c r="G915" s="23"/>
      <c r="H915" s="23"/>
      <c r="I915" s="23"/>
      <c r="J915" s="23"/>
      <c r="K915" s="23"/>
      <c r="L915" s="23"/>
      <c r="M915" s="23"/>
      <c r="N915" s="23"/>
      <c r="O915" s="23"/>
      <c r="P915" s="23"/>
      <c r="Q915" s="23"/>
      <c r="R915" s="23"/>
      <c r="S915" s="23"/>
      <c r="T915" s="23"/>
      <c r="U915" s="23"/>
      <c r="V915" s="23"/>
      <c r="W915" s="23"/>
      <c r="X915" s="23"/>
    </row>
    <row r="916" spans="1:24" ht="15.75" customHeight="1">
      <c r="A916" s="457"/>
      <c r="B916" s="23"/>
      <c r="C916" s="23"/>
      <c r="D916" s="23"/>
      <c r="E916" s="23"/>
      <c r="F916" s="23"/>
      <c r="G916" s="23"/>
      <c r="H916" s="23"/>
      <c r="I916" s="23"/>
      <c r="J916" s="23"/>
      <c r="K916" s="23"/>
      <c r="L916" s="23"/>
      <c r="M916" s="23"/>
      <c r="N916" s="23"/>
      <c r="O916" s="23"/>
      <c r="P916" s="23"/>
      <c r="Q916" s="23"/>
      <c r="R916" s="23"/>
      <c r="S916" s="23"/>
      <c r="T916" s="23"/>
      <c r="U916" s="23"/>
      <c r="V916" s="23"/>
      <c r="W916" s="23"/>
      <c r="X916" s="23"/>
    </row>
    <row r="917" spans="1:24" ht="15.75" customHeight="1">
      <c r="A917" s="457"/>
      <c r="B917" s="23"/>
      <c r="C917" s="23"/>
      <c r="D917" s="23"/>
      <c r="E917" s="23"/>
      <c r="F917" s="23"/>
      <c r="G917" s="23"/>
      <c r="H917" s="23"/>
      <c r="I917" s="23"/>
      <c r="J917" s="23"/>
      <c r="K917" s="23"/>
      <c r="L917" s="23"/>
      <c r="M917" s="23"/>
      <c r="N917" s="23"/>
      <c r="O917" s="23"/>
      <c r="P917" s="23"/>
      <c r="Q917" s="23"/>
      <c r="R917" s="23"/>
      <c r="S917" s="23"/>
      <c r="T917" s="23"/>
      <c r="U917" s="23"/>
      <c r="V917" s="23"/>
      <c r="W917" s="23"/>
      <c r="X917" s="23"/>
    </row>
    <row r="918" spans="1:24" ht="15.75" customHeight="1">
      <c r="A918" s="457"/>
      <c r="B918" s="23"/>
      <c r="C918" s="23"/>
      <c r="D918" s="23"/>
      <c r="E918" s="23"/>
      <c r="F918" s="23"/>
      <c r="G918" s="23"/>
      <c r="H918" s="23"/>
      <c r="I918" s="23"/>
      <c r="J918" s="23"/>
      <c r="K918" s="23"/>
      <c r="L918" s="23"/>
      <c r="M918" s="23"/>
      <c r="N918" s="23"/>
      <c r="O918" s="23"/>
      <c r="P918" s="23"/>
      <c r="Q918" s="23"/>
      <c r="R918" s="23"/>
      <c r="S918" s="23"/>
      <c r="T918" s="23"/>
      <c r="U918" s="23"/>
      <c r="V918" s="23"/>
      <c r="W918" s="23"/>
      <c r="X918" s="23"/>
    </row>
    <row r="919" spans="1:24" ht="15.75" customHeight="1">
      <c r="A919" s="457"/>
      <c r="B919" s="23"/>
      <c r="C919" s="23"/>
      <c r="D919" s="23"/>
      <c r="E919" s="23"/>
      <c r="F919" s="23"/>
      <c r="G919" s="23"/>
      <c r="H919" s="23"/>
      <c r="I919" s="23"/>
      <c r="J919" s="23"/>
      <c r="K919" s="23"/>
      <c r="L919" s="23"/>
      <c r="M919" s="23"/>
      <c r="N919" s="23"/>
      <c r="O919" s="23"/>
      <c r="P919" s="23"/>
      <c r="Q919" s="23"/>
      <c r="R919" s="23"/>
      <c r="S919" s="23"/>
      <c r="T919" s="23"/>
      <c r="U919" s="23"/>
      <c r="V919" s="23"/>
      <c r="W919" s="23"/>
      <c r="X919" s="23"/>
    </row>
    <row r="920" spans="1:24" ht="15.75" customHeight="1">
      <c r="A920" s="457"/>
      <c r="B920" s="23"/>
      <c r="C920" s="23"/>
      <c r="D920" s="23"/>
      <c r="E920" s="23"/>
      <c r="F920" s="23"/>
      <c r="G920" s="23"/>
      <c r="H920" s="23"/>
      <c r="I920" s="23"/>
      <c r="J920" s="23"/>
      <c r="K920" s="23"/>
      <c r="L920" s="23"/>
      <c r="M920" s="23"/>
      <c r="N920" s="23"/>
      <c r="O920" s="23"/>
      <c r="P920" s="23"/>
      <c r="Q920" s="23"/>
      <c r="R920" s="23"/>
      <c r="S920" s="23"/>
      <c r="T920" s="23"/>
      <c r="U920" s="23"/>
      <c r="V920" s="23"/>
      <c r="W920" s="23"/>
      <c r="X920" s="23"/>
    </row>
    <row r="921" spans="1:24" ht="15.75" customHeight="1">
      <c r="A921" s="457"/>
      <c r="B921" s="23"/>
      <c r="C921" s="23"/>
      <c r="D921" s="23"/>
      <c r="E921" s="23"/>
      <c r="F921" s="23"/>
      <c r="G921" s="23"/>
      <c r="H921" s="23"/>
      <c r="I921" s="23"/>
      <c r="J921" s="23"/>
      <c r="K921" s="23"/>
      <c r="L921" s="23"/>
      <c r="M921" s="23"/>
      <c r="N921" s="23"/>
      <c r="O921" s="23"/>
      <c r="P921" s="23"/>
      <c r="Q921" s="23"/>
      <c r="R921" s="23"/>
      <c r="S921" s="23"/>
      <c r="T921" s="23"/>
      <c r="U921" s="23"/>
      <c r="V921" s="23"/>
      <c r="W921" s="23"/>
      <c r="X921" s="23"/>
    </row>
    <row r="922" spans="1:24" ht="15.75" customHeight="1">
      <c r="A922" s="457"/>
      <c r="B922" s="23"/>
      <c r="C922" s="23"/>
      <c r="D922" s="23"/>
      <c r="E922" s="23"/>
      <c r="F922" s="23"/>
      <c r="G922" s="23"/>
      <c r="H922" s="23"/>
      <c r="I922" s="23"/>
      <c r="J922" s="23"/>
      <c r="K922" s="23"/>
      <c r="L922" s="23"/>
      <c r="M922" s="23"/>
      <c r="N922" s="23"/>
      <c r="O922" s="23"/>
      <c r="P922" s="23"/>
      <c r="Q922" s="23"/>
      <c r="R922" s="23"/>
      <c r="S922" s="23"/>
      <c r="T922" s="23"/>
      <c r="U922" s="23"/>
      <c r="V922" s="23"/>
      <c r="W922" s="23"/>
      <c r="X922" s="23"/>
    </row>
    <row r="923" spans="1:24" ht="15.75" customHeight="1">
      <c r="A923" s="457"/>
      <c r="B923" s="23"/>
      <c r="C923" s="23"/>
      <c r="D923" s="23"/>
      <c r="E923" s="23"/>
      <c r="F923" s="23"/>
      <c r="G923" s="23"/>
      <c r="H923" s="23"/>
      <c r="I923" s="23"/>
      <c r="J923" s="23"/>
      <c r="K923" s="23"/>
      <c r="L923" s="23"/>
      <c r="M923" s="23"/>
      <c r="N923" s="23"/>
      <c r="O923" s="23"/>
      <c r="P923" s="23"/>
      <c r="Q923" s="23"/>
      <c r="R923" s="23"/>
      <c r="S923" s="23"/>
      <c r="T923" s="23"/>
      <c r="U923" s="23"/>
      <c r="V923" s="23"/>
      <c r="W923" s="23"/>
      <c r="X923" s="23"/>
    </row>
    <row r="924" spans="1:24" ht="15.75" customHeight="1">
      <c r="A924" s="457"/>
      <c r="B924" s="23"/>
      <c r="C924" s="23"/>
      <c r="D924" s="23"/>
      <c r="E924" s="23"/>
      <c r="F924" s="23"/>
      <c r="G924" s="23"/>
      <c r="H924" s="23"/>
      <c r="I924" s="23"/>
      <c r="J924" s="23"/>
      <c r="K924" s="23"/>
      <c r="L924" s="23"/>
      <c r="M924" s="23"/>
      <c r="N924" s="23"/>
      <c r="O924" s="23"/>
      <c r="P924" s="23"/>
      <c r="Q924" s="23"/>
      <c r="R924" s="23"/>
      <c r="S924" s="23"/>
      <c r="T924" s="23"/>
      <c r="U924" s="23"/>
      <c r="V924" s="23"/>
      <c r="W924" s="23"/>
      <c r="X924" s="23"/>
    </row>
    <row r="925" spans="1:24" ht="15.75" customHeight="1">
      <c r="A925" s="457"/>
      <c r="B925" s="23"/>
      <c r="C925" s="23"/>
      <c r="D925" s="23"/>
      <c r="E925" s="23"/>
      <c r="F925" s="23"/>
      <c r="G925" s="23"/>
      <c r="H925" s="23"/>
      <c r="I925" s="23"/>
      <c r="J925" s="23"/>
      <c r="K925" s="23"/>
      <c r="L925" s="23"/>
      <c r="M925" s="23"/>
      <c r="N925" s="23"/>
      <c r="O925" s="23"/>
      <c r="P925" s="23"/>
      <c r="Q925" s="23"/>
      <c r="R925" s="23"/>
      <c r="S925" s="23"/>
      <c r="T925" s="23"/>
      <c r="U925" s="23"/>
      <c r="V925" s="23"/>
      <c r="W925" s="23"/>
      <c r="X925" s="23"/>
    </row>
    <row r="926" spans="1:24" ht="15.75" customHeight="1">
      <c r="A926" s="457"/>
      <c r="B926" s="23"/>
      <c r="C926" s="23"/>
      <c r="D926" s="23"/>
      <c r="E926" s="23"/>
      <c r="F926" s="23"/>
      <c r="G926" s="23"/>
      <c r="H926" s="23"/>
      <c r="I926" s="23"/>
      <c r="J926" s="23"/>
      <c r="K926" s="23"/>
      <c r="L926" s="23"/>
      <c r="M926" s="23"/>
      <c r="N926" s="23"/>
      <c r="O926" s="23"/>
      <c r="P926" s="23"/>
      <c r="Q926" s="23"/>
      <c r="R926" s="23"/>
      <c r="S926" s="23"/>
      <c r="T926" s="23"/>
      <c r="U926" s="23"/>
      <c r="V926" s="23"/>
      <c r="W926" s="23"/>
      <c r="X926" s="23"/>
    </row>
    <row r="927" spans="1:24" ht="15.75" customHeight="1">
      <c r="A927" s="457"/>
      <c r="B927" s="23"/>
      <c r="C927" s="23"/>
      <c r="D927" s="23"/>
      <c r="E927" s="23"/>
      <c r="F927" s="23"/>
      <c r="G927" s="23"/>
      <c r="H927" s="23"/>
      <c r="I927" s="23"/>
      <c r="J927" s="23"/>
      <c r="K927" s="23"/>
      <c r="L927" s="23"/>
      <c r="M927" s="23"/>
      <c r="N927" s="23"/>
      <c r="O927" s="23"/>
      <c r="P927" s="23"/>
      <c r="Q927" s="23"/>
      <c r="R927" s="23"/>
      <c r="S927" s="23"/>
      <c r="T927" s="23"/>
      <c r="U927" s="23"/>
      <c r="V927" s="23"/>
      <c r="W927" s="23"/>
      <c r="X927" s="23"/>
    </row>
    <row r="928" spans="1:24" ht="15.75" customHeight="1">
      <c r="A928" s="457"/>
      <c r="B928" s="23"/>
      <c r="C928" s="23"/>
      <c r="D928" s="23"/>
      <c r="E928" s="23"/>
      <c r="F928" s="23"/>
      <c r="G928" s="23"/>
      <c r="H928" s="23"/>
      <c r="I928" s="23"/>
      <c r="J928" s="23"/>
      <c r="K928" s="23"/>
      <c r="L928" s="23"/>
      <c r="M928" s="23"/>
      <c r="N928" s="23"/>
      <c r="O928" s="23"/>
      <c r="P928" s="23"/>
      <c r="Q928" s="23"/>
      <c r="R928" s="23"/>
      <c r="S928" s="23"/>
      <c r="T928" s="23"/>
      <c r="U928" s="23"/>
      <c r="V928" s="23"/>
      <c r="W928" s="23"/>
      <c r="X928" s="23"/>
    </row>
    <row r="929" spans="1:24" ht="15.75" customHeight="1">
      <c r="A929" s="457"/>
      <c r="B929" s="23"/>
      <c r="C929" s="23"/>
      <c r="D929" s="23"/>
      <c r="E929" s="23"/>
      <c r="F929" s="23"/>
      <c r="G929" s="23"/>
      <c r="H929" s="23"/>
      <c r="I929" s="23"/>
      <c r="J929" s="23"/>
      <c r="K929" s="23"/>
      <c r="L929" s="23"/>
      <c r="M929" s="23"/>
      <c r="N929" s="23"/>
      <c r="O929" s="23"/>
      <c r="P929" s="23"/>
      <c r="Q929" s="23"/>
      <c r="R929" s="23"/>
      <c r="S929" s="23"/>
      <c r="T929" s="23"/>
      <c r="U929" s="23"/>
      <c r="V929" s="23"/>
      <c r="W929" s="23"/>
      <c r="X929" s="23"/>
    </row>
    <row r="930" spans="1:24" ht="15.75" customHeight="1">
      <c r="A930" s="457"/>
      <c r="B930" s="23"/>
      <c r="C930" s="23"/>
      <c r="D930" s="23"/>
      <c r="E930" s="23"/>
      <c r="F930" s="23"/>
      <c r="G930" s="23"/>
      <c r="H930" s="23"/>
      <c r="I930" s="23"/>
      <c r="J930" s="23"/>
      <c r="K930" s="23"/>
      <c r="L930" s="23"/>
      <c r="M930" s="23"/>
      <c r="N930" s="23"/>
      <c r="O930" s="23"/>
      <c r="P930" s="23"/>
      <c r="Q930" s="23"/>
      <c r="R930" s="23"/>
      <c r="S930" s="23"/>
      <c r="T930" s="23"/>
      <c r="U930" s="23"/>
      <c r="V930" s="23"/>
      <c r="W930" s="23"/>
      <c r="X930" s="23"/>
    </row>
    <row r="931" spans="1:24" ht="15.75" customHeight="1">
      <c r="A931" s="457"/>
      <c r="B931" s="23"/>
      <c r="C931" s="23"/>
      <c r="D931" s="23"/>
      <c r="E931" s="23"/>
      <c r="F931" s="23"/>
      <c r="G931" s="23"/>
      <c r="H931" s="23"/>
      <c r="I931" s="23"/>
      <c r="J931" s="23"/>
      <c r="K931" s="23"/>
      <c r="L931" s="23"/>
      <c r="M931" s="23"/>
      <c r="N931" s="23"/>
      <c r="O931" s="23"/>
      <c r="P931" s="23"/>
      <c r="Q931" s="23"/>
      <c r="R931" s="23"/>
      <c r="S931" s="23"/>
      <c r="T931" s="23"/>
      <c r="U931" s="23"/>
      <c r="V931" s="23"/>
      <c r="W931" s="23"/>
      <c r="X931" s="23"/>
    </row>
    <row r="932" spans="1:24" ht="15.75" customHeight="1">
      <c r="A932" s="457"/>
      <c r="B932" s="23"/>
      <c r="C932" s="23"/>
      <c r="D932" s="23"/>
      <c r="E932" s="23"/>
      <c r="F932" s="23"/>
      <c r="G932" s="23"/>
      <c r="H932" s="23"/>
      <c r="I932" s="23"/>
      <c r="J932" s="23"/>
      <c r="K932" s="23"/>
      <c r="L932" s="23"/>
      <c r="M932" s="23"/>
      <c r="N932" s="23"/>
      <c r="O932" s="23"/>
      <c r="P932" s="23"/>
      <c r="Q932" s="23"/>
      <c r="R932" s="23"/>
      <c r="S932" s="23"/>
      <c r="T932" s="23"/>
      <c r="U932" s="23"/>
      <c r="V932" s="23"/>
      <c r="W932" s="23"/>
      <c r="X932" s="23"/>
    </row>
    <row r="933" spans="1:24" ht="15.75" customHeight="1">
      <c r="A933" s="457"/>
      <c r="B933" s="23"/>
      <c r="C933" s="23"/>
      <c r="D933" s="23"/>
      <c r="E933" s="23"/>
      <c r="F933" s="23"/>
      <c r="G933" s="23"/>
      <c r="H933" s="23"/>
      <c r="I933" s="23"/>
      <c r="J933" s="23"/>
      <c r="K933" s="23"/>
      <c r="L933" s="23"/>
      <c r="M933" s="23"/>
      <c r="N933" s="23"/>
      <c r="O933" s="23"/>
      <c r="P933" s="23"/>
      <c r="Q933" s="23"/>
      <c r="R933" s="23"/>
      <c r="S933" s="23"/>
      <c r="T933" s="23"/>
      <c r="U933" s="23"/>
      <c r="V933" s="23"/>
      <c r="W933" s="23"/>
      <c r="X933" s="23"/>
    </row>
    <row r="934" spans="1:24" ht="15.75" customHeight="1">
      <c r="A934" s="457"/>
      <c r="B934" s="23"/>
      <c r="C934" s="23"/>
      <c r="D934" s="23"/>
      <c r="E934" s="23"/>
      <c r="F934" s="23"/>
      <c r="G934" s="23"/>
      <c r="H934" s="23"/>
      <c r="I934" s="23"/>
      <c r="J934" s="23"/>
      <c r="K934" s="23"/>
      <c r="L934" s="23"/>
      <c r="M934" s="23"/>
      <c r="N934" s="23"/>
      <c r="O934" s="23"/>
      <c r="P934" s="23"/>
      <c r="Q934" s="23"/>
      <c r="R934" s="23"/>
      <c r="S934" s="23"/>
      <c r="T934" s="23"/>
      <c r="U934" s="23"/>
      <c r="V934" s="23"/>
      <c r="W934" s="23"/>
      <c r="X934" s="23"/>
    </row>
    <row r="935" spans="1:24" ht="15.75" customHeight="1">
      <c r="A935" s="457"/>
      <c r="B935" s="23"/>
      <c r="C935" s="23"/>
      <c r="D935" s="23"/>
      <c r="E935" s="23"/>
      <c r="F935" s="23"/>
      <c r="G935" s="23"/>
      <c r="H935" s="23"/>
      <c r="I935" s="23"/>
      <c r="J935" s="23"/>
      <c r="K935" s="23"/>
      <c r="L935" s="23"/>
      <c r="M935" s="23"/>
      <c r="N935" s="23"/>
      <c r="O935" s="23"/>
      <c r="P935" s="23"/>
      <c r="Q935" s="23"/>
      <c r="R935" s="23"/>
      <c r="S935" s="23"/>
      <c r="T935" s="23"/>
      <c r="U935" s="23"/>
      <c r="V935" s="23"/>
      <c r="W935" s="23"/>
      <c r="X935" s="23"/>
    </row>
    <row r="936" spans="1:24" ht="15.75" customHeight="1">
      <c r="A936" s="457"/>
      <c r="B936" s="23"/>
      <c r="C936" s="23"/>
      <c r="D936" s="23"/>
      <c r="E936" s="23"/>
      <c r="F936" s="23"/>
      <c r="G936" s="23"/>
      <c r="H936" s="23"/>
      <c r="I936" s="23"/>
      <c r="J936" s="23"/>
      <c r="K936" s="23"/>
      <c r="L936" s="23"/>
      <c r="M936" s="23"/>
      <c r="N936" s="23"/>
      <c r="O936" s="23"/>
      <c r="P936" s="23"/>
      <c r="Q936" s="23"/>
      <c r="R936" s="23"/>
      <c r="S936" s="23"/>
      <c r="T936" s="23"/>
      <c r="U936" s="23"/>
      <c r="V936" s="23"/>
      <c r="W936" s="23"/>
      <c r="X936" s="23"/>
    </row>
    <row r="937" spans="1:24" ht="15.75" customHeight="1">
      <c r="A937" s="457"/>
      <c r="B937" s="23"/>
      <c r="C937" s="23"/>
      <c r="D937" s="23"/>
      <c r="E937" s="23"/>
      <c r="F937" s="23"/>
      <c r="G937" s="23"/>
      <c r="H937" s="23"/>
      <c r="I937" s="23"/>
      <c r="J937" s="23"/>
      <c r="K937" s="23"/>
      <c r="L937" s="23"/>
      <c r="M937" s="23"/>
      <c r="N937" s="23"/>
      <c r="O937" s="23"/>
      <c r="P937" s="23"/>
      <c r="Q937" s="23"/>
      <c r="R937" s="23"/>
      <c r="S937" s="23"/>
      <c r="T937" s="23"/>
      <c r="U937" s="23"/>
      <c r="V937" s="23"/>
      <c r="W937" s="23"/>
      <c r="X937" s="23"/>
    </row>
    <row r="938" spans="1:24" ht="15.75" customHeight="1">
      <c r="A938" s="457"/>
      <c r="B938" s="23"/>
      <c r="C938" s="23"/>
      <c r="D938" s="23"/>
      <c r="E938" s="23"/>
      <c r="F938" s="23"/>
      <c r="G938" s="23"/>
      <c r="H938" s="23"/>
      <c r="I938" s="23"/>
      <c r="J938" s="23"/>
      <c r="K938" s="23"/>
      <c r="L938" s="23"/>
      <c r="M938" s="23"/>
      <c r="N938" s="23"/>
      <c r="O938" s="23"/>
      <c r="P938" s="23"/>
      <c r="Q938" s="23"/>
      <c r="R938" s="23"/>
      <c r="S938" s="23"/>
      <c r="T938" s="23"/>
      <c r="U938" s="23"/>
      <c r="V938" s="23"/>
      <c r="W938" s="23"/>
      <c r="X938" s="23"/>
    </row>
    <row r="939" spans="1:24" ht="15.75" customHeight="1">
      <c r="A939" s="457"/>
      <c r="B939" s="23"/>
      <c r="C939" s="23"/>
      <c r="D939" s="23"/>
      <c r="E939" s="23"/>
      <c r="F939" s="23"/>
      <c r="G939" s="23"/>
      <c r="H939" s="23"/>
      <c r="I939" s="23"/>
      <c r="J939" s="23"/>
      <c r="K939" s="23"/>
      <c r="L939" s="23"/>
      <c r="M939" s="23"/>
      <c r="N939" s="23"/>
      <c r="O939" s="23"/>
      <c r="P939" s="23"/>
      <c r="Q939" s="23"/>
      <c r="R939" s="23"/>
      <c r="S939" s="23"/>
      <c r="T939" s="23"/>
      <c r="U939" s="23"/>
      <c r="V939" s="23"/>
      <c r="W939" s="23"/>
      <c r="X939" s="23"/>
    </row>
    <row r="940" spans="1:24" ht="15.75" customHeight="1">
      <c r="A940" s="457"/>
      <c r="B940" s="23"/>
      <c r="C940" s="23"/>
      <c r="D940" s="23"/>
      <c r="E940" s="23"/>
      <c r="F940" s="23"/>
      <c r="G940" s="23"/>
      <c r="H940" s="23"/>
      <c r="I940" s="23"/>
      <c r="J940" s="23"/>
      <c r="K940" s="23"/>
      <c r="L940" s="23"/>
      <c r="M940" s="23"/>
      <c r="N940" s="23"/>
      <c r="O940" s="23"/>
      <c r="P940" s="23"/>
      <c r="Q940" s="23"/>
      <c r="R940" s="23"/>
      <c r="S940" s="23"/>
      <c r="T940" s="23"/>
      <c r="U940" s="23"/>
      <c r="V940" s="23"/>
      <c r="W940" s="23"/>
      <c r="X940" s="23"/>
    </row>
    <row r="941" spans="1:24" ht="15.75" customHeight="1">
      <c r="A941" s="457"/>
      <c r="B941" s="23"/>
      <c r="C941" s="23"/>
      <c r="D941" s="23"/>
      <c r="E941" s="23"/>
      <c r="F941" s="23"/>
      <c r="G941" s="23"/>
      <c r="H941" s="23"/>
      <c r="I941" s="23"/>
      <c r="J941" s="23"/>
      <c r="K941" s="23"/>
      <c r="L941" s="23"/>
      <c r="M941" s="23"/>
      <c r="N941" s="23"/>
      <c r="O941" s="23"/>
      <c r="P941" s="23"/>
      <c r="Q941" s="23"/>
      <c r="R941" s="23"/>
      <c r="S941" s="23"/>
      <c r="T941" s="23"/>
      <c r="U941" s="23"/>
      <c r="V941" s="23"/>
      <c r="W941" s="23"/>
      <c r="X941" s="23"/>
    </row>
    <row r="942" spans="1:24" ht="15.75" customHeight="1">
      <c r="A942" s="457"/>
      <c r="B942" s="23"/>
      <c r="C942" s="23"/>
      <c r="D942" s="23"/>
      <c r="E942" s="23"/>
      <c r="F942" s="23"/>
      <c r="G942" s="23"/>
      <c r="H942" s="23"/>
      <c r="I942" s="23"/>
      <c r="J942" s="23"/>
      <c r="K942" s="23"/>
      <c r="L942" s="23"/>
      <c r="M942" s="23"/>
      <c r="N942" s="23"/>
      <c r="O942" s="23"/>
      <c r="P942" s="23"/>
      <c r="Q942" s="23"/>
      <c r="R942" s="23"/>
      <c r="S942" s="23"/>
      <c r="T942" s="23"/>
      <c r="U942" s="23"/>
      <c r="V942" s="23"/>
      <c r="W942" s="23"/>
      <c r="X942" s="23"/>
    </row>
    <row r="943" spans="1:24" ht="15.75" customHeight="1">
      <c r="A943" s="457"/>
      <c r="B943" s="23"/>
      <c r="C943" s="23"/>
      <c r="D943" s="23"/>
      <c r="E943" s="23"/>
      <c r="F943" s="23"/>
      <c r="G943" s="23"/>
      <c r="H943" s="23"/>
      <c r="I943" s="23"/>
      <c r="J943" s="23"/>
      <c r="K943" s="23"/>
      <c r="L943" s="23"/>
      <c r="M943" s="23"/>
      <c r="N943" s="23"/>
      <c r="O943" s="23"/>
      <c r="P943" s="23"/>
      <c r="Q943" s="23"/>
      <c r="R943" s="23"/>
      <c r="S943" s="23"/>
      <c r="T943" s="23"/>
      <c r="U943" s="23"/>
      <c r="V943" s="23"/>
      <c r="W943" s="23"/>
      <c r="X943" s="23"/>
    </row>
    <row r="944" spans="1:24" ht="15.75" customHeight="1">
      <c r="A944" s="457"/>
      <c r="B944" s="23"/>
      <c r="C944" s="23"/>
      <c r="D944" s="23"/>
      <c r="E944" s="23"/>
      <c r="F944" s="23"/>
      <c r="G944" s="23"/>
      <c r="H944" s="23"/>
      <c r="I944" s="23"/>
      <c r="J944" s="23"/>
      <c r="K944" s="23"/>
      <c r="L944" s="23"/>
      <c r="M944" s="23"/>
      <c r="N944" s="23"/>
      <c r="O944" s="23"/>
      <c r="P944" s="23"/>
      <c r="Q944" s="23"/>
      <c r="R944" s="23"/>
      <c r="S944" s="23"/>
      <c r="T944" s="23"/>
      <c r="U944" s="23"/>
      <c r="V944" s="23"/>
      <c r="W944" s="23"/>
      <c r="X944" s="23"/>
    </row>
    <row r="945" spans="1:24" ht="15.75" customHeight="1">
      <c r="A945" s="457"/>
      <c r="B945" s="23"/>
      <c r="C945" s="23"/>
      <c r="D945" s="23"/>
      <c r="E945" s="23"/>
      <c r="F945" s="23"/>
      <c r="G945" s="23"/>
      <c r="H945" s="23"/>
      <c r="I945" s="23"/>
      <c r="J945" s="23"/>
      <c r="K945" s="23"/>
      <c r="L945" s="23"/>
      <c r="M945" s="23"/>
      <c r="N945" s="23"/>
      <c r="O945" s="23"/>
      <c r="P945" s="23"/>
      <c r="Q945" s="23"/>
      <c r="R945" s="23"/>
      <c r="S945" s="23"/>
      <c r="T945" s="23"/>
      <c r="U945" s="23"/>
      <c r="V945" s="23"/>
      <c r="W945" s="23"/>
      <c r="X945" s="23"/>
    </row>
    <row r="946" spans="1:24" ht="15.75" customHeight="1">
      <c r="A946" s="457"/>
      <c r="B946" s="23"/>
      <c r="C946" s="23"/>
      <c r="D946" s="23"/>
      <c r="E946" s="23"/>
      <c r="F946" s="23"/>
      <c r="G946" s="23"/>
      <c r="H946" s="23"/>
      <c r="I946" s="23"/>
      <c r="J946" s="23"/>
      <c r="K946" s="23"/>
      <c r="L946" s="23"/>
      <c r="M946" s="23"/>
      <c r="N946" s="23"/>
      <c r="O946" s="23"/>
      <c r="P946" s="23"/>
      <c r="Q946" s="23"/>
      <c r="R946" s="23"/>
      <c r="S946" s="23"/>
      <c r="T946" s="23"/>
      <c r="U946" s="23"/>
      <c r="V946" s="23"/>
      <c r="W946" s="23"/>
      <c r="X946" s="23"/>
    </row>
    <row r="947" spans="1:24" ht="15.75" customHeight="1">
      <c r="A947" s="457"/>
      <c r="B947" s="23"/>
      <c r="C947" s="23"/>
      <c r="D947" s="23"/>
      <c r="E947" s="23"/>
      <c r="F947" s="23"/>
      <c r="G947" s="23"/>
      <c r="H947" s="23"/>
      <c r="I947" s="23"/>
      <c r="J947" s="23"/>
      <c r="K947" s="23"/>
      <c r="L947" s="23"/>
      <c r="M947" s="23"/>
      <c r="N947" s="23"/>
      <c r="O947" s="23"/>
      <c r="P947" s="23"/>
      <c r="Q947" s="23"/>
      <c r="R947" s="23"/>
      <c r="S947" s="23"/>
      <c r="T947" s="23"/>
      <c r="U947" s="23"/>
      <c r="V947" s="23"/>
      <c r="W947" s="23"/>
      <c r="X947" s="23"/>
    </row>
    <row r="948" spans="1:24" ht="15.75" customHeight="1">
      <c r="A948" s="457"/>
      <c r="B948" s="23"/>
      <c r="C948" s="23"/>
      <c r="D948" s="23"/>
      <c r="E948" s="23"/>
      <c r="F948" s="23"/>
      <c r="G948" s="23"/>
      <c r="H948" s="23"/>
      <c r="I948" s="23"/>
      <c r="J948" s="23"/>
      <c r="K948" s="23"/>
      <c r="L948" s="23"/>
      <c r="M948" s="23"/>
      <c r="N948" s="23"/>
      <c r="O948" s="23"/>
      <c r="P948" s="23"/>
      <c r="Q948" s="23"/>
      <c r="R948" s="23"/>
      <c r="S948" s="23"/>
      <c r="T948" s="23"/>
      <c r="U948" s="23"/>
      <c r="V948" s="23"/>
      <c r="W948" s="23"/>
      <c r="X948" s="23"/>
    </row>
    <row r="949" spans="1:24" ht="15.75" customHeight="1">
      <c r="A949" s="457"/>
      <c r="B949" s="23"/>
      <c r="C949" s="23"/>
      <c r="D949" s="23"/>
      <c r="E949" s="23"/>
      <c r="F949" s="23"/>
      <c r="G949" s="23"/>
      <c r="H949" s="23"/>
      <c r="I949" s="23"/>
      <c r="J949" s="23"/>
      <c r="K949" s="23"/>
      <c r="L949" s="23"/>
      <c r="M949" s="23"/>
      <c r="N949" s="23"/>
      <c r="O949" s="23"/>
      <c r="P949" s="23"/>
      <c r="Q949" s="23"/>
      <c r="R949" s="23"/>
      <c r="S949" s="23"/>
      <c r="T949" s="23"/>
      <c r="U949" s="23"/>
      <c r="V949" s="23"/>
      <c r="W949" s="23"/>
      <c r="X949" s="23"/>
    </row>
    <row r="950" spans="1:24" ht="15.75" customHeight="1">
      <c r="A950" s="457"/>
      <c r="B950" s="23"/>
      <c r="C950" s="23"/>
      <c r="D950" s="23"/>
      <c r="E950" s="23"/>
      <c r="F950" s="23"/>
      <c r="G950" s="23"/>
      <c r="H950" s="23"/>
      <c r="I950" s="23"/>
      <c r="J950" s="23"/>
      <c r="K950" s="23"/>
      <c r="L950" s="23"/>
      <c r="M950" s="23"/>
      <c r="N950" s="23"/>
      <c r="O950" s="23"/>
      <c r="P950" s="23"/>
      <c r="Q950" s="23"/>
      <c r="R950" s="23"/>
      <c r="S950" s="23"/>
      <c r="T950" s="23"/>
      <c r="U950" s="23"/>
      <c r="V950" s="23"/>
      <c r="W950" s="23"/>
      <c r="X950" s="23"/>
    </row>
    <row r="951" spans="1:24" ht="15.75" customHeight="1">
      <c r="A951" s="457"/>
      <c r="B951" s="23"/>
      <c r="C951" s="23"/>
      <c r="D951" s="23"/>
      <c r="E951" s="23"/>
      <c r="F951" s="23"/>
      <c r="G951" s="23"/>
      <c r="H951" s="23"/>
      <c r="I951" s="23"/>
      <c r="J951" s="23"/>
      <c r="K951" s="23"/>
      <c r="L951" s="23"/>
      <c r="M951" s="23"/>
      <c r="N951" s="23"/>
      <c r="O951" s="23"/>
      <c r="P951" s="23"/>
      <c r="Q951" s="23"/>
      <c r="R951" s="23"/>
      <c r="S951" s="23"/>
      <c r="T951" s="23"/>
      <c r="U951" s="23"/>
      <c r="V951" s="23"/>
      <c r="W951" s="23"/>
      <c r="X951" s="23"/>
    </row>
    <row r="952" spans="1:24" ht="15.75" customHeight="1">
      <c r="A952" s="457"/>
      <c r="B952" s="23"/>
      <c r="C952" s="23"/>
      <c r="D952" s="23"/>
      <c r="E952" s="23"/>
      <c r="F952" s="23"/>
      <c r="G952" s="23"/>
      <c r="H952" s="23"/>
      <c r="I952" s="23"/>
      <c r="J952" s="23"/>
      <c r="K952" s="23"/>
      <c r="L952" s="23"/>
      <c r="M952" s="23"/>
      <c r="N952" s="23"/>
      <c r="O952" s="23"/>
      <c r="P952" s="23"/>
      <c r="Q952" s="23"/>
      <c r="R952" s="23"/>
      <c r="S952" s="23"/>
      <c r="T952" s="23"/>
      <c r="U952" s="23"/>
      <c r="V952" s="23"/>
      <c r="W952" s="23"/>
      <c r="X952" s="23"/>
    </row>
    <row r="953" spans="1:24" ht="15.75" customHeight="1">
      <c r="A953" s="457"/>
      <c r="B953" s="23"/>
      <c r="C953" s="23"/>
      <c r="D953" s="23"/>
      <c r="E953" s="23"/>
      <c r="F953" s="23"/>
      <c r="G953" s="23"/>
      <c r="H953" s="23"/>
      <c r="I953" s="23"/>
      <c r="J953" s="23"/>
      <c r="K953" s="23"/>
      <c r="L953" s="23"/>
      <c r="M953" s="23"/>
      <c r="N953" s="23"/>
      <c r="O953" s="23"/>
      <c r="P953" s="23"/>
      <c r="Q953" s="23"/>
      <c r="R953" s="23"/>
      <c r="S953" s="23"/>
      <c r="T953" s="23"/>
      <c r="U953" s="23"/>
      <c r="V953" s="23"/>
      <c r="W953" s="23"/>
      <c r="X953" s="23"/>
    </row>
    <row r="954" spans="1:24" ht="15.75" customHeight="1">
      <c r="A954" s="457"/>
      <c r="B954" s="23"/>
      <c r="C954" s="23"/>
      <c r="D954" s="23"/>
      <c r="E954" s="23"/>
      <c r="F954" s="23"/>
      <c r="G954" s="23"/>
      <c r="H954" s="23"/>
      <c r="I954" s="23"/>
      <c r="J954" s="23"/>
      <c r="K954" s="23"/>
      <c r="L954" s="23"/>
      <c r="M954" s="23"/>
      <c r="N954" s="23"/>
      <c r="O954" s="23"/>
      <c r="P954" s="23"/>
      <c r="Q954" s="23"/>
      <c r="R954" s="23"/>
      <c r="S954" s="23"/>
      <c r="T954" s="23"/>
      <c r="U954" s="23"/>
      <c r="V954" s="23"/>
      <c r="W954" s="23"/>
      <c r="X954" s="23"/>
    </row>
    <row r="955" spans="1:24" ht="15.75" customHeight="1">
      <c r="A955" s="457"/>
      <c r="B955" s="23"/>
      <c r="C955" s="23"/>
      <c r="D955" s="23"/>
      <c r="E955" s="23"/>
      <c r="F955" s="23"/>
      <c r="G955" s="23"/>
      <c r="H955" s="23"/>
      <c r="I955" s="23"/>
      <c r="J955" s="23"/>
      <c r="K955" s="23"/>
      <c r="L955" s="23"/>
      <c r="M955" s="23"/>
      <c r="N955" s="23"/>
      <c r="O955" s="23"/>
      <c r="P955" s="23"/>
      <c r="Q955" s="23"/>
      <c r="R955" s="23"/>
      <c r="S955" s="23"/>
      <c r="T955" s="23"/>
      <c r="U955" s="23"/>
      <c r="V955" s="23"/>
      <c r="W955" s="23"/>
      <c r="X955" s="23"/>
    </row>
    <row r="956" spans="1:24" ht="15.75" customHeight="1">
      <c r="A956" s="457"/>
      <c r="B956" s="23"/>
      <c r="C956" s="23"/>
      <c r="D956" s="23"/>
      <c r="E956" s="23"/>
      <c r="F956" s="23"/>
      <c r="G956" s="23"/>
      <c r="H956" s="23"/>
      <c r="I956" s="23"/>
      <c r="J956" s="23"/>
      <c r="K956" s="23"/>
      <c r="L956" s="23"/>
      <c r="M956" s="23"/>
      <c r="N956" s="23"/>
      <c r="O956" s="23"/>
      <c r="P956" s="23"/>
      <c r="Q956" s="23"/>
      <c r="R956" s="23"/>
      <c r="S956" s="23"/>
      <c r="T956" s="23"/>
      <c r="U956" s="23"/>
      <c r="V956" s="23"/>
      <c r="W956" s="23"/>
      <c r="X956" s="23"/>
    </row>
    <row r="957" spans="1:24" ht="15.75" customHeight="1">
      <c r="A957" s="457"/>
      <c r="B957" s="23"/>
      <c r="C957" s="23"/>
      <c r="D957" s="23"/>
      <c r="E957" s="23"/>
      <c r="F957" s="23"/>
      <c r="G957" s="23"/>
      <c r="H957" s="23"/>
      <c r="I957" s="23"/>
      <c r="J957" s="23"/>
      <c r="K957" s="23"/>
      <c r="L957" s="23"/>
      <c r="M957" s="23"/>
      <c r="N957" s="23"/>
      <c r="O957" s="23"/>
      <c r="P957" s="23"/>
      <c r="Q957" s="23"/>
      <c r="R957" s="23"/>
      <c r="S957" s="23"/>
      <c r="T957" s="23"/>
      <c r="U957" s="23"/>
      <c r="V957" s="23"/>
      <c r="W957" s="23"/>
      <c r="X957" s="23"/>
    </row>
    <row r="958" spans="1:24" ht="15.75" customHeight="1">
      <c r="A958" s="457"/>
      <c r="B958" s="23"/>
      <c r="C958" s="23"/>
      <c r="D958" s="23"/>
      <c r="E958" s="23"/>
      <c r="F958" s="23"/>
      <c r="G958" s="23"/>
      <c r="H958" s="23"/>
      <c r="I958" s="23"/>
      <c r="J958" s="23"/>
      <c r="K958" s="23"/>
      <c r="L958" s="23"/>
      <c r="M958" s="23"/>
      <c r="N958" s="23"/>
      <c r="O958" s="23"/>
      <c r="P958" s="23"/>
      <c r="Q958" s="23"/>
      <c r="R958" s="23"/>
      <c r="S958" s="23"/>
      <c r="T958" s="23"/>
      <c r="U958" s="23"/>
      <c r="V958" s="23"/>
      <c r="W958" s="23"/>
      <c r="X958" s="23"/>
    </row>
    <row r="959" spans="1:24" ht="15.75" customHeight="1">
      <c r="A959" s="457"/>
      <c r="B959" s="23"/>
      <c r="C959" s="23"/>
      <c r="D959" s="23"/>
      <c r="E959" s="23"/>
      <c r="F959" s="23"/>
      <c r="G959" s="23"/>
      <c r="H959" s="23"/>
      <c r="I959" s="23"/>
      <c r="J959" s="23"/>
      <c r="K959" s="23"/>
      <c r="L959" s="23"/>
      <c r="M959" s="23"/>
      <c r="N959" s="23"/>
      <c r="O959" s="23"/>
      <c r="P959" s="23"/>
      <c r="Q959" s="23"/>
      <c r="R959" s="23"/>
      <c r="S959" s="23"/>
      <c r="T959" s="23"/>
      <c r="U959" s="23"/>
      <c r="V959" s="23"/>
      <c r="W959" s="23"/>
      <c r="X959" s="23"/>
    </row>
    <row r="960" spans="1:24" ht="15.75" customHeight="1">
      <c r="A960" s="457"/>
      <c r="B960" s="23"/>
      <c r="C960" s="23"/>
      <c r="D960" s="23"/>
      <c r="E960" s="23"/>
      <c r="F960" s="23"/>
      <c r="G960" s="23"/>
      <c r="H960" s="23"/>
      <c r="I960" s="23"/>
      <c r="J960" s="23"/>
      <c r="K960" s="23"/>
      <c r="L960" s="23"/>
      <c r="M960" s="23"/>
      <c r="N960" s="23"/>
      <c r="O960" s="23"/>
      <c r="P960" s="23"/>
      <c r="Q960" s="23"/>
      <c r="R960" s="23"/>
      <c r="S960" s="23"/>
      <c r="T960" s="23"/>
      <c r="U960" s="23"/>
      <c r="V960" s="23"/>
      <c r="W960" s="23"/>
      <c r="X960" s="23"/>
    </row>
    <row r="961" spans="1:24" ht="15.75" customHeight="1">
      <c r="A961" s="457"/>
      <c r="B961" s="23"/>
      <c r="C961" s="23"/>
      <c r="D961" s="23"/>
      <c r="E961" s="23"/>
      <c r="F961" s="23"/>
      <c r="G961" s="23"/>
      <c r="H961" s="23"/>
      <c r="I961" s="23"/>
      <c r="J961" s="23"/>
      <c r="K961" s="23"/>
      <c r="L961" s="23"/>
      <c r="M961" s="23"/>
      <c r="N961" s="23"/>
      <c r="O961" s="23"/>
      <c r="P961" s="23"/>
      <c r="Q961" s="23"/>
      <c r="R961" s="23"/>
      <c r="S961" s="23"/>
      <c r="T961" s="23"/>
      <c r="U961" s="23"/>
      <c r="V961" s="23"/>
      <c r="W961" s="23"/>
      <c r="X961" s="23"/>
    </row>
    <row r="962" spans="1:24" ht="15.75" customHeight="1">
      <c r="A962" s="457"/>
      <c r="B962" s="23"/>
      <c r="C962" s="23"/>
      <c r="D962" s="23"/>
      <c r="E962" s="23"/>
      <c r="F962" s="23"/>
      <c r="G962" s="23"/>
      <c r="H962" s="23"/>
      <c r="I962" s="23"/>
      <c r="J962" s="23"/>
      <c r="K962" s="23"/>
      <c r="L962" s="23"/>
      <c r="M962" s="23"/>
      <c r="N962" s="23"/>
      <c r="O962" s="23"/>
      <c r="P962" s="23"/>
      <c r="Q962" s="23"/>
      <c r="R962" s="23"/>
      <c r="S962" s="23"/>
      <c r="T962" s="23"/>
      <c r="U962" s="23"/>
      <c r="V962" s="23"/>
      <c r="W962" s="23"/>
      <c r="X962" s="23"/>
    </row>
    <row r="963" spans="1:24" ht="15.75" customHeight="1">
      <c r="A963" s="457"/>
      <c r="B963" s="23"/>
      <c r="C963" s="23"/>
      <c r="D963" s="23"/>
      <c r="E963" s="23"/>
      <c r="F963" s="23"/>
      <c r="G963" s="23"/>
      <c r="H963" s="23"/>
      <c r="I963" s="23"/>
      <c r="J963" s="23"/>
      <c r="K963" s="23"/>
      <c r="L963" s="23"/>
      <c r="M963" s="23"/>
      <c r="N963" s="23"/>
      <c r="O963" s="23"/>
      <c r="P963" s="23"/>
      <c r="Q963" s="23"/>
      <c r="R963" s="23"/>
      <c r="S963" s="23"/>
      <c r="T963" s="23"/>
      <c r="U963" s="23"/>
      <c r="V963" s="23"/>
      <c r="W963" s="23"/>
      <c r="X963" s="23"/>
    </row>
    <row r="964" spans="1:24" ht="15.75" customHeight="1">
      <c r="A964" s="457"/>
      <c r="B964" s="23"/>
      <c r="C964" s="23"/>
      <c r="D964" s="23"/>
      <c r="E964" s="23"/>
      <c r="F964" s="23"/>
      <c r="G964" s="23"/>
      <c r="H964" s="23"/>
      <c r="I964" s="23"/>
      <c r="J964" s="23"/>
      <c r="K964" s="23"/>
      <c r="L964" s="23"/>
      <c r="M964" s="23"/>
      <c r="N964" s="23"/>
      <c r="O964" s="23"/>
      <c r="P964" s="23"/>
      <c r="Q964" s="23"/>
      <c r="R964" s="23"/>
      <c r="S964" s="23"/>
      <c r="T964" s="23"/>
      <c r="U964" s="23"/>
      <c r="V964" s="23"/>
      <c r="W964" s="23"/>
      <c r="X964" s="23"/>
    </row>
    <row r="965" spans="1:24" ht="15.75" customHeight="1">
      <c r="A965" s="457"/>
      <c r="B965" s="23"/>
      <c r="C965" s="23"/>
      <c r="D965" s="23"/>
      <c r="E965" s="23"/>
      <c r="F965" s="23"/>
      <c r="G965" s="23"/>
      <c r="H965" s="23"/>
      <c r="I965" s="23"/>
      <c r="J965" s="23"/>
      <c r="K965" s="23"/>
      <c r="L965" s="23"/>
      <c r="M965" s="23"/>
      <c r="N965" s="23"/>
      <c r="O965" s="23"/>
      <c r="P965" s="23"/>
      <c r="Q965" s="23"/>
      <c r="R965" s="23"/>
      <c r="S965" s="23"/>
      <c r="T965" s="23"/>
      <c r="U965" s="23"/>
      <c r="V965" s="23"/>
      <c r="W965" s="23"/>
      <c r="X965" s="23"/>
    </row>
    <row r="966" spans="1:24" ht="15.75" customHeight="1">
      <c r="A966" s="457"/>
      <c r="B966" s="23"/>
      <c r="C966" s="23"/>
      <c r="D966" s="23"/>
      <c r="E966" s="23"/>
      <c r="F966" s="23"/>
      <c r="G966" s="23"/>
      <c r="H966" s="23"/>
      <c r="I966" s="23"/>
      <c r="J966" s="23"/>
      <c r="K966" s="23"/>
      <c r="L966" s="23"/>
      <c r="M966" s="23"/>
      <c r="N966" s="23"/>
      <c r="O966" s="23"/>
      <c r="P966" s="23"/>
      <c r="Q966" s="23"/>
      <c r="R966" s="23"/>
      <c r="S966" s="23"/>
      <c r="T966" s="23"/>
      <c r="U966" s="23"/>
      <c r="V966" s="23"/>
      <c r="W966" s="23"/>
      <c r="X966" s="23"/>
    </row>
    <row r="967" spans="1:24" ht="15.75" customHeight="1">
      <c r="A967" s="457"/>
      <c r="B967" s="23"/>
      <c r="C967" s="23"/>
      <c r="D967" s="23"/>
      <c r="E967" s="23"/>
      <c r="F967" s="23"/>
      <c r="G967" s="23"/>
      <c r="H967" s="23"/>
      <c r="I967" s="23"/>
      <c r="J967" s="23"/>
      <c r="K967" s="23"/>
      <c r="L967" s="23"/>
      <c r="M967" s="23"/>
      <c r="N967" s="23"/>
      <c r="O967" s="23"/>
      <c r="P967" s="23"/>
      <c r="Q967" s="23"/>
      <c r="R967" s="23"/>
      <c r="S967" s="23"/>
      <c r="T967" s="23"/>
      <c r="U967" s="23"/>
      <c r="V967" s="23"/>
      <c r="W967" s="23"/>
      <c r="X967" s="23"/>
    </row>
    <row r="968" spans="1:24" ht="15.75" customHeight="1">
      <c r="A968" s="457"/>
      <c r="B968" s="23"/>
      <c r="C968" s="23"/>
      <c r="D968" s="23"/>
      <c r="E968" s="23"/>
      <c r="F968" s="23"/>
      <c r="G968" s="23"/>
      <c r="H968" s="23"/>
      <c r="I968" s="23"/>
      <c r="J968" s="23"/>
      <c r="K968" s="23"/>
      <c r="L968" s="23"/>
      <c r="M968" s="23"/>
      <c r="N968" s="23"/>
      <c r="O968" s="23"/>
      <c r="P968" s="23"/>
      <c r="Q968" s="23"/>
      <c r="R968" s="23"/>
      <c r="S968" s="23"/>
      <c r="T968" s="23"/>
      <c r="U968" s="23"/>
      <c r="V968" s="23"/>
      <c r="W968" s="23"/>
      <c r="X968" s="23"/>
    </row>
    <row r="969" spans="1:24" ht="15.75" customHeight="1">
      <c r="A969" s="457"/>
      <c r="B969" s="23"/>
      <c r="C969" s="23"/>
      <c r="D969" s="23"/>
      <c r="E969" s="23"/>
      <c r="F969" s="23"/>
      <c r="G969" s="23"/>
      <c r="H969" s="23"/>
      <c r="I969" s="23"/>
      <c r="J969" s="23"/>
      <c r="K969" s="23"/>
      <c r="L969" s="23"/>
      <c r="M969" s="23"/>
      <c r="N969" s="23"/>
      <c r="O969" s="23"/>
      <c r="P969" s="23"/>
      <c r="Q969" s="23"/>
      <c r="R969" s="23"/>
      <c r="S969" s="23"/>
      <c r="T969" s="23"/>
      <c r="U969" s="23"/>
      <c r="V969" s="23"/>
      <c r="W969" s="23"/>
      <c r="X969" s="23"/>
    </row>
    <row r="970" spans="1:24" ht="15.75" customHeight="1">
      <c r="A970" s="457"/>
      <c r="B970" s="23"/>
      <c r="C970" s="23"/>
      <c r="D970" s="23"/>
      <c r="E970" s="23"/>
      <c r="F970" s="23"/>
      <c r="G970" s="23"/>
      <c r="H970" s="23"/>
      <c r="I970" s="23"/>
      <c r="J970" s="23"/>
      <c r="K970" s="23"/>
      <c r="L970" s="23"/>
      <c r="M970" s="23"/>
      <c r="N970" s="23"/>
      <c r="O970" s="23"/>
      <c r="P970" s="23"/>
      <c r="Q970" s="23"/>
      <c r="R970" s="23"/>
      <c r="S970" s="23"/>
      <c r="T970" s="23"/>
      <c r="U970" s="23"/>
      <c r="V970" s="23"/>
      <c r="W970" s="23"/>
      <c r="X970" s="23"/>
    </row>
    <row r="971" spans="1:24" ht="15.75" customHeight="1">
      <c r="A971" s="457"/>
      <c r="B971" s="23"/>
      <c r="C971" s="23"/>
      <c r="D971" s="23"/>
      <c r="E971" s="23"/>
      <c r="F971" s="23"/>
      <c r="G971" s="23"/>
      <c r="H971" s="23"/>
      <c r="I971" s="23"/>
      <c r="J971" s="23"/>
      <c r="K971" s="23"/>
      <c r="L971" s="23"/>
      <c r="M971" s="23"/>
      <c r="N971" s="23"/>
      <c r="O971" s="23"/>
      <c r="P971" s="23"/>
      <c r="Q971" s="23"/>
      <c r="R971" s="23"/>
      <c r="S971" s="23"/>
      <c r="T971" s="23"/>
      <c r="U971" s="23"/>
      <c r="V971" s="23"/>
      <c r="W971" s="23"/>
      <c r="X971" s="23"/>
    </row>
    <row r="972" spans="1:24" ht="15.75" customHeight="1">
      <c r="A972" s="457"/>
      <c r="B972" s="23"/>
      <c r="C972" s="23"/>
      <c r="D972" s="23"/>
      <c r="E972" s="23"/>
      <c r="F972" s="23"/>
      <c r="G972" s="23"/>
      <c r="H972" s="23"/>
      <c r="I972" s="23"/>
      <c r="J972" s="23"/>
      <c r="K972" s="23"/>
      <c r="L972" s="23"/>
      <c r="M972" s="23"/>
      <c r="N972" s="23"/>
      <c r="O972" s="23"/>
      <c r="P972" s="23"/>
      <c r="Q972" s="23"/>
      <c r="R972" s="23"/>
      <c r="S972" s="23"/>
      <c r="T972" s="23"/>
      <c r="U972" s="23"/>
      <c r="V972" s="23"/>
      <c r="W972" s="23"/>
      <c r="X972" s="23"/>
    </row>
    <row r="973" spans="1:24" ht="15.75" customHeight="1">
      <c r="A973" s="457"/>
      <c r="B973" s="23"/>
      <c r="C973" s="23"/>
      <c r="D973" s="23"/>
      <c r="E973" s="23"/>
      <c r="F973" s="23"/>
      <c r="G973" s="23"/>
      <c r="H973" s="23"/>
      <c r="I973" s="23"/>
      <c r="J973" s="23"/>
      <c r="K973" s="23"/>
      <c r="L973" s="23"/>
      <c r="M973" s="23"/>
      <c r="N973" s="23"/>
      <c r="O973" s="23"/>
      <c r="P973" s="23"/>
      <c r="Q973" s="23"/>
      <c r="R973" s="23"/>
      <c r="S973" s="23"/>
      <c r="T973" s="23"/>
      <c r="U973" s="23"/>
      <c r="V973" s="23"/>
      <c r="W973" s="23"/>
      <c r="X973" s="23"/>
    </row>
    <row r="974" spans="1:24" ht="15.75" customHeight="1">
      <c r="A974" s="457"/>
      <c r="B974" s="23"/>
      <c r="C974" s="23"/>
      <c r="D974" s="23"/>
      <c r="E974" s="23"/>
      <c r="F974" s="23"/>
      <c r="G974" s="23"/>
      <c r="H974" s="23"/>
      <c r="I974" s="23"/>
      <c r="J974" s="23"/>
      <c r="K974" s="23"/>
      <c r="L974" s="23"/>
      <c r="M974" s="23"/>
      <c r="N974" s="23"/>
      <c r="O974" s="23"/>
      <c r="P974" s="23"/>
      <c r="Q974" s="23"/>
      <c r="R974" s="23"/>
      <c r="S974" s="23"/>
      <c r="T974" s="23"/>
      <c r="U974" s="23"/>
      <c r="V974" s="23"/>
      <c r="W974" s="23"/>
      <c r="X974" s="23"/>
    </row>
    <row r="975" spans="1:24" ht="15.75" customHeight="1">
      <c r="A975" s="457"/>
      <c r="B975" s="23"/>
      <c r="C975" s="23"/>
      <c r="D975" s="23"/>
      <c r="E975" s="23"/>
      <c r="F975" s="23"/>
      <c r="G975" s="23"/>
      <c r="H975" s="23"/>
      <c r="I975" s="23"/>
      <c r="J975" s="23"/>
      <c r="K975" s="23"/>
      <c r="L975" s="23"/>
      <c r="M975" s="23"/>
      <c r="N975" s="23"/>
      <c r="O975" s="23"/>
      <c r="P975" s="23"/>
      <c r="Q975" s="23"/>
      <c r="R975" s="23"/>
      <c r="S975" s="23"/>
      <c r="T975" s="23"/>
      <c r="U975" s="23"/>
      <c r="V975" s="23"/>
      <c r="W975" s="23"/>
      <c r="X975" s="23"/>
    </row>
    <row r="976" spans="1:24" ht="15.75" customHeight="1">
      <c r="A976" s="457"/>
      <c r="B976" s="23"/>
      <c r="C976" s="23"/>
      <c r="D976" s="23"/>
      <c r="E976" s="23"/>
      <c r="F976" s="23"/>
      <c r="G976" s="23"/>
      <c r="H976" s="23"/>
      <c r="I976" s="23"/>
      <c r="J976" s="23"/>
      <c r="K976" s="23"/>
      <c r="L976" s="23"/>
      <c r="M976" s="23"/>
      <c r="N976" s="23"/>
      <c r="O976" s="23"/>
      <c r="P976" s="23"/>
      <c r="Q976" s="23"/>
      <c r="R976" s="23"/>
      <c r="S976" s="23"/>
      <c r="T976" s="23"/>
      <c r="U976" s="23"/>
      <c r="V976" s="23"/>
      <c r="W976" s="23"/>
      <c r="X976" s="23"/>
    </row>
    <row r="977" spans="1:24" ht="15.75" customHeight="1">
      <c r="A977" s="457"/>
      <c r="B977" s="23"/>
      <c r="C977" s="23"/>
      <c r="D977" s="23"/>
      <c r="E977" s="23"/>
      <c r="F977" s="23"/>
      <c r="G977" s="23"/>
      <c r="H977" s="23"/>
      <c r="I977" s="23"/>
      <c r="J977" s="23"/>
      <c r="K977" s="23"/>
      <c r="L977" s="23"/>
      <c r="M977" s="23"/>
      <c r="N977" s="23"/>
      <c r="O977" s="23"/>
      <c r="P977" s="23"/>
      <c r="Q977" s="23"/>
      <c r="R977" s="23"/>
      <c r="S977" s="23"/>
      <c r="T977" s="23"/>
      <c r="U977" s="23"/>
      <c r="V977" s="23"/>
      <c r="W977" s="23"/>
      <c r="X977" s="23"/>
    </row>
    <row r="978" spans="1:24" ht="15.75" customHeight="1">
      <c r="A978" s="457"/>
      <c r="B978" s="23"/>
      <c r="C978" s="23"/>
      <c r="D978" s="23"/>
      <c r="E978" s="23"/>
      <c r="F978" s="23"/>
      <c r="G978" s="23"/>
      <c r="H978" s="23"/>
      <c r="I978" s="23"/>
      <c r="J978" s="23"/>
      <c r="K978" s="23"/>
      <c r="L978" s="23"/>
      <c r="M978" s="23"/>
      <c r="N978" s="23"/>
      <c r="O978" s="23"/>
      <c r="P978" s="23"/>
      <c r="Q978" s="23"/>
      <c r="R978" s="23"/>
      <c r="S978" s="23"/>
      <c r="T978" s="23"/>
      <c r="U978" s="23"/>
      <c r="V978" s="23"/>
      <c r="W978" s="23"/>
      <c r="X978" s="23"/>
    </row>
    <row r="979" spans="1:24" ht="15.75" customHeight="1">
      <c r="A979" s="457"/>
      <c r="B979" s="23"/>
      <c r="C979" s="23"/>
      <c r="D979" s="23"/>
      <c r="E979" s="23"/>
      <c r="F979" s="23"/>
      <c r="G979" s="23"/>
      <c r="H979" s="23"/>
      <c r="I979" s="23"/>
      <c r="J979" s="23"/>
      <c r="K979" s="23"/>
      <c r="L979" s="23"/>
      <c r="M979" s="23"/>
      <c r="N979" s="23"/>
      <c r="O979" s="23"/>
      <c r="P979" s="23"/>
      <c r="Q979" s="23"/>
      <c r="R979" s="23"/>
      <c r="S979" s="23"/>
      <c r="T979" s="23"/>
      <c r="U979" s="23"/>
      <c r="V979" s="23"/>
      <c r="W979" s="23"/>
      <c r="X979" s="23"/>
    </row>
    <row r="980" spans="1:24" ht="15.75" customHeight="1">
      <c r="A980" s="457"/>
      <c r="B980" s="23"/>
      <c r="C980" s="23"/>
      <c r="D980" s="23"/>
      <c r="E980" s="23"/>
      <c r="F980" s="23"/>
      <c r="G980" s="23"/>
      <c r="H980" s="23"/>
      <c r="I980" s="23"/>
      <c r="J980" s="23"/>
      <c r="K980" s="23"/>
      <c r="L980" s="23"/>
      <c r="M980" s="23"/>
      <c r="N980" s="23"/>
      <c r="O980" s="23"/>
      <c r="P980" s="23"/>
      <c r="Q980" s="23"/>
      <c r="R980" s="23"/>
      <c r="S980" s="23"/>
      <c r="T980" s="23"/>
      <c r="U980" s="23"/>
      <c r="V980" s="23"/>
      <c r="W980" s="23"/>
      <c r="X980" s="23"/>
    </row>
    <row r="981" spans="1:24" ht="15.75" customHeight="1">
      <c r="A981" s="457"/>
      <c r="B981" s="23"/>
      <c r="C981" s="23"/>
      <c r="D981" s="23"/>
      <c r="E981" s="23"/>
      <c r="F981" s="23"/>
      <c r="G981" s="23"/>
      <c r="H981" s="23"/>
      <c r="I981" s="23"/>
      <c r="J981" s="23"/>
      <c r="K981" s="23"/>
      <c r="L981" s="23"/>
      <c r="M981" s="23"/>
      <c r="N981" s="23"/>
      <c r="O981" s="23"/>
      <c r="P981" s="23"/>
      <c r="Q981" s="23"/>
      <c r="R981" s="23"/>
      <c r="S981" s="23"/>
      <c r="T981" s="23"/>
      <c r="U981" s="23"/>
      <c r="V981" s="23"/>
      <c r="W981" s="23"/>
      <c r="X981" s="23"/>
    </row>
    <row r="982" spans="1:24" ht="15.75" customHeight="1">
      <c r="A982" s="457"/>
      <c r="B982" s="23"/>
      <c r="C982" s="23"/>
      <c r="D982" s="23"/>
      <c r="E982" s="23"/>
      <c r="F982" s="23"/>
      <c r="G982" s="23"/>
      <c r="H982" s="23"/>
      <c r="I982" s="23"/>
      <c r="J982" s="23"/>
      <c r="K982" s="23"/>
      <c r="L982" s="23"/>
      <c r="M982" s="23"/>
      <c r="N982" s="23"/>
      <c r="O982" s="23"/>
      <c r="P982" s="23"/>
      <c r="Q982" s="23"/>
      <c r="R982" s="23"/>
      <c r="S982" s="23"/>
      <c r="T982" s="23"/>
      <c r="U982" s="23"/>
      <c r="V982" s="23"/>
      <c r="W982" s="23"/>
      <c r="X982" s="23"/>
    </row>
    <row r="983" spans="1:24" ht="15.75" customHeight="1">
      <c r="A983" s="457"/>
      <c r="B983" s="23"/>
      <c r="C983" s="23"/>
      <c r="D983" s="23"/>
      <c r="E983" s="23"/>
      <c r="F983" s="23"/>
      <c r="G983" s="23"/>
      <c r="H983" s="23"/>
      <c r="I983" s="23"/>
      <c r="J983" s="23"/>
      <c r="K983" s="23"/>
      <c r="L983" s="23"/>
      <c r="M983" s="23"/>
      <c r="N983" s="23"/>
      <c r="O983" s="23"/>
      <c r="P983" s="23"/>
      <c r="Q983" s="23"/>
      <c r="R983" s="23"/>
      <c r="S983" s="23"/>
      <c r="T983" s="23"/>
      <c r="U983" s="23"/>
      <c r="V983" s="23"/>
      <c r="W983" s="23"/>
      <c r="X983" s="23"/>
    </row>
    <row r="984" spans="1:24" ht="15.75" customHeight="1">
      <c r="A984" s="457"/>
      <c r="B984" s="23"/>
      <c r="C984" s="23"/>
      <c r="D984" s="23"/>
      <c r="E984" s="23"/>
      <c r="F984" s="23"/>
      <c r="G984" s="23"/>
      <c r="H984" s="23"/>
      <c r="I984" s="23"/>
      <c r="J984" s="23"/>
      <c r="K984" s="23"/>
      <c r="L984" s="23"/>
      <c r="M984" s="23"/>
      <c r="N984" s="23"/>
      <c r="O984" s="23"/>
      <c r="P984" s="23"/>
      <c r="Q984" s="23"/>
      <c r="R984" s="23"/>
      <c r="S984" s="23"/>
      <c r="T984" s="23"/>
      <c r="U984" s="23"/>
      <c r="V984" s="23"/>
      <c r="W984" s="23"/>
      <c r="X984" s="23"/>
    </row>
    <row r="985" spans="1:24" ht="15.75" customHeight="1">
      <c r="A985" s="457"/>
      <c r="B985" s="23"/>
      <c r="C985" s="23"/>
      <c r="D985" s="23"/>
      <c r="E985" s="23"/>
      <c r="F985" s="23"/>
      <c r="G985" s="23"/>
      <c r="H985" s="23"/>
      <c r="I985" s="23"/>
      <c r="J985" s="23"/>
      <c r="K985" s="23"/>
      <c r="L985" s="23"/>
      <c r="M985" s="23"/>
      <c r="N985" s="23"/>
      <c r="O985" s="23"/>
      <c r="P985" s="23"/>
      <c r="Q985" s="23"/>
      <c r="R985" s="23"/>
      <c r="S985" s="23"/>
      <c r="T985" s="23"/>
      <c r="U985" s="23"/>
      <c r="V985" s="23"/>
      <c r="W985" s="23"/>
      <c r="X985" s="23"/>
    </row>
    <row r="986" spans="1:24" ht="15.75" customHeight="1">
      <c r="A986" s="457"/>
      <c r="B986" s="23"/>
      <c r="C986" s="23"/>
      <c r="D986" s="23"/>
      <c r="E986" s="23"/>
      <c r="F986" s="23"/>
      <c r="G986" s="23"/>
      <c r="H986" s="23"/>
      <c r="I986" s="23"/>
      <c r="J986" s="23"/>
      <c r="K986" s="23"/>
      <c r="L986" s="23"/>
      <c r="M986" s="23"/>
      <c r="N986" s="23"/>
      <c r="O986" s="23"/>
      <c r="P986" s="23"/>
      <c r="Q986" s="23"/>
      <c r="R986" s="23"/>
      <c r="S986" s="23"/>
      <c r="T986" s="23"/>
      <c r="U986" s="23"/>
      <c r="V986" s="23"/>
      <c r="W986" s="23"/>
      <c r="X986" s="23"/>
    </row>
    <row r="987" spans="1:24" ht="15.75" customHeight="1">
      <c r="A987" s="457"/>
      <c r="B987" s="23"/>
      <c r="C987" s="23"/>
      <c r="D987" s="23"/>
      <c r="E987" s="23"/>
      <c r="F987" s="23"/>
      <c r="G987" s="23"/>
      <c r="H987" s="23"/>
      <c r="I987" s="23"/>
      <c r="J987" s="23"/>
      <c r="K987" s="23"/>
      <c r="L987" s="23"/>
      <c r="M987" s="23"/>
      <c r="N987" s="23"/>
      <c r="O987" s="23"/>
      <c r="P987" s="23"/>
      <c r="Q987" s="23"/>
      <c r="R987" s="23"/>
      <c r="S987" s="23"/>
      <c r="T987" s="23"/>
      <c r="U987" s="23"/>
      <c r="V987" s="23"/>
      <c r="W987" s="23"/>
      <c r="X987" s="23"/>
    </row>
    <row r="988" spans="1:24" ht="15.75" customHeight="1">
      <c r="A988" s="457"/>
      <c r="B988" s="23"/>
      <c r="C988" s="23"/>
      <c r="D988" s="23"/>
      <c r="E988" s="23"/>
      <c r="F988" s="23"/>
      <c r="G988" s="23"/>
      <c r="H988" s="23"/>
      <c r="I988" s="23"/>
      <c r="J988" s="23"/>
      <c r="K988" s="23"/>
      <c r="L988" s="23"/>
      <c r="M988" s="23"/>
      <c r="N988" s="23"/>
      <c r="O988" s="23"/>
      <c r="P988" s="23"/>
      <c r="Q988" s="23"/>
      <c r="R988" s="23"/>
      <c r="S988" s="23"/>
      <c r="T988" s="23"/>
      <c r="U988" s="23"/>
      <c r="V988" s="23"/>
      <c r="W988" s="23"/>
      <c r="X988" s="23"/>
    </row>
    <row r="989" spans="1:24" ht="15.75" customHeight="1">
      <c r="A989" s="457"/>
      <c r="B989" s="23"/>
      <c r="C989" s="23"/>
      <c r="D989" s="23"/>
      <c r="E989" s="23"/>
      <c r="F989" s="23"/>
      <c r="G989" s="23"/>
      <c r="H989" s="23"/>
      <c r="I989" s="23"/>
      <c r="J989" s="23"/>
      <c r="K989" s="23"/>
      <c r="L989" s="23"/>
      <c r="M989" s="23"/>
      <c r="N989" s="23"/>
      <c r="O989" s="23"/>
      <c r="P989" s="23"/>
      <c r="Q989" s="23"/>
      <c r="R989" s="23"/>
      <c r="S989" s="23"/>
      <c r="T989" s="23"/>
      <c r="U989" s="23"/>
      <c r="V989" s="23"/>
      <c r="W989" s="23"/>
      <c r="X989" s="23"/>
    </row>
    <row r="990" spans="1:24" ht="15.75" customHeight="1">
      <c r="A990" s="457"/>
      <c r="B990" s="23"/>
      <c r="C990" s="23"/>
      <c r="D990" s="23"/>
      <c r="E990" s="23"/>
      <c r="F990" s="23"/>
      <c r="G990" s="23"/>
      <c r="H990" s="23"/>
      <c r="I990" s="23"/>
      <c r="J990" s="23"/>
      <c r="K990" s="23"/>
      <c r="L990" s="23"/>
      <c r="M990" s="23"/>
      <c r="N990" s="23"/>
      <c r="O990" s="23"/>
      <c r="P990" s="23"/>
      <c r="Q990" s="23"/>
      <c r="R990" s="23"/>
      <c r="S990" s="23"/>
      <c r="T990" s="23"/>
      <c r="U990" s="23"/>
      <c r="V990" s="23"/>
      <c r="W990" s="23"/>
      <c r="X990" s="23"/>
    </row>
    <row r="991" spans="1:24" ht="15.75" customHeight="1">
      <c r="A991" s="457"/>
      <c r="B991" s="23"/>
      <c r="C991" s="23"/>
      <c r="D991" s="23"/>
      <c r="E991" s="23"/>
      <c r="F991" s="23"/>
      <c r="G991" s="23"/>
      <c r="H991" s="23"/>
      <c r="I991" s="23"/>
      <c r="J991" s="23"/>
      <c r="K991" s="23"/>
      <c r="L991" s="23"/>
      <c r="M991" s="23"/>
      <c r="N991" s="23"/>
      <c r="O991" s="23"/>
      <c r="P991" s="23"/>
      <c r="Q991" s="23"/>
      <c r="R991" s="23"/>
      <c r="S991" s="23"/>
      <c r="T991" s="23"/>
      <c r="U991" s="23"/>
      <c r="V991" s="23"/>
      <c r="W991" s="23"/>
      <c r="X991" s="23"/>
    </row>
    <row r="992" spans="1:24" ht="15.75" customHeight="1">
      <c r="A992" s="457"/>
      <c r="B992" s="23"/>
      <c r="C992" s="23"/>
      <c r="D992" s="23"/>
      <c r="E992" s="23"/>
      <c r="F992" s="23"/>
      <c r="G992" s="23"/>
      <c r="H992" s="23"/>
      <c r="I992" s="23"/>
      <c r="J992" s="23"/>
      <c r="K992" s="23"/>
      <c r="L992" s="23"/>
      <c r="M992" s="23"/>
      <c r="N992" s="23"/>
      <c r="O992" s="23"/>
      <c r="P992" s="23"/>
      <c r="Q992" s="23"/>
      <c r="R992" s="23"/>
      <c r="S992" s="23"/>
      <c r="T992" s="23"/>
      <c r="U992" s="23"/>
      <c r="V992" s="23"/>
      <c r="W992" s="23"/>
      <c r="X992" s="23"/>
    </row>
    <row r="993" spans="1:24" ht="15.75" customHeight="1">
      <c r="A993" s="457"/>
      <c r="B993" s="23"/>
      <c r="C993" s="23"/>
      <c r="D993" s="23"/>
      <c r="E993" s="23"/>
      <c r="F993" s="23"/>
      <c r="G993" s="23"/>
      <c r="H993" s="23"/>
      <c r="I993" s="23"/>
      <c r="J993" s="23"/>
      <c r="K993" s="23"/>
      <c r="L993" s="23"/>
      <c r="M993" s="23"/>
      <c r="N993" s="23"/>
      <c r="O993" s="23"/>
      <c r="P993" s="23"/>
      <c r="Q993" s="23"/>
      <c r="R993" s="23"/>
      <c r="S993" s="23"/>
      <c r="T993" s="23"/>
      <c r="U993" s="23"/>
      <c r="V993" s="23"/>
      <c r="W993" s="23"/>
      <c r="X993" s="23"/>
    </row>
    <row r="994" spans="1:24" ht="15.75" customHeight="1">
      <c r="A994" s="457"/>
      <c r="B994" s="23"/>
      <c r="C994" s="23"/>
      <c r="D994" s="23"/>
      <c r="E994" s="23"/>
      <c r="F994" s="23"/>
      <c r="G994" s="23"/>
      <c r="H994" s="23"/>
      <c r="I994" s="23"/>
      <c r="J994" s="23"/>
      <c r="K994" s="23"/>
      <c r="L994" s="23"/>
      <c r="M994" s="23"/>
      <c r="N994" s="23"/>
      <c r="O994" s="23"/>
      <c r="P994" s="23"/>
      <c r="Q994" s="23"/>
      <c r="R994" s="23"/>
      <c r="S994" s="23"/>
      <c r="T994" s="23"/>
      <c r="U994" s="23"/>
      <c r="V994" s="23"/>
      <c r="W994" s="23"/>
      <c r="X994" s="23"/>
    </row>
    <row r="995" spans="1:24" ht="15.75" customHeight="1">
      <c r="A995" s="457"/>
      <c r="B995" s="23"/>
      <c r="C995" s="23"/>
      <c r="D995" s="23"/>
      <c r="E995" s="23"/>
      <c r="F995" s="23"/>
      <c r="G995" s="23"/>
      <c r="H995" s="23"/>
      <c r="I995" s="23"/>
      <c r="J995" s="23"/>
      <c r="K995" s="23"/>
      <c r="L995" s="23"/>
      <c r="M995" s="23"/>
      <c r="N995" s="23"/>
      <c r="O995" s="23"/>
      <c r="P995" s="23"/>
      <c r="Q995" s="23"/>
      <c r="R995" s="23"/>
      <c r="S995" s="23"/>
      <c r="T995" s="23"/>
      <c r="U995" s="23"/>
      <c r="V995" s="23"/>
      <c r="W995" s="23"/>
      <c r="X995" s="23"/>
    </row>
    <row r="996" spans="1:24" ht="15.75" customHeight="1">
      <c r="A996" s="457"/>
      <c r="B996" s="23"/>
      <c r="C996" s="23"/>
      <c r="D996" s="23"/>
      <c r="E996" s="23"/>
      <c r="F996" s="23"/>
      <c r="G996" s="23"/>
      <c r="H996" s="23"/>
      <c r="I996" s="23"/>
      <c r="J996" s="23"/>
      <c r="K996" s="23"/>
      <c r="L996" s="23"/>
      <c r="M996" s="23"/>
      <c r="N996" s="23"/>
      <c r="O996" s="23"/>
      <c r="P996" s="23"/>
      <c r="Q996" s="23"/>
      <c r="R996" s="23"/>
      <c r="S996" s="23"/>
      <c r="T996" s="23"/>
      <c r="U996" s="23"/>
      <c r="V996" s="23"/>
      <c r="W996" s="23"/>
      <c r="X996" s="23"/>
    </row>
    <row r="997" spans="1:24" ht="15.75" customHeight="1">
      <c r="A997" s="457"/>
      <c r="B997" s="23"/>
      <c r="C997" s="23"/>
      <c r="D997" s="23"/>
      <c r="E997" s="23"/>
      <c r="F997" s="23"/>
      <c r="G997" s="23"/>
      <c r="H997" s="23"/>
      <c r="I997" s="23"/>
      <c r="J997" s="23"/>
      <c r="K997" s="23"/>
      <c r="L997" s="23"/>
      <c r="M997" s="23"/>
      <c r="N997" s="23"/>
      <c r="O997" s="23"/>
      <c r="P997" s="23"/>
      <c r="Q997" s="23"/>
      <c r="R997" s="23"/>
      <c r="S997" s="23"/>
      <c r="T997" s="23"/>
      <c r="U997" s="23"/>
      <c r="V997" s="23"/>
      <c r="W997" s="23"/>
      <c r="X997" s="23"/>
    </row>
    <row r="998" spans="1:24" ht="15.75" customHeight="1">
      <c r="A998" s="457"/>
      <c r="B998" s="23"/>
      <c r="C998" s="23"/>
      <c r="D998" s="23"/>
      <c r="E998" s="23"/>
      <c r="F998" s="23"/>
      <c r="G998" s="23"/>
      <c r="H998" s="23"/>
      <c r="I998" s="23"/>
      <c r="J998" s="23"/>
      <c r="K998" s="23"/>
      <c r="L998" s="23"/>
      <c r="M998" s="23"/>
      <c r="N998" s="23"/>
      <c r="O998" s="23"/>
      <c r="P998" s="23"/>
      <c r="Q998" s="23"/>
      <c r="R998" s="23"/>
      <c r="S998" s="23"/>
      <c r="T998" s="23"/>
      <c r="U998" s="23"/>
      <c r="V998" s="23"/>
      <c r="W998" s="23"/>
      <c r="X998" s="23"/>
    </row>
    <row r="999" spans="1:24" ht="15.75" customHeight="1">
      <c r="A999" s="457"/>
      <c r="B999" s="23"/>
      <c r="C999" s="23"/>
      <c r="D999" s="23"/>
      <c r="E999" s="23"/>
      <c r="F999" s="23"/>
      <c r="G999" s="23"/>
      <c r="H999" s="23"/>
      <c r="I999" s="23"/>
      <c r="J999" s="23"/>
      <c r="K999" s="23"/>
      <c r="L999" s="23"/>
      <c r="M999" s="23"/>
      <c r="N999" s="23"/>
      <c r="O999" s="23"/>
      <c r="P999" s="23"/>
      <c r="Q999" s="23"/>
      <c r="R999" s="23"/>
      <c r="S999" s="23"/>
      <c r="T999" s="23"/>
      <c r="U999" s="23"/>
      <c r="V999" s="23"/>
      <c r="W999" s="23"/>
      <c r="X999" s="23"/>
    </row>
    <row r="1000" spans="1:24" ht="15.75" customHeight="1">
      <c r="A1000" s="457"/>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row>
  </sheetData>
  <mergeCells count="89">
    <mergeCell ref="O62:P62"/>
    <mergeCell ref="O63:P63"/>
    <mergeCell ref="O64:P64"/>
    <mergeCell ref="O65:P65"/>
    <mergeCell ref="O57:P57"/>
    <mergeCell ref="O58:P58"/>
    <mergeCell ref="O59:P59"/>
    <mergeCell ref="O60:P60"/>
    <mergeCell ref="O61:P61"/>
    <mergeCell ref="O52:P52"/>
    <mergeCell ref="O53:P53"/>
    <mergeCell ref="O54:P54"/>
    <mergeCell ref="O55:P55"/>
    <mergeCell ref="O56:P56"/>
    <mergeCell ref="O47:P47"/>
    <mergeCell ref="O48:P48"/>
    <mergeCell ref="O49:P49"/>
    <mergeCell ref="O50:P50"/>
    <mergeCell ref="O51:P51"/>
    <mergeCell ref="O42:P42"/>
    <mergeCell ref="O43:P43"/>
    <mergeCell ref="O44:P44"/>
    <mergeCell ref="O45:P45"/>
    <mergeCell ref="O46:P46"/>
    <mergeCell ref="O37:P37"/>
    <mergeCell ref="O38:P38"/>
    <mergeCell ref="O39:P39"/>
    <mergeCell ref="O40:P40"/>
    <mergeCell ref="O41:P41"/>
    <mergeCell ref="O32:P32"/>
    <mergeCell ref="O33:P33"/>
    <mergeCell ref="O34:P34"/>
    <mergeCell ref="O35:P35"/>
    <mergeCell ref="O36:P36"/>
    <mergeCell ref="A30:G30"/>
    <mergeCell ref="H30:N30"/>
    <mergeCell ref="O30:Q30"/>
    <mergeCell ref="R30:V30"/>
    <mergeCell ref="O31:P31"/>
    <mergeCell ref="A23:C23"/>
    <mergeCell ref="H23:I23"/>
    <mergeCell ref="H24:I24"/>
    <mergeCell ref="H25:I25"/>
    <mergeCell ref="H26:I26"/>
    <mergeCell ref="A17:C20"/>
    <mergeCell ref="D17:U20"/>
    <mergeCell ref="A22:C22"/>
    <mergeCell ref="E22:F22"/>
    <mergeCell ref="H22:J22"/>
    <mergeCell ref="O103:P103"/>
    <mergeCell ref="O104:P104"/>
    <mergeCell ref="O105:P105"/>
    <mergeCell ref="O94:P94"/>
    <mergeCell ref="O95:P95"/>
    <mergeCell ref="O96:P96"/>
    <mergeCell ref="O97:P97"/>
    <mergeCell ref="O98:P98"/>
    <mergeCell ref="O99:P99"/>
    <mergeCell ref="O100:P100"/>
    <mergeCell ref="O91:P91"/>
    <mergeCell ref="O92:P92"/>
    <mergeCell ref="O93:P93"/>
    <mergeCell ref="O101:P101"/>
    <mergeCell ref="O102:P102"/>
    <mergeCell ref="O86:P86"/>
    <mergeCell ref="O87:P87"/>
    <mergeCell ref="O88:P88"/>
    <mergeCell ref="O89:P89"/>
    <mergeCell ref="O90:P90"/>
    <mergeCell ref="O81:P81"/>
    <mergeCell ref="O82:P82"/>
    <mergeCell ref="O83:P83"/>
    <mergeCell ref="O84:P84"/>
    <mergeCell ref="O85:P85"/>
    <mergeCell ref="O76:P76"/>
    <mergeCell ref="O77:P77"/>
    <mergeCell ref="O78:P78"/>
    <mergeCell ref="O79:P79"/>
    <mergeCell ref="O80:P80"/>
    <mergeCell ref="O71:P71"/>
    <mergeCell ref="O72:P72"/>
    <mergeCell ref="O73:P73"/>
    <mergeCell ref="O74:P74"/>
    <mergeCell ref="O75:P75"/>
    <mergeCell ref="O66:P66"/>
    <mergeCell ref="O67:P67"/>
    <mergeCell ref="O68:P68"/>
    <mergeCell ref="O69:P69"/>
    <mergeCell ref="O70:P70"/>
  </mergeCells>
  <conditionalFormatting sqref="U32:U51">
    <cfRule type="containsText" dxfId="59" priority="7" stopIfTrue="1" operator="containsText" text="Cerrada">
      <formula>NOT(ISERROR(SEARCH(("Cerrada"),(U32))))</formula>
    </cfRule>
  </conditionalFormatting>
  <conditionalFormatting sqref="U32:U51">
    <cfRule type="containsText" dxfId="58" priority="8" stopIfTrue="1" operator="containsText" text="En ejecución">
      <formula>NOT(ISERROR(SEARCH(("En ejecución"),(U32))))</formula>
    </cfRule>
  </conditionalFormatting>
  <conditionalFormatting sqref="U32:U51">
    <cfRule type="containsText" dxfId="57" priority="9" stopIfTrue="1" operator="containsText" text="Vencida">
      <formula>NOT(ISERROR(SEARCH(("Vencida"),(U32))))</formula>
    </cfRule>
  </conditionalFormatting>
  <conditionalFormatting sqref="U52:U74">
    <cfRule type="containsText" dxfId="56" priority="4" stopIfTrue="1" operator="containsText" text="Cerrada">
      <formula>NOT(ISERROR(SEARCH(("Cerrada"),(U52))))</formula>
    </cfRule>
  </conditionalFormatting>
  <conditionalFormatting sqref="U52:U74">
    <cfRule type="containsText" dxfId="55" priority="5" stopIfTrue="1" operator="containsText" text="En ejecución">
      <formula>NOT(ISERROR(SEARCH(("En ejecución"),(U52))))</formula>
    </cfRule>
  </conditionalFormatting>
  <conditionalFormatting sqref="U52:U74">
    <cfRule type="containsText" dxfId="54" priority="6" stopIfTrue="1" operator="containsText" text="Vencida">
      <formula>NOT(ISERROR(SEARCH(("Vencida"),(U52))))</formula>
    </cfRule>
  </conditionalFormatting>
  <conditionalFormatting sqref="U75:U105">
    <cfRule type="containsText" dxfId="53" priority="1" stopIfTrue="1" operator="containsText" text="Cerrada">
      <formula>NOT(ISERROR(SEARCH(("Cerrada"),(U75))))</formula>
    </cfRule>
  </conditionalFormatting>
  <conditionalFormatting sqref="U75:U105">
    <cfRule type="containsText" dxfId="52" priority="2" stopIfTrue="1" operator="containsText" text="En ejecución">
      <formula>NOT(ISERROR(SEARCH(("En ejecución"),(U75))))</formula>
    </cfRule>
  </conditionalFormatting>
  <conditionalFormatting sqref="U75:U105">
    <cfRule type="containsText" dxfId="51" priority="3" stopIfTrue="1" operator="containsText" text="Vencida">
      <formula>NOT(ISERROR(SEARCH(("Vencida"),(U75))))</formula>
    </cfRule>
  </conditionalFormatting>
  <dataValidations count="6">
    <dataValidation type="list" allowBlank="1" showErrorMessage="1" sqref="B32:B33">
      <formula1>$F$2:$F$6</formula1>
    </dataValidation>
    <dataValidation type="list" allowBlank="1" showErrorMessage="1" sqref="C32:C33">
      <formula1>$D$2:$D$13</formula1>
    </dataValidation>
    <dataValidation type="list" allowBlank="1" showErrorMessage="1" sqref="F32:F33">
      <formula1>$G$2:$G$5</formula1>
    </dataValidation>
    <dataValidation type="list" allowBlank="1" showErrorMessage="1" sqref="A23">
      <formula1>'GT-12'!PROCESOS</formula1>
    </dataValidation>
    <dataValidation type="list" allowBlank="1" showErrorMessage="1" sqref="I32:I33">
      <formula1>$H$2:$H$3</formula1>
    </dataValidation>
    <dataValidation type="list" allowBlank="1" showErrorMessage="1" sqref="U32:U105">
      <formula1>$I$2:$I$4</formula1>
    </dataValidation>
  </dataValidation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998"/>
  <sheetViews>
    <sheetView showGridLines="0" topLeftCell="T32" zoomScale="95" zoomScaleNormal="95" workbookViewId="0">
      <selection activeCell="A32" sqref="A32:W32"/>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65.28515625" customWidth="1"/>
    <col min="6" max="6" width="24.140625" customWidth="1"/>
    <col min="7" max="7" width="26.42578125" customWidth="1"/>
    <col min="8" max="8" width="25.85546875" customWidth="1"/>
    <col min="9" max="9" width="14" customWidth="1"/>
    <col min="10" max="10" width="30.85546875" customWidth="1"/>
    <col min="11" max="11" width="18.5703125" customWidth="1"/>
    <col min="12" max="12" width="20" customWidth="1"/>
    <col min="13" max="13" width="18.28515625" customWidth="1"/>
    <col min="14" max="15" width="18" customWidth="1"/>
    <col min="16" max="16" width="26.28515625" customWidth="1"/>
    <col min="17" max="17" width="20.85546875" customWidth="1"/>
    <col min="18" max="18" width="27.85546875" customWidth="1"/>
    <col min="19" max="19" width="160.42578125" customWidth="1"/>
    <col min="20" max="20" width="37.7109375" customWidth="1"/>
    <col min="21" max="21" width="40.140625" customWidth="1"/>
    <col min="22" max="22" width="18.42578125" customWidth="1"/>
    <col min="23" max="23" width="28.85546875" customWidth="1"/>
    <col min="24" max="24" width="24.710937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46"/>
      <c r="B17" s="647"/>
      <c r="C17" s="648"/>
      <c r="D17" s="653" t="s">
        <v>101</v>
      </c>
      <c r="E17" s="647"/>
      <c r="F17" s="647"/>
      <c r="G17" s="647"/>
      <c r="H17" s="647"/>
      <c r="I17" s="647"/>
      <c r="J17" s="647"/>
      <c r="K17" s="647"/>
      <c r="L17" s="647"/>
      <c r="M17" s="647"/>
      <c r="N17" s="647"/>
      <c r="O17" s="647"/>
      <c r="P17" s="647"/>
      <c r="Q17" s="647"/>
      <c r="R17" s="647"/>
      <c r="S17" s="647"/>
      <c r="T17" s="647"/>
      <c r="U17" s="647"/>
      <c r="V17" s="647"/>
      <c r="W17" s="648"/>
      <c r="X17" s="330" t="s">
        <v>102</v>
      </c>
      <c r="Y17" s="23"/>
      <c r="Z17" s="23"/>
      <c r="AA17" s="23"/>
    </row>
    <row r="18" spans="1:27" ht="27.75" customHeight="1">
      <c r="A18" s="649"/>
      <c r="B18" s="593"/>
      <c r="C18" s="650"/>
      <c r="D18" s="649"/>
      <c r="E18" s="593"/>
      <c r="F18" s="593"/>
      <c r="G18" s="593"/>
      <c r="H18" s="593"/>
      <c r="I18" s="593"/>
      <c r="J18" s="593"/>
      <c r="K18" s="593"/>
      <c r="L18" s="593"/>
      <c r="M18" s="593"/>
      <c r="N18" s="593"/>
      <c r="O18" s="593"/>
      <c r="P18" s="593"/>
      <c r="Q18" s="593"/>
      <c r="R18" s="593"/>
      <c r="S18" s="593"/>
      <c r="T18" s="593"/>
      <c r="U18" s="593"/>
      <c r="V18" s="593"/>
      <c r="W18" s="650"/>
      <c r="X18" s="332" t="s">
        <v>954</v>
      </c>
      <c r="Y18" s="23"/>
      <c r="Z18" s="23"/>
      <c r="AA18" s="23"/>
    </row>
    <row r="19" spans="1:27" ht="63" customHeight="1">
      <c r="A19" s="649"/>
      <c r="B19" s="593"/>
      <c r="C19" s="650"/>
      <c r="D19" s="649"/>
      <c r="E19" s="593"/>
      <c r="F19" s="593"/>
      <c r="G19" s="593"/>
      <c r="H19" s="593"/>
      <c r="I19" s="593"/>
      <c r="J19" s="593"/>
      <c r="K19" s="593"/>
      <c r="L19" s="593"/>
      <c r="M19" s="593"/>
      <c r="N19" s="593"/>
      <c r="O19" s="593"/>
      <c r="P19" s="593"/>
      <c r="Q19" s="593"/>
      <c r="R19" s="593"/>
      <c r="S19" s="593"/>
      <c r="T19" s="593"/>
      <c r="U19" s="593"/>
      <c r="V19" s="593"/>
      <c r="W19" s="650"/>
      <c r="X19" s="332" t="s">
        <v>955</v>
      </c>
      <c r="Y19" s="23"/>
      <c r="Z19" s="23"/>
      <c r="AA19" s="23"/>
    </row>
    <row r="20" spans="1:27" ht="27.75" customHeight="1">
      <c r="A20" s="651"/>
      <c r="B20" s="652"/>
      <c r="C20" s="612"/>
      <c r="D20" s="651"/>
      <c r="E20" s="652"/>
      <c r="F20" s="652"/>
      <c r="G20" s="652"/>
      <c r="H20" s="652"/>
      <c r="I20" s="652"/>
      <c r="J20" s="652"/>
      <c r="K20" s="652"/>
      <c r="L20" s="652"/>
      <c r="M20" s="652"/>
      <c r="N20" s="652"/>
      <c r="O20" s="652"/>
      <c r="P20" s="652"/>
      <c r="Q20" s="652"/>
      <c r="R20" s="652"/>
      <c r="S20" s="652"/>
      <c r="T20" s="652"/>
      <c r="U20" s="652"/>
      <c r="V20" s="652"/>
      <c r="W20" s="612"/>
      <c r="X20" s="333"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686" t="s">
        <v>956</v>
      </c>
      <c r="B22" s="565"/>
      <c r="C22" s="566"/>
      <c r="D22" s="341"/>
      <c r="E22" s="687" t="str">
        <f>CONCATENATE("INFORME DE SEGUIMIENTO DEL PROCESO ",A23)</f>
        <v>INFORME DE SEGUIMIENTO DEL PROCESO INVESTIGACIÓN Y DESARROLLO PEDAGÓGICO</v>
      </c>
      <c r="F22" s="569"/>
      <c r="G22" s="338"/>
      <c r="H22" s="688" t="s">
        <v>957</v>
      </c>
      <c r="I22" s="568"/>
      <c r="J22" s="569"/>
      <c r="K22" s="342"/>
      <c r="L22" s="343"/>
      <c r="M22" s="343"/>
      <c r="N22" s="343"/>
      <c r="O22" s="343"/>
      <c r="P22" s="343"/>
      <c r="Q22" s="343"/>
      <c r="R22" s="343"/>
      <c r="S22" s="343"/>
      <c r="T22" s="343"/>
      <c r="U22" s="343"/>
      <c r="V22" s="343"/>
      <c r="W22" s="343"/>
      <c r="X22" s="344"/>
      <c r="Y22" s="23"/>
      <c r="Z22" s="23"/>
      <c r="AA22" s="23"/>
    </row>
    <row r="23" spans="1:27" ht="82.5" customHeight="1">
      <c r="A23" s="712" t="s">
        <v>78</v>
      </c>
      <c r="B23" s="565"/>
      <c r="C23" s="566"/>
      <c r="D23" s="341"/>
      <c r="E23" s="345" t="s">
        <v>958</v>
      </c>
      <c r="F23" s="346">
        <f>COUNTA(E31:E40)</f>
        <v>10</v>
      </c>
      <c r="G23" s="338"/>
      <c r="H23" s="690" t="s">
        <v>959</v>
      </c>
      <c r="I23" s="691"/>
      <c r="J23" s="346">
        <f>COUNTIF(I35:I38,"Acción correctiva")</f>
        <v>2</v>
      </c>
      <c r="K23" s="339"/>
      <c r="L23" s="343"/>
      <c r="M23" s="343"/>
      <c r="N23" s="343"/>
      <c r="O23" s="343"/>
      <c r="P23" s="343"/>
      <c r="Q23" s="343"/>
      <c r="R23" s="343"/>
      <c r="S23" s="343"/>
      <c r="T23" s="343"/>
      <c r="U23" s="344"/>
      <c r="V23" s="344"/>
      <c r="W23" s="341"/>
      <c r="X23" s="344"/>
      <c r="Y23" s="23"/>
      <c r="Z23" s="23"/>
      <c r="AA23" s="23"/>
    </row>
    <row r="24" spans="1:27" ht="48.75" customHeight="1">
      <c r="A24" s="348"/>
      <c r="B24" s="341"/>
      <c r="C24" s="341"/>
      <c r="D24" s="349"/>
      <c r="E24" s="350" t="s">
        <v>8</v>
      </c>
      <c r="F24" s="351">
        <f>COUNTA(H31:H40)</f>
        <v>9</v>
      </c>
      <c r="G24" s="352"/>
      <c r="H24" s="693" t="s">
        <v>960</v>
      </c>
      <c r="I24" s="694"/>
      <c r="J24" s="347">
        <f>COUNTIF(I35:I38,"Acción Preventiva y/o de mejora")</f>
        <v>1</v>
      </c>
      <c r="K24" s="339"/>
      <c r="L24" s="343"/>
      <c r="M24" s="343"/>
      <c r="N24" s="343"/>
      <c r="O24" s="343"/>
      <c r="P24" s="343"/>
      <c r="Q24" s="343"/>
      <c r="R24" s="339"/>
      <c r="S24" s="339"/>
      <c r="T24" s="339"/>
      <c r="U24" s="344"/>
      <c r="V24" s="344"/>
      <c r="W24" s="341"/>
      <c r="X24" s="344"/>
      <c r="Y24" s="23"/>
      <c r="Z24" s="23"/>
      <c r="AA24" s="23"/>
    </row>
    <row r="25" spans="1:27" ht="53.25" customHeight="1">
      <c r="A25" s="348"/>
      <c r="B25" s="341"/>
      <c r="C25" s="341"/>
      <c r="D25" s="353"/>
      <c r="E25" s="350" t="s">
        <v>9</v>
      </c>
      <c r="F25" s="351">
        <f>COUNTIF(E31:W40, "Vencida")</f>
        <v>0</v>
      </c>
      <c r="G25" s="352"/>
      <c r="H25" s="695"/>
      <c r="I25" s="666"/>
      <c r="J25" s="354"/>
      <c r="K25" s="339"/>
      <c r="L25" s="343"/>
      <c r="M25" s="343"/>
      <c r="N25" s="343"/>
      <c r="O25" s="343"/>
      <c r="P25" s="343"/>
      <c r="Q25" s="343"/>
      <c r="R25" s="339"/>
      <c r="S25" s="339"/>
      <c r="T25" s="339"/>
      <c r="U25" s="344"/>
      <c r="V25" s="344"/>
      <c r="W25" s="341"/>
      <c r="X25" s="355"/>
      <c r="Y25" s="23"/>
      <c r="Z25" s="23"/>
      <c r="AA25" s="23"/>
    </row>
    <row r="26" spans="1:27" ht="48.75" customHeight="1">
      <c r="A26" s="348"/>
      <c r="B26" s="341"/>
      <c r="C26" s="341"/>
      <c r="D26" s="349"/>
      <c r="E26" s="350" t="s">
        <v>10</v>
      </c>
      <c r="F26" s="351">
        <f>COUNTIF(E31:W40, "En ejecución")</f>
        <v>8</v>
      </c>
      <c r="G26" s="352"/>
      <c r="H26" s="695"/>
      <c r="I26" s="666"/>
      <c r="J26" s="356"/>
      <c r="K26" s="354"/>
      <c r="L26" s="343"/>
      <c r="M26" s="343"/>
      <c r="N26" s="343"/>
      <c r="O26" s="343"/>
      <c r="P26" s="343"/>
      <c r="Q26" s="343"/>
      <c r="R26" s="339"/>
      <c r="S26" s="339"/>
      <c r="T26" s="339"/>
      <c r="U26" s="344"/>
      <c r="V26" s="344"/>
      <c r="W26" s="341"/>
      <c r="X26" s="355"/>
      <c r="Y26" s="23"/>
      <c r="Z26" s="23"/>
      <c r="AA26" s="23"/>
    </row>
    <row r="27" spans="1:27" ht="51" customHeight="1">
      <c r="A27" s="348"/>
      <c r="B27" s="341"/>
      <c r="C27" s="341"/>
      <c r="D27" s="353"/>
      <c r="E27" s="357" t="s">
        <v>980</v>
      </c>
      <c r="F27" s="347">
        <f>COUNTIF(E31:W40,"Cerrada")</f>
        <v>1</v>
      </c>
      <c r="G27" s="352"/>
      <c r="H27" s="358"/>
      <c r="I27" s="359"/>
      <c r="J27" s="343"/>
      <c r="K27" s="343"/>
      <c r="L27" s="343"/>
      <c r="M27" s="343"/>
      <c r="N27" s="343"/>
      <c r="O27" s="343"/>
      <c r="P27" s="343"/>
      <c r="Q27" s="343"/>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62"/>
      <c r="L28" s="363"/>
      <c r="M28" s="364"/>
      <c r="N28" s="365"/>
      <c r="O28" s="365"/>
      <c r="P28" s="365"/>
      <c r="Q28" s="365"/>
      <c r="R28" s="337"/>
      <c r="S28" s="337"/>
      <c r="T28" s="337"/>
      <c r="U28" s="337"/>
      <c r="V28" s="337"/>
      <c r="W28" s="337"/>
      <c r="X28" s="337"/>
      <c r="Y28" s="23"/>
      <c r="Z28" s="23"/>
      <c r="AA28" s="23"/>
    </row>
    <row r="29" spans="1:27" ht="45" customHeight="1">
      <c r="A29" s="654" t="s">
        <v>107</v>
      </c>
      <c r="B29" s="568"/>
      <c r="C29" s="568"/>
      <c r="D29" s="568"/>
      <c r="E29" s="568"/>
      <c r="F29" s="568"/>
      <c r="G29" s="569"/>
      <c r="H29" s="655" t="s">
        <v>108</v>
      </c>
      <c r="I29" s="568"/>
      <c r="J29" s="568"/>
      <c r="K29" s="568"/>
      <c r="L29" s="568"/>
      <c r="M29" s="568"/>
      <c r="N29" s="569"/>
      <c r="O29" s="656" t="s">
        <v>109</v>
      </c>
      <c r="P29" s="568"/>
      <c r="Q29" s="568"/>
      <c r="R29" s="569"/>
      <c r="S29" s="657" t="s">
        <v>110</v>
      </c>
      <c r="T29" s="568"/>
      <c r="U29" s="568"/>
      <c r="V29" s="568"/>
      <c r="W29" s="569"/>
      <c r="X29" s="102"/>
      <c r="Y29" s="103"/>
      <c r="Z29" s="104"/>
      <c r="AA29" s="23"/>
    </row>
    <row r="30" spans="1:27" ht="63" customHeight="1">
      <c r="A30" s="395" t="s">
        <v>111</v>
      </c>
      <c r="B30" s="396" t="s">
        <v>53</v>
      </c>
      <c r="C30" s="396" t="s">
        <v>112</v>
      </c>
      <c r="D30" s="396" t="s">
        <v>113</v>
      </c>
      <c r="E30" s="396" t="s">
        <v>114</v>
      </c>
      <c r="F30" s="396" t="s">
        <v>115</v>
      </c>
      <c r="G30" s="397" t="s">
        <v>116</v>
      </c>
      <c r="H30" s="398" t="s">
        <v>117</v>
      </c>
      <c r="I30" s="396" t="s">
        <v>55</v>
      </c>
      <c r="J30" s="396" t="s">
        <v>118</v>
      </c>
      <c r="K30" s="399" t="s">
        <v>119</v>
      </c>
      <c r="L30" s="399" t="s">
        <v>120</v>
      </c>
      <c r="M30" s="399" t="s">
        <v>121</v>
      </c>
      <c r="N30" s="400" t="s">
        <v>122</v>
      </c>
      <c r="O30" s="679" t="s">
        <v>123</v>
      </c>
      <c r="P30" s="565"/>
      <c r="Q30" s="680"/>
      <c r="R30" s="400" t="s">
        <v>124</v>
      </c>
      <c r="S30" s="401" t="s">
        <v>123</v>
      </c>
      <c r="T30" s="399" t="s">
        <v>124</v>
      </c>
      <c r="U30" s="399" t="s">
        <v>57</v>
      </c>
      <c r="V30" s="399" t="s">
        <v>125</v>
      </c>
      <c r="W30" s="400" t="s">
        <v>126</v>
      </c>
      <c r="X30" s="113"/>
      <c r="Y30" s="23"/>
      <c r="Z30" s="23"/>
      <c r="AA30" s="23"/>
    </row>
    <row r="31" spans="1:27" ht="144.75" customHeight="1">
      <c r="A31" s="366">
        <v>3</v>
      </c>
      <c r="B31" s="141" t="s">
        <v>1011</v>
      </c>
      <c r="C31" s="141" t="s">
        <v>1012</v>
      </c>
      <c r="D31" s="131">
        <v>44518</v>
      </c>
      <c r="E31" s="91" t="s">
        <v>1026</v>
      </c>
      <c r="F31" s="130" t="s">
        <v>75</v>
      </c>
      <c r="G31" s="132" t="s">
        <v>1027</v>
      </c>
      <c r="H31" s="236" t="s">
        <v>1028</v>
      </c>
      <c r="I31" s="130" t="s">
        <v>62</v>
      </c>
      <c r="J31" s="141" t="s">
        <v>1029</v>
      </c>
      <c r="K31" s="130" t="s">
        <v>1030</v>
      </c>
      <c r="L31" s="131">
        <v>44529</v>
      </c>
      <c r="M31" s="131">
        <v>44599</v>
      </c>
      <c r="N31" s="407">
        <v>44964</v>
      </c>
      <c r="O31" s="667" t="s">
        <v>1403</v>
      </c>
      <c r="P31" s="578"/>
      <c r="Q31" s="579"/>
      <c r="R31" s="408" t="s">
        <v>1404</v>
      </c>
      <c r="S31" s="406" t="s">
        <v>1449</v>
      </c>
      <c r="T31" s="406" t="s">
        <v>1031</v>
      </c>
      <c r="U31" s="409"/>
      <c r="V31" s="181" t="s">
        <v>70</v>
      </c>
      <c r="W31" s="404" t="s">
        <v>1453</v>
      </c>
      <c r="X31" s="405"/>
      <c r="Y31" s="405"/>
      <c r="Z31" s="405"/>
      <c r="AA31" s="23"/>
    </row>
    <row r="32" spans="1:27" ht="245.25" customHeight="1">
      <c r="A32" s="366">
        <v>4</v>
      </c>
      <c r="B32" s="141" t="s">
        <v>1011</v>
      </c>
      <c r="C32" s="141" t="s">
        <v>1012</v>
      </c>
      <c r="D32" s="131">
        <v>44518</v>
      </c>
      <c r="E32" s="132" t="s">
        <v>1032</v>
      </c>
      <c r="F32" s="130" t="s">
        <v>75</v>
      </c>
      <c r="G32" s="560" t="s">
        <v>1033</v>
      </c>
      <c r="H32" s="141" t="s">
        <v>1034</v>
      </c>
      <c r="I32" s="130" t="s">
        <v>62</v>
      </c>
      <c r="J32" s="141" t="s">
        <v>1035</v>
      </c>
      <c r="K32" s="130" t="s">
        <v>608</v>
      </c>
      <c r="L32" s="131">
        <v>44529</v>
      </c>
      <c r="M32" s="131">
        <v>44599</v>
      </c>
      <c r="N32" s="131">
        <v>44701</v>
      </c>
      <c r="O32" s="662" t="s">
        <v>1405</v>
      </c>
      <c r="P32" s="578"/>
      <c r="Q32" s="579"/>
      <c r="R32" s="525" t="s">
        <v>1036</v>
      </c>
      <c r="S32" s="410" t="s">
        <v>1451</v>
      </c>
      <c r="T32" s="546" t="s">
        <v>1450</v>
      </c>
      <c r="U32" s="406"/>
      <c r="V32" s="181" t="s">
        <v>76</v>
      </c>
      <c r="W32" s="550" t="s">
        <v>1452</v>
      </c>
      <c r="X32" s="405"/>
      <c r="Y32" s="405"/>
      <c r="Z32" s="405"/>
      <c r="AA32" s="23"/>
    </row>
    <row r="33" spans="1:27" ht="118.5" customHeight="1">
      <c r="A33" s="366">
        <v>5</v>
      </c>
      <c r="B33" s="141" t="s">
        <v>1011</v>
      </c>
      <c r="C33" s="141" t="s">
        <v>1012</v>
      </c>
      <c r="D33" s="131">
        <v>44518</v>
      </c>
      <c r="E33" s="132" t="s">
        <v>1037</v>
      </c>
      <c r="F33" s="130" t="s">
        <v>75</v>
      </c>
      <c r="G33" s="909"/>
      <c r="H33" s="624" t="s">
        <v>1038</v>
      </c>
      <c r="I33" s="623" t="s">
        <v>62</v>
      </c>
      <c r="J33" s="623" t="s">
        <v>1039</v>
      </c>
      <c r="K33" s="623" t="s">
        <v>608</v>
      </c>
      <c r="L33" s="620">
        <v>44529</v>
      </c>
      <c r="M33" s="620">
        <v>44581</v>
      </c>
      <c r="N33" s="620">
        <v>44946</v>
      </c>
      <c r="O33" s="726" t="s">
        <v>1040</v>
      </c>
      <c r="P33" s="671"/>
      <c r="Q33" s="672"/>
      <c r="R33" s="727" t="s">
        <v>1041</v>
      </c>
      <c r="S33" s="728" t="s">
        <v>1455</v>
      </c>
      <c r="T33" s="730" t="s">
        <v>1454</v>
      </c>
      <c r="U33" s="731"/>
      <c r="V33" s="623" t="s">
        <v>70</v>
      </c>
      <c r="W33" s="724" t="s">
        <v>1452</v>
      </c>
      <c r="X33" s="405"/>
      <c r="Y33" s="405"/>
      <c r="Z33" s="405"/>
      <c r="AA33" s="23"/>
    </row>
    <row r="34" spans="1:27" ht="249.75" customHeight="1">
      <c r="A34" s="366">
        <v>6</v>
      </c>
      <c r="B34" s="141" t="s">
        <v>1011</v>
      </c>
      <c r="C34" s="141" t="s">
        <v>1012</v>
      </c>
      <c r="D34" s="131">
        <v>44518</v>
      </c>
      <c r="E34" s="133" t="s">
        <v>1042</v>
      </c>
      <c r="F34" s="130" t="s">
        <v>75</v>
      </c>
      <c r="G34" s="909"/>
      <c r="H34" s="622"/>
      <c r="I34" s="622"/>
      <c r="J34" s="622"/>
      <c r="K34" s="622"/>
      <c r="L34" s="622"/>
      <c r="M34" s="622"/>
      <c r="N34" s="622"/>
      <c r="O34" s="675"/>
      <c r="P34" s="664"/>
      <c r="Q34" s="665"/>
      <c r="R34" s="622"/>
      <c r="S34" s="729"/>
      <c r="T34" s="593"/>
      <c r="U34" s="622"/>
      <c r="V34" s="622"/>
      <c r="W34" s="725"/>
      <c r="X34" s="405"/>
      <c r="Y34" s="405"/>
      <c r="Z34" s="405"/>
      <c r="AA34" s="23"/>
    </row>
    <row r="35" spans="1:27" ht="168" customHeight="1">
      <c r="A35" s="366">
        <v>7</v>
      </c>
      <c r="B35" s="141" t="s">
        <v>1011</v>
      </c>
      <c r="C35" s="141" t="s">
        <v>1012</v>
      </c>
      <c r="D35" s="131">
        <v>44518</v>
      </c>
      <c r="E35" s="133" t="s">
        <v>1043</v>
      </c>
      <c r="F35" s="130" t="s">
        <v>75</v>
      </c>
      <c r="G35" s="910"/>
      <c r="H35" s="91" t="s">
        <v>1044</v>
      </c>
      <c r="I35" s="130" t="s">
        <v>62</v>
      </c>
      <c r="J35" s="141" t="s">
        <v>1045</v>
      </c>
      <c r="K35" s="130" t="s">
        <v>1046</v>
      </c>
      <c r="L35" s="131">
        <v>44529</v>
      </c>
      <c r="M35" s="131">
        <v>44581</v>
      </c>
      <c r="N35" s="407">
        <v>44946</v>
      </c>
      <c r="O35" s="662" t="s">
        <v>1047</v>
      </c>
      <c r="P35" s="578"/>
      <c r="Q35" s="579"/>
      <c r="R35" s="413" t="s">
        <v>1048</v>
      </c>
      <c r="S35" s="553" t="s">
        <v>1467</v>
      </c>
      <c r="T35" s="551" t="s">
        <v>1049</v>
      </c>
      <c r="U35" s="414"/>
      <c r="V35" s="181" t="s">
        <v>70</v>
      </c>
      <c r="W35" s="404" t="s">
        <v>1453</v>
      </c>
      <c r="X35" s="405"/>
      <c r="Y35" s="405"/>
      <c r="Z35" s="405"/>
      <c r="AA35" s="23"/>
    </row>
    <row r="36" spans="1:27" ht="185.25" customHeight="1">
      <c r="A36" s="415">
        <v>8</v>
      </c>
      <c r="B36" s="181" t="s">
        <v>1011</v>
      </c>
      <c r="C36" s="181" t="s">
        <v>1012</v>
      </c>
      <c r="D36" s="137">
        <v>44518</v>
      </c>
      <c r="E36" s="416" t="s">
        <v>1050</v>
      </c>
      <c r="F36" s="130" t="s">
        <v>75</v>
      </c>
      <c r="G36" s="138" t="s">
        <v>1051</v>
      </c>
      <c r="H36" s="136" t="s">
        <v>1052</v>
      </c>
      <c r="I36" s="130" t="s">
        <v>62</v>
      </c>
      <c r="J36" s="181" t="s">
        <v>1053</v>
      </c>
      <c r="K36" s="136" t="s">
        <v>608</v>
      </c>
      <c r="L36" s="137">
        <v>44529</v>
      </c>
      <c r="M36" s="137">
        <v>44591</v>
      </c>
      <c r="N36" s="411">
        <v>44946</v>
      </c>
      <c r="O36" s="667" t="s">
        <v>1054</v>
      </c>
      <c r="P36" s="578"/>
      <c r="Q36" s="579"/>
      <c r="R36" s="417" t="s">
        <v>1055</v>
      </c>
      <c r="S36" s="552" t="s">
        <v>1456</v>
      </c>
      <c r="T36" s="412" t="s">
        <v>1457</v>
      </c>
      <c r="U36" s="412"/>
      <c r="V36" s="181" t="s">
        <v>70</v>
      </c>
      <c r="W36" s="404" t="s">
        <v>1452</v>
      </c>
      <c r="X36" s="405"/>
      <c r="Y36" s="405"/>
      <c r="Z36" s="405"/>
      <c r="AA36" s="23"/>
    </row>
    <row r="37" spans="1:27" ht="135" customHeight="1">
      <c r="A37" s="366">
        <v>9</v>
      </c>
      <c r="B37" s="141" t="s">
        <v>961</v>
      </c>
      <c r="C37" s="141" t="s">
        <v>59</v>
      </c>
      <c r="D37" s="131">
        <v>44708</v>
      </c>
      <c r="E37" s="91" t="s">
        <v>1056</v>
      </c>
      <c r="F37" s="130" t="s">
        <v>75</v>
      </c>
      <c r="G37" s="91" t="s">
        <v>1057</v>
      </c>
      <c r="H37" s="130" t="s">
        <v>1058</v>
      </c>
      <c r="I37" s="130" t="s">
        <v>1059</v>
      </c>
      <c r="J37" s="141" t="s">
        <v>1060</v>
      </c>
      <c r="K37" s="130" t="s">
        <v>1061</v>
      </c>
      <c r="L37" s="131">
        <v>44750</v>
      </c>
      <c r="M37" s="131">
        <v>44757</v>
      </c>
      <c r="N37" s="407">
        <v>45107</v>
      </c>
      <c r="O37" s="662" t="s">
        <v>1062</v>
      </c>
      <c r="P37" s="578"/>
      <c r="Q37" s="579"/>
      <c r="R37" s="547" t="s">
        <v>1063</v>
      </c>
      <c r="S37" s="414" t="s">
        <v>1459</v>
      </c>
      <c r="T37" s="529" t="s">
        <v>1458</v>
      </c>
      <c r="U37" s="414"/>
      <c r="V37" s="181" t="s">
        <v>70</v>
      </c>
      <c r="W37" s="404" t="s">
        <v>1453</v>
      </c>
      <c r="X37" s="418"/>
      <c r="Y37" s="418"/>
      <c r="Z37" s="418"/>
      <c r="AA37" s="23"/>
    </row>
    <row r="38" spans="1:27" ht="99" customHeight="1">
      <c r="A38" s="366">
        <v>10</v>
      </c>
      <c r="B38" s="141" t="s">
        <v>961</v>
      </c>
      <c r="C38" s="141" t="s">
        <v>59</v>
      </c>
      <c r="D38" s="131">
        <v>44708</v>
      </c>
      <c r="E38" s="91" t="s">
        <v>1064</v>
      </c>
      <c r="F38" s="130" t="s">
        <v>75</v>
      </c>
      <c r="G38" s="91" t="s">
        <v>1065</v>
      </c>
      <c r="H38" s="91" t="s">
        <v>1066</v>
      </c>
      <c r="I38" s="130" t="s">
        <v>69</v>
      </c>
      <c r="J38" s="141" t="s">
        <v>1067</v>
      </c>
      <c r="K38" s="130" t="s">
        <v>966</v>
      </c>
      <c r="L38" s="131">
        <v>44750</v>
      </c>
      <c r="M38" s="131">
        <v>44757</v>
      </c>
      <c r="N38" s="131">
        <v>44985</v>
      </c>
      <c r="O38" s="662" t="s">
        <v>1068</v>
      </c>
      <c r="P38" s="578"/>
      <c r="Q38" s="579"/>
      <c r="R38" s="525" t="s">
        <v>1041</v>
      </c>
      <c r="S38" s="133" t="s">
        <v>1460</v>
      </c>
      <c r="T38" s="545" t="s">
        <v>1461</v>
      </c>
      <c r="U38" s="167"/>
      <c r="V38" s="181" t="s">
        <v>70</v>
      </c>
      <c r="W38" s="404" t="s">
        <v>1453</v>
      </c>
      <c r="X38" s="420"/>
      <c r="Y38" s="420"/>
      <c r="Z38" s="420"/>
      <c r="AA38" s="23"/>
    </row>
    <row r="39" spans="1:27" ht="221.25" customHeight="1">
      <c r="A39" s="366">
        <v>11</v>
      </c>
      <c r="B39" s="141" t="s">
        <v>961</v>
      </c>
      <c r="C39" s="141" t="s">
        <v>59</v>
      </c>
      <c r="D39" s="131">
        <v>44708</v>
      </c>
      <c r="E39" s="91" t="s">
        <v>1069</v>
      </c>
      <c r="F39" s="130" t="s">
        <v>75</v>
      </c>
      <c r="G39" s="91" t="s">
        <v>1070</v>
      </c>
      <c r="H39" s="91" t="s">
        <v>1071</v>
      </c>
      <c r="I39" s="130" t="s">
        <v>69</v>
      </c>
      <c r="J39" s="141" t="s">
        <v>1072</v>
      </c>
      <c r="K39" s="130" t="s">
        <v>966</v>
      </c>
      <c r="L39" s="131">
        <v>44750</v>
      </c>
      <c r="M39" s="131">
        <v>44757</v>
      </c>
      <c r="N39" s="131">
        <v>44985</v>
      </c>
      <c r="O39" s="662" t="s">
        <v>1073</v>
      </c>
      <c r="P39" s="578"/>
      <c r="Q39" s="579"/>
      <c r="R39" s="419" t="s">
        <v>1041</v>
      </c>
      <c r="S39" s="133" t="s">
        <v>1462</v>
      </c>
      <c r="T39" s="545" t="s">
        <v>1461</v>
      </c>
      <c r="U39" s="167"/>
      <c r="V39" s="181" t="s">
        <v>70</v>
      </c>
      <c r="W39" s="404" t="s">
        <v>1453</v>
      </c>
      <c r="X39" s="420"/>
      <c r="Y39" s="420"/>
      <c r="Z39" s="420"/>
      <c r="AA39" s="23"/>
    </row>
    <row r="40" spans="1:27" ht="258.75" customHeight="1">
      <c r="A40" s="371">
        <v>12</v>
      </c>
      <c r="B40" s="373" t="s">
        <v>961</v>
      </c>
      <c r="C40" s="373" t="s">
        <v>59</v>
      </c>
      <c r="D40" s="374">
        <v>44708</v>
      </c>
      <c r="E40" s="375" t="s">
        <v>974</v>
      </c>
      <c r="F40" s="376" t="s">
        <v>61</v>
      </c>
      <c r="G40" s="375" t="s">
        <v>1074</v>
      </c>
      <c r="H40" s="375" t="s">
        <v>1075</v>
      </c>
      <c r="I40" s="377" t="s">
        <v>62</v>
      </c>
      <c r="J40" s="373" t="s">
        <v>1076</v>
      </c>
      <c r="K40" s="376" t="s">
        <v>966</v>
      </c>
      <c r="L40" s="374">
        <v>44750</v>
      </c>
      <c r="M40" s="374">
        <v>44757</v>
      </c>
      <c r="N40" s="374">
        <v>44985</v>
      </c>
      <c r="O40" s="662" t="s">
        <v>1077</v>
      </c>
      <c r="P40" s="578"/>
      <c r="Q40" s="579"/>
      <c r="R40" s="421" t="s">
        <v>1041</v>
      </c>
      <c r="S40" s="133" t="s">
        <v>1462</v>
      </c>
      <c r="T40" s="545" t="s">
        <v>1461</v>
      </c>
      <c r="U40" s="422"/>
      <c r="V40" s="548" t="s">
        <v>70</v>
      </c>
      <c r="W40" s="549" t="s">
        <v>1453</v>
      </c>
      <c r="X40" s="420"/>
      <c r="Y40" s="420"/>
      <c r="Z40" s="420"/>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19"/>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19"/>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19"/>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19"/>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19"/>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19"/>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19"/>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19"/>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sheetData>
  <mergeCells count="37">
    <mergeCell ref="O39:Q39"/>
    <mergeCell ref="O40:Q40"/>
    <mergeCell ref="S29:W29"/>
    <mergeCell ref="O30:Q30"/>
    <mergeCell ref="W33:W34"/>
    <mergeCell ref="O35:Q35"/>
    <mergeCell ref="O32:Q32"/>
    <mergeCell ref="O33:Q34"/>
    <mergeCell ref="R33:R34"/>
    <mergeCell ref="S33:S34"/>
    <mergeCell ref="O36:Q36"/>
    <mergeCell ref="T33:T34"/>
    <mergeCell ref="U33:U34"/>
    <mergeCell ref="V33:V34"/>
    <mergeCell ref="H33:H34"/>
    <mergeCell ref="I33:I34"/>
    <mergeCell ref="O37:Q37"/>
    <mergeCell ref="O38:Q38"/>
    <mergeCell ref="N33:N34"/>
    <mergeCell ref="J33:J34"/>
    <mergeCell ref="K33:K34"/>
    <mergeCell ref="L33:L34"/>
    <mergeCell ref="M33:M34"/>
    <mergeCell ref="A23:C23"/>
    <mergeCell ref="H23:I23"/>
    <mergeCell ref="O31:Q31"/>
    <mergeCell ref="H24:I24"/>
    <mergeCell ref="H25:I25"/>
    <mergeCell ref="A29:G29"/>
    <mergeCell ref="H29:N29"/>
    <mergeCell ref="O29:R29"/>
    <mergeCell ref="H26:I26"/>
    <mergeCell ref="A17:C20"/>
    <mergeCell ref="D17:W20"/>
    <mergeCell ref="A22:C22"/>
    <mergeCell ref="E22:F22"/>
    <mergeCell ref="H22:J22"/>
  </mergeCells>
  <conditionalFormatting sqref="V31">
    <cfRule type="containsText" dxfId="44" priority="7" stopIfTrue="1" operator="containsText" text="Cerrada">
      <formula>NOT(ISERROR(SEARCH(("Cerrada"),(V31))))</formula>
    </cfRule>
  </conditionalFormatting>
  <conditionalFormatting sqref="V31">
    <cfRule type="containsText" dxfId="43" priority="8" stopIfTrue="1" operator="containsText" text="En ejecución">
      <formula>NOT(ISERROR(SEARCH(("En ejecución"),(V31))))</formula>
    </cfRule>
  </conditionalFormatting>
  <conditionalFormatting sqref="V31">
    <cfRule type="containsText" dxfId="42" priority="9" stopIfTrue="1" operator="containsText" text="Vencida">
      <formula>NOT(ISERROR(SEARCH(("Vencida"),(V31))))</formula>
    </cfRule>
  </conditionalFormatting>
  <conditionalFormatting sqref="V32">
    <cfRule type="containsText" dxfId="41" priority="10" stopIfTrue="1" operator="containsText" text="Cerrada">
      <formula>NOT(ISERROR(SEARCH(("Cerrada"),(V32))))</formula>
    </cfRule>
  </conditionalFormatting>
  <conditionalFormatting sqref="V32">
    <cfRule type="containsText" dxfId="40" priority="11" stopIfTrue="1" operator="containsText" text="En ejecución">
      <formula>NOT(ISERROR(SEARCH(("En ejecución"),(V32))))</formula>
    </cfRule>
  </conditionalFormatting>
  <conditionalFormatting sqref="V32">
    <cfRule type="containsText" dxfId="39" priority="12" stopIfTrue="1" operator="containsText" text="Vencida">
      <formula>NOT(ISERROR(SEARCH(("Vencida"),(V32))))</formula>
    </cfRule>
  </conditionalFormatting>
  <conditionalFormatting sqref="V35">
    <cfRule type="containsText" dxfId="38" priority="13" stopIfTrue="1" operator="containsText" text="Cerrada">
      <formula>NOT(ISERROR(SEARCH(("Cerrada"),(V35))))</formula>
    </cfRule>
  </conditionalFormatting>
  <conditionalFormatting sqref="V35">
    <cfRule type="containsText" dxfId="37" priority="14" stopIfTrue="1" operator="containsText" text="En ejecución">
      <formula>NOT(ISERROR(SEARCH(("En ejecución"),(V35))))</formula>
    </cfRule>
  </conditionalFormatting>
  <conditionalFormatting sqref="V35">
    <cfRule type="containsText" dxfId="36" priority="15" stopIfTrue="1" operator="containsText" text="Vencida">
      <formula>NOT(ISERROR(SEARCH(("Vencida"),(V35))))</formula>
    </cfRule>
  </conditionalFormatting>
  <conditionalFormatting sqref="V36:V40">
    <cfRule type="containsText" dxfId="35" priority="16" stopIfTrue="1" operator="containsText" text="Cerrada">
      <formula>NOT(ISERROR(SEARCH(("Cerrada"),(V36))))</formula>
    </cfRule>
  </conditionalFormatting>
  <conditionalFormatting sqref="V36:V40">
    <cfRule type="containsText" dxfId="34" priority="17" stopIfTrue="1" operator="containsText" text="En ejecución">
      <formula>NOT(ISERROR(SEARCH(("En ejecución"),(V36))))</formula>
    </cfRule>
  </conditionalFormatting>
  <conditionalFormatting sqref="V36:V40">
    <cfRule type="containsText" dxfId="33" priority="18" stopIfTrue="1" operator="containsText" text="Vencida">
      <formula>NOT(ISERROR(SEARCH(("Vencida"),(V36))))</formula>
    </cfRule>
  </conditionalFormatting>
  <conditionalFormatting sqref="V33">
    <cfRule type="containsText" dxfId="32" priority="19" stopIfTrue="1" operator="containsText" text="Cerrada">
      <formula>NOT(ISERROR(SEARCH(("Cerrada"),(V33))))</formula>
    </cfRule>
  </conditionalFormatting>
  <conditionalFormatting sqref="V33">
    <cfRule type="containsText" dxfId="31" priority="20" stopIfTrue="1" operator="containsText" text="En ejecución">
      <formula>NOT(ISERROR(SEARCH(("En ejecución"),(V33))))</formula>
    </cfRule>
  </conditionalFormatting>
  <conditionalFormatting sqref="V33">
    <cfRule type="containsText" dxfId="30" priority="21" stopIfTrue="1" operator="containsText" text="Vencida">
      <formula>NOT(ISERROR(SEARCH(("Vencida"),(V33))))</formula>
    </cfRule>
  </conditionalFormatting>
  <dataValidations count="4">
    <dataValidation type="list" allowBlank="1" showErrorMessage="1" sqref="A23">
      <formula1>PROCESOS</formula1>
    </dataValidation>
    <dataValidation type="list" allowBlank="1" showErrorMessage="1" sqref="I35:I36 I38:I40 I31:I32">
      <formula1>$H$2:$H$3</formula1>
    </dataValidation>
    <dataValidation type="list" allowBlank="1" showErrorMessage="1" sqref="V35:V40 V31:V33">
      <formula1>$I$2:$I$4</formula1>
    </dataValidation>
    <dataValidation type="list" allowBlank="1" showErrorMessage="1" sqref="F31:F40">
      <formula1>$G$2:$G$5</formula1>
    </dataValidation>
  </dataValidations>
  <hyperlinks>
    <hyperlink ref="T32" r:id="rId1" display="https://drive.google.com/drive/u/2/folders/1KxrgUpSHc2h6lwXDbY4VwYz3iGoLNflq_x000a__x000a_"/>
    <hyperlink ref="R33" r:id="rId2"/>
    <hyperlink ref="R35" r:id="rId3"/>
    <hyperlink ref="R36" r:id="rId4"/>
    <hyperlink ref="R37" r:id="rId5" location="gid=2008605041"/>
    <hyperlink ref="R39" r:id="rId6"/>
    <hyperlink ref="R40" r:id="rId7"/>
    <hyperlink ref="R32" r:id="rId8"/>
    <hyperlink ref="R38" r:id="rId9"/>
  </hyperlinks>
  <pageMargins left="0.7" right="0.7" top="0.75" bottom="0.75" header="0" footer="0"/>
  <pageSetup orientation="portrait" r:id="rId10"/>
  <drawing r:id="rId1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sheetPr>
  <dimension ref="A1:AA1000"/>
  <sheetViews>
    <sheetView showGridLines="0" topLeftCell="V32" zoomScale="106" zoomScaleNormal="106" workbookViewId="0">
      <selection activeCell="B32" sqref="B32:X32"/>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84.7109375" customWidth="1"/>
    <col min="18" max="18" width="19.42578125" hidden="1" customWidth="1"/>
    <col min="19" max="19" width="28.140625" customWidth="1"/>
    <col min="20" max="20" width="90.57031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46"/>
      <c r="B17" s="647"/>
      <c r="C17" s="648"/>
      <c r="D17" s="653" t="s">
        <v>101</v>
      </c>
      <c r="E17" s="647"/>
      <c r="F17" s="647"/>
      <c r="G17" s="647"/>
      <c r="H17" s="647"/>
      <c r="I17" s="647"/>
      <c r="J17" s="647"/>
      <c r="K17" s="647"/>
      <c r="L17" s="647"/>
      <c r="M17" s="647"/>
      <c r="N17" s="647"/>
      <c r="O17" s="647"/>
      <c r="P17" s="647"/>
      <c r="Q17" s="647"/>
      <c r="R17" s="647"/>
      <c r="S17" s="647"/>
      <c r="T17" s="647"/>
      <c r="U17" s="647"/>
      <c r="V17" s="647"/>
      <c r="W17" s="648"/>
      <c r="X17" s="330" t="s">
        <v>102</v>
      </c>
      <c r="Y17" s="23"/>
      <c r="Z17" s="23"/>
      <c r="AA17" s="23"/>
    </row>
    <row r="18" spans="1:27" ht="27.75" customHeight="1">
      <c r="A18" s="649"/>
      <c r="B18" s="593"/>
      <c r="C18" s="650"/>
      <c r="D18" s="649"/>
      <c r="E18" s="593"/>
      <c r="F18" s="593"/>
      <c r="G18" s="593"/>
      <c r="H18" s="593"/>
      <c r="I18" s="593"/>
      <c r="J18" s="593"/>
      <c r="K18" s="593"/>
      <c r="L18" s="593"/>
      <c r="M18" s="593"/>
      <c r="N18" s="593"/>
      <c r="O18" s="593"/>
      <c r="P18" s="593"/>
      <c r="Q18" s="593"/>
      <c r="R18" s="593"/>
      <c r="S18" s="593"/>
      <c r="T18" s="593"/>
      <c r="U18" s="593"/>
      <c r="V18" s="593"/>
      <c r="W18" s="650"/>
      <c r="X18" s="332" t="s">
        <v>954</v>
      </c>
      <c r="Y18" s="23"/>
      <c r="Z18" s="23"/>
      <c r="AA18" s="23"/>
    </row>
    <row r="19" spans="1:27" ht="27.75" customHeight="1">
      <c r="A19" s="649"/>
      <c r="B19" s="593"/>
      <c r="C19" s="650"/>
      <c r="D19" s="649"/>
      <c r="E19" s="593"/>
      <c r="F19" s="593"/>
      <c r="G19" s="593"/>
      <c r="H19" s="593"/>
      <c r="I19" s="593"/>
      <c r="J19" s="593"/>
      <c r="K19" s="593"/>
      <c r="L19" s="593"/>
      <c r="M19" s="593"/>
      <c r="N19" s="593"/>
      <c r="O19" s="593"/>
      <c r="P19" s="593"/>
      <c r="Q19" s="593"/>
      <c r="R19" s="593"/>
      <c r="S19" s="593"/>
      <c r="T19" s="593"/>
      <c r="U19" s="593"/>
      <c r="V19" s="593"/>
      <c r="W19" s="650"/>
      <c r="X19" s="426" t="s">
        <v>955</v>
      </c>
      <c r="Y19" s="23"/>
      <c r="Z19" s="23"/>
      <c r="AA19" s="23"/>
    </row>
    <row r="20" spans="1:27" ht="27.75" customHeight="1">
      <c r="A20" s="651"/>
      <c r="B20" s="652"/>
      <c r="C20" s="612"/>
      <c r="D20" s="651"/>
      <c r="E20" s="652"/>
      <c r="F20" s="652"/>
      <c r="G20" s="652"/>
      <c r="H20" s="652"/>
      <c r="I20" s="652"/>
      <c r="J20" s="652"/>
      <c r="K20" s="652"/>
      <c r="L20" s="652"/>
      <c r="M20" s="652"/>
      <c r="N20" s="652"/>
      <c r="O20" s="652"/>
      <c r="P20" s="652"/>
      <c r="Q20" s="652"/>
      <c r="R20" s="652"/>
      <c r="S20" s="652"/>
      <c r="T20" s="652"/>
      <c r="U20" s="652"/>
      <c r="V20" s="652"/>
      <c r="W20" s="612"/>
      <c r="X20" s="333"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686" t="s">
        <v>956</v>
      </c>
      <c r="B22" s="565"/>
      <c r="C22" s="566"/>
      <c r="D22" s="341"/>
      <c r="E22" s="687" t="str">
        <f>CONCATENATE("INFORME DE SEGUIMIENTO DEL PROCESO ",A23)</f>
        <v>INFORME DE SEGUIMIENTO DEL PROCESO GESTIÓN DEL TALENTO HUMANO</v>
      </c>
      <c r="F22" s="569"/>
      <c r="G22" s="338"/>
      <c r="H22" s="688" t="s">
        <v>957</v>
      </c>
      <c r="I22" s="568"/>
      <c r="J22" s="569"/>
      <c r="K22" s="342"/>
      <c r="L22" s="343"/>
      <c r="M22" s="343"/>
      <c r="N22" s="343"/>
      <c r="O22" s="343"/>
      <c r="P22" s="343"/>
      <c r="Q22" s="343"/>
      <c r="R22" s="343"/>
      <c r="S22" s="343"/>
      <c r="T22" s="343"/>
      <c r="U22" s="343"/>
      <c r="V22" s="343"/>
      <c r="W22" s="343"/>
      <c r="X22" s="344"/>
      <c r="Y22" s="23"/>
      <c r="Z22" s="23"/>
      <c r="AA22" s="23"/>
    </row>
    <row r="23" spans="1:27" ht="53.25" customHeight="1">
      <c r="A23" s="712" t="s">
        <v>93</v>
      </c>
      <c r="B23" s="565"/>
      <c r="C23" s="566"/>
      <c r="D23" s="341"/>
      <c r="E23" s="345" t="s">
        <v>958</v>
      </c>
      <c r="F23" s="346">
        <f>COUNTA(E31:E40)</f>
        <v>3</v>
      </c>
      <c r="G23" s="338"/>
      <c r="H23" s="690" t="s">
        <v>959</v>
      </c>
      <c r="I23" s="691"/>
      <c r="J23" s="346">
        <f>COUNTIF(I31:I43,"Acción Correctiva")</f>
        <v>3</v>
      </c>
      <c r="K23" s="339"/>
      <c r="L23" s="343"/>
      <c r="M23" s="343"/>
      <c r="N23" s="343"/>
      <c r="O23" s="343"/>
      <c r="P23" s="343"/>
      <c r="Q23" s="343"/>
      <c r="R23" s="343"/>
      <c r="S23" s="343"/>
      <c r="T23" s="343"/>
      <c r="U23" s="344"/>
      <c r="V23" s="344"/>
      <c r="W23" s="341"/>
      <c r="X23" s="344"/>
      <c r="Y23" s="23"/>
      <c r="Z23" s="23"/>
      <c r="AA23" s="23"/>
    </row>
    <row r="24" spans="1:27" ht="48.75" customHeight="1">
      <c r="A24" s="348"/>
      <c r="B24" s="341"/>
      <c r="C24" s="341"/>
      <c r="D24" s="349"/>
      <c r="E24" s="350" t="s">
        <v>8</v>
      </c>
      <c r="F24" s="351">
        <f>COUNTA(H31:H40)</f>
        <v>3</v>
      </c>
      <c r="G24" s="352"/>
      <c r="H24" s="693" t="s">
        <v>960</v>
      </c>
      <c r="I24" s="694"/>
      <c r="J24" s="347">
        <f>COUNTIF(I31:I43,"Acción Preventiva y/o de mejora")</f>
        <v>0</v>
      </c>
      <c r="K24" s="339"/>
      <c r="L24" s="343"/>
      <c r="M24" s="343"/>
      <c r="N24" s="343"/>
      <c r="O24" s="343"/>
      <c r="P24" s="343"/>
      <c r="Q24" s="343"/>
      <c r="R24" s="339"/>
      <c r="S24" s="339"/>
      <c r="T24" s="339"/>
      <c r="U24" s="344"/>
      <c r="V24" s="344"/>
      <c r="W24" s="341"/>
      <c r="X24" s="344"/>
      <c r="Y24" s="23"/>
      <c r="Z24" s="23"/>
      <c r="AA24" s="23"/>
    </row>
    <row r="25" spans="1:27" ht="53.25" customHeight="1">
      <c r="A25" s="348"/>
      <c r="B25" s="341"/>
      <c r="C25" s="341"/>
      <c r="D25" s="353"/>
      <c r="E25" s="350" t="s">
        <v>9</v>
      </c>
      <c r="F25" s="351">
        <f>COUNTIF(W31, "Vencida")</f>
        <v>0</v>
      </c>
      <c r="G25" s="352"/>
      <c r="H25" s="695"/>
      <c r="I25" s="666"/>
      <c r="J25" s="354"/>
      <c r="K25" s="339"/>
      <c r="L25" s="343"/>
      <c r="M25" s="343"/>
      <c r="N25" s="343"/>
      <c r="O25" s="343"/>
      <c r="P25" s="343"/>
      <c r="Q25" s="343"/>
      <c r="R25" s="339"/>
      <c r="S25" s="339"/>
      <c r="T25" s="339"/>
      <c r="U25" s="344"/>
      <c r="V25" s="344"/>
      <c r="W25" s="341"/>
      <c r="X25" s="355"/>
      <c r="Y25" s="23"/>
      <c r="Z25" s="23"/>
      <c r="AA25" s="23"/>
    </row>
    <row r="26" spans="1:27" ht="48.75" customHeight="1">
      <c r="A26" s="348"/>
      <c r="B26" s="341"/>
      <c r="C26" s="341"/>
      <c r="D26" s="349"/>
      <c r="E26" s="350" t="s">
        <v>10</v>
      </c>
      <c r="F26" s="351">
        <f>COUNTIF(E31:W40, "En ejecución")</f>
        <v>1</v>
      </c>
      <c r="G26" s="352"/>
      <c r="H26" s="695"/>
      <c r="I26" s="666"/>
      <c r="J26" s="356"/>
      <c r="K26" s="354"/>
      <c r="L26" s="343"/>
      <c r="M26" s="343"/>
      <c r="N26" s="343"/>
      <c r="O26" s="343"/>
      <c r="P26" s="343"/>
      <c r="Q26" s="343"/>
      <c r="R26" s="339"/>
      <c r="S26" s="339"/>
      <c r="T26" s="339"/>
      <c r="U26" s="344"/>
      <c r="V26" s="344"/>
      <c r="W26" s="341"/>
      <c r="X26" s="355"/>
      <c r="Y26" s="23"/>
      <c r="Z26" s="23"/>
      <c r="AA26" s="23"/>
    </row>
    <row r="27" spans="1:27" ht="51" customHeight="1">
      <c r="A27" s="348"/>
      <c r="B27" s="341"/>
      <c r="C27" s="341"/>
      <c r="D27" s="353"/>
      <c r="E27" s="357" t="s">
        <v>980</v>
      </c>
      <c r="F27" s="347">
        <f>COUNTIF(W31, "Cerrada")</f>
        <v>1</v>
      </c>
      <c r="G27" s="352"/>
      <c r="H27" s="358"/>
      <c r="I27" s="359"/>
      <c r="J27" s="343"/>
      <c r="K27" s="343"/>
      <c r="L27" s="343"/>
      <c r="M27" s="343"/>
      <c r="N27" s="343"/>
      <c r="O27" s="343"/>
      <c r="P27" s="343"/>
      <c r="Q27" s="343"/>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62"/>
      <c r="L28" s="363"/>
      <c r="M28" s="364"/>
      <c r="N28" s="365"/>
      <c r="O28" s="365"/>
      <c r="P28" s="365"/>
      <c r="Q28" s="365"/>
      <c r="R28" s="337"/>
      <c r="S28" s="337"/>
      <c r="T28" s="337"/>
      <c r="U28" s="337"/>
      <c r="V28" s="337"/>
      <c r="W28" s="337"/>
      <c r="X28" s="337"/>
      <c r="Y28" s="23"/>
      <c r="Z28" s="23"/>
      <c r="AA28" s="23"/>
    </row>
    <row r="29" spans="1:27" ht="45" customHeight="1">
      <c r="A29" s="654" t="s">
        <v>107</v>
      </c>
      <c r="B29" s="568"/>
      <c r="C29" s="568"/>
      <c r="D29" s="568"/>
      <c r="E29" s="568"/>
      <c r="F29" s="568"/>
      <c r="G29" s="569"/>
      <c r="H29" s="655" t="s">
        <v>108</v>
      </c>
      <c r="I29" s="568"/>
      <c r="J29" s="568"/>
      <c r="K29" s="568"/>
      <c r="L29" s="568"/>
      <c r="M29" s="568"/>
      <c r="N29" s="569"/>
      <c r="O29" s="656" t="s">
        <v>109</v>
      </c>
      <c r="P29" s="568"/>
      <c r="Q29" s="568"/>
      <c r="R29" s="568"/>
      <c r="S29" s="569"/>
      <c r="T29" s="657" t="s">
        <v>110</v>
      </c>
      <c r="U29" s="568"/>
      <c r="V29" s="568"/>
      <c r="W29" s="568"/>
      <c r="X29" s="569"/>
      <c r="Y29" s="102"/>
      <c r="Z29" s="103"/>
      <c r="AA29" s="104"/>
    </row>
    <row r="30" spans="1:27" ht="90.75" customHeight="1">
      <c r="A30" s="395" t="s">
        <v>111</v>
      </c>
      <c r="B30" s="396" t="s">
        <v>53</v>
      </c>
      <c r="C30" s="396" t="s">
        <v>112</v>
      </c>
      <c r="D30" s="396" t="s">
        <v>113</v>
      </c>
      <c r="E30" s="396" t="s">
        <v>114</v>
      </c>
      <c r="F30" s="396" t="s">
        <v>115</v>
      </c>
      <c r="G30" s="397" t="s">
        <v>116</v>
      </c>
      <c r="H30" s="398" t="s">
        <v>117</v>
      </c>
      <c r="I30" s="396" t="s">
        <v>55</v>
      </c>
      <c r="J30" s="396" t="s">
        <v>118</v>
      </c>
      <c r="K30" s="399" t="s">
        <v>119</v>
      </c>
      <c r="L30" s="399" t="s">
        <v>120</v>
      </c>
      <c r="M30" s="399" t="s">
        <v>121</v>
      </c>
      <c r="N30" s="400" t="s">
        <v>122</v>
      </c>
      <c r="O30" s="696" t="s">
        <v>123</v>
      </c>
      <c r="P30" s="568"/>
      <c r="Q30" s="568"/>
      <c r="R30" s="697"/>
      <c r="S30" s="400" t="s">
        <v>124</v>
      </c>
      <c r="T30" s="401" t="s">
        <v>123</v>
      </c>
      <c r="U30" s="399" t="s">
        <v>124</v>
      </c>
      <c r="V30" s="399" t="s">
        <v>57</v>
      </c>
      <c r="W30" s="399" t="s">
        <v>125</v>
      </c>
      <c r="X30" s="400" t="s">
        <v>126</v>
      </c>
      <c r="Y30" s="113"/>
      <c r="Z30" s="23"/>
      <c r="AA30" s="23"/>
    </row>
    <row r="31" spans="1:27" ht="367.5" customHeight="1">
      <c r="A31" s="130">
        <v>1</v>
      </c>
      <c r="B31" s="141" t="s">
        <v>60</v>
      </c>
      <c r="C31" s="141" t="s">
        <v>94</v>
      </c>
      <c r="D31" s="131">
        <v>44141</v>
      </c>
      <c r="E31" s="133" t="s">
        <v>1349</v>
      </c>
      <c r="F31" s="141" t="s">
        <v>68</v>
      </c>
      <c r="G31" s="91" t="s">
        <v>1350</v>
      </c>
      <c r="H31" s="150" t="s">
        <v>1351</v>
      </c>
      <c r="I31" s="150" t="s">
        <v>62</v>
      </c>
      <c r="J31" s="150" t="s">
        <v>1352</v>
      </c>
      <c r="K31" s="130" t="s">
        <v>1353</v>
      </c>
      <c r="L31" s="368">
        <v>44141</v>
      </c>
      <c r="M31" s="131">
        <v>44207</v>
      </c>
      <c r="N31" s="131">
        <v>44592</v>
      </c>
      <c r="O31" s="733" t="s">
        <v>1354</v>
      </c>
      <c r="P31" s="578"/>
      <c r="Q31" s="578"/>
      <c r="R31" s="579"/>
      <c r="S31" s="192" t="s">
        <v>1355</v>
      </c>
      <c r="T31" s="499" t="s">
        <v>1429</v>
      </c>
      <c r="U31" s="500" t="s">
        <v>1428</v>
      </c>
      <c r="V31" s="501" t="s">
        <v>64</v>
      </c>
      <c r="W31" s="502" t="s">
        <v>76</v>
      </c>
      <c r="X31" s="503" t="s">
        <v>1430</v>
      </c>
      <c r="Y31" s="23"/>
      <c r="Z31" s="23"/>
      <c r="AA31" s="23"/>
    </row>
    <row r="32" spans="1:27" ht="342" customHeight="1">
      <c r="A32" s="130">
        <v>2</v>
      </c>
      <c r="B32" s="141" t="s">
        <v>74</v>
      </c>
      <c r="C32" s="141" t="s">
        <v>94</v>
      </c>
      <c r="D32" s="220">
        <v>44546</v>
      </c>
      <c r="E32" s="91" t="s">
        <v>1485</v>
      </c>
      <c r="F32" s="141" t="s">
        <v>75</v>
      </c>
      <c r="G32" s="91" t="s">
        <v>1356</v>
      </c>
      <c r="H32" s="150" t="s">
        <v>1357</v>
      </c>
      <c r="I32" s="150" t="s">
        <v>62</v>
      </c>
      <c r="J32" s="150" t="s">
        <v>1358</v>
      </c>
      <c r="K32" s="130" t="s">
        <v>1359</v>
      </c>
      <c r="L32" s="131">
        <v>44553</v>
      </c>
      <c r="M32" s="131">
        <v>44576</v>
      </c>
      <c r="N32" s="131">
        <v>44895</v>
      </c>
      <c r="O32" s="734" t="s">
        <v>1360</v>
      </c>
      <c r="P32" s="671"/>
      <c r="Q32" s="671"/>
      <c r="R32" s="704"/>
      <c r="S32" s="538" t="s">
        <v>1400</v>
      </c>
      <c r="T32" s="145" t="s">
        <v>1486</v>
      </c>
      <c r="U32" s="529" t="s">
        <v>1431</v>
      </c>
      <c r="V32" s="91"/>
      <c r="W32" s="181" t="s">
        <v>76</v>
      </c>
      <c r="X32" s="438" t="s">
        <v>1433</v>
      </c>
      <c r="Y32" s="23"/>
      <c r="Z32" s="23"/>
      <c r="AA32" s="23"/>
    </row>
    <row r="33" spans="1:27" ht="267" customHeight="1">
      <c r="A33" s="130">
        <v>3</v>
      </c>
      <c r="B33" s="130" t="s">
        <v>60</v>
      </c>
      <c r="C33" s="130" t="s">
        <v>98</v>
      </c>
      <c r="D33" s="131">
        <v>44741</v>
      </c>
      <c r="E33" s="91" t="s">
        <v>1095</v>
      </c>
      <c r="F33" s="130" t="s">
        <v>61</v>
      </c>
      <c r="G33" s="130" t="s">
        <v>1079</v>
      </c>
      <c r="H33" s="434" t="s">
        <v>1080</v>
      </c>
      <c r="I33" s="150" t="s">
        <v>62</v>
      </c>
      <c r="J33" s="150" t="s">
        <v>1081</v>
      </c>
      <c r="K33" s="130" t="s">
        <v>1361</v>
      </c>
      <c r="L33" s="131">
        <v>44748</v>
      </c>
      <c r="M33" s="131">
        <v>44757</v>
      </c>
      <c r="N33" s="530">
        <v>45016</v>
      </c>
      <c r="O33" s="732" t="s">
        <v>1416</v>
      </c>
      <c r="P33" s="707"/>
      <c r="Q33" s="707"/>
      <c r="R33" s="707"/>
      <c r="S33" s="532" t="s">
        <v>1424</v>
      </c>
      <c r="T33" s="537" t="s">
        <v>1432</v>
      </c>
      <c r="U33" s="528" t="s">
        <v>1434</v>
      </c>
      <c r="V33" s="91"/>
      <c r="W33" s="130" t="s">
        <v>70</v>
      </c>
      <c r="X33" s="438" t="s">
        <v>1433</v>
      </c>
      <c r="Y33" s="74"/>
      <c r="Z33" s="74"/>
      <c r="AA33" s="74"/>
    </row>
    <row r="34" spans="1:27" ht="15.75" customHeight="1">
      <c r="A34" s="23"/>
      <c r="B34" s="23"/>
      <c r="C34" s="23"/>
      <c r="D34" s="23"/>
      <c r="E34" s="94"/>
      <c r="F34" s="23"/>
      <c r="G34" s="94"/>
      <c r="H34" s="94"/>
      <c r="I34" s="23"/>
      <c r="J34" s="23"/>
      <c r="K34" s="23"/>
      <c r="L34" s="23"/>
      <c r="M34" s="23"/>
      <c r="N34" s="23"/>
      <c r="O34" s="23"/>
      <c r="P34" s="23"/>
      <c r="Q34" s="23"/>
      <c r="R34" s="23"/>
      <c r="S34" s="23"/>
      <c r="T34" s="93"/>
      <c r="U34" s="93"/>
      <c r="V34" s="93"/>
      <c r="W34" s="219"/>
      <c r="X34" s="94"/>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23"/>
      <c r="F75" s="23"/>
      <c r="G75" s="23"/>
      <c r="H75" s="23"/>
      <c r="I75" s="23"/>
      <c r="J75" s="23"/>
      <c r="K75" s="23"/>
      <c r="L75" s="23"/>
      <c r="M75" s="23"/>
      <c r="N75" s="23"/>
      <c r="O75" s="23"/>
      <c r="P75" s="23"/>
      <c r="Q75" s="23"/>
      <c r="R75" s="23"/>
      <c r="S75" s="23"/>
      <c r="T75" s="23"/>
      <c r="U75" s="23"/>
      <c r="V75" s="23"/>
      <c r="W75" s="219"/>
      <c r="X75" s="23"/>
      <c r="Y75" s="23"/>
      <c r="Z75" s="23"/>
      <c r="AA75" s="23"/>
    </row>
    <row r="76" spans="1:27" ht="15.75" customHeight="1">
      <c r="A76" s="23"/>
      <c r="B76" s="23"/>
      <c r="C76" s="23"/>
      <c r="D76" s="23"/>
      <c r="E76" s="23"/>
      <c r="F76" s="23"/>
      <c r="G76" s="23"/>
      <c r="H76" s="23"/>
      <c r="I76" s="23"/>
      <c r="J76" s="23"/>
      <c r="K76" s="23"/>
      <c r="L76" s="23"/>
      <c r="M76" s="23"/>
      <c r="N76" s="23"/>
      <c r="O76" s="23"/>
      <c r="P76" s="23"/>
      <c r="Q76" s="23"/>
      <c r="R76" s="23"/>
      <c r="S76" s="23"/>
      <c r="T76" s="23"/>
      <c r="U76" s="23"/>
      <c r="V76" s="23"/>
      <c r="W76" s="219"/>
      <c r="X76" s="23"/>
      <c r="Y76" s="23"/>
      <c r="Z76" s="23"/>
      <c r="AA76" s="23"/>
    </row>
    <row r="77" spans="1:27" ht="15.75" customHeight="1">
      <c r="A77" s="23"/>
      <c r="B77" s="23"/>
      <c r="C77" s="23"/>
      <c r="D77" s="23"/>
      <c r="E77" s="23"/>
      <c r="F77" s="23"/>
      <c r="G77" s="23"/>
      <c r="H77" s="23"/>
      <c r="I77" s="23"/>
      <c r="J77" s="23"/>
      <c r="K77" s="23"/>
      <c r="L77" s="23"/>
      <c r="M77" s="23"/>
      <c r="N77" s="23"/>
      <c r="O77" s="23"/>
      <c r="P77" s="23"/>
      <c r="Q77" s="23"/>
      <c r="R77" s="23"/>
      <c r="S77" s="23"/>
      <c r="T77" s="23"/>
      <c r="U77" s="23"/>
      <c r="V77" s="23"/>
      <c r="W77" s="219"/>
      <c r="X77" s="23"/>
      <c r="Y77" s="23"/>
      <c r="Z77" s="23"/>
      <c r="AA77" s="23"/>
    </row>
    <row r="78" spans="1:27" ht="15.75" customHeight="1">
      <c r="A78" s="23"/>
      <c r="B78" s="23"/>
      <c r="C78" s="23"/>
      <c r="D78" s="23"/>
      <c r="E78" s="23"/>
      <c r="F78" s="23"/>
      <c r="G78" s="23"/>
      <c r="H78" s="23"/>
      <c r="I78" s="23"/>
      <c r="J78" s="23"/>
      <c r="K78" s="23"/>
      <c r="L78" s="23"/>
      <c r="M78" s="23"/>
      <c r="N78" s="23"/>
      <c r="O78" s="23"/>
      <c r="P78" s="23"/>
      <c r="Q78" s="23"/>
      <c r="R78" s="23"/>
      <c r="S78" s="23"/>
      <c r="T78" s="23"/>
      <c r="U78" s="23"/>
      <c r="V78" s="23"/>
      <c r="W78" s="219"/>
      <c r="X78" s="23"/>
      <c r="Y78" s="23"/>
      <c r="Z78" s="23"/>
      <c r="AA78" s="23"/>
    </row>
    <row r="79" spans="1:27" ht="15.75" customHeight="1">
      <c r="A79" s="23"/>
      <c r="B79" s="23"/>
      <c r="C79" s="23"/>
      <c r="D79" s="23"/>
      <c r="E79" s="23"/>
      <c r="F79" s="23"/>
      <c r="G79" s="23"/>
      <c r="H79" s="23"/>
      <c r="I79" s="23"/>
      <c r="J79" s="23"/>
      <c r="K79" s="23"/>
      <c r="L79" s="23"/>
      <c r="M79" s="23"/>
      <c r="N79" s="23"/>
      <c r="O79" s="23"/>
      <c r="P79" s="23"/>
      <c r="Q79" s="23"/>
      <c r="R79" s="23"/>
      <c r="S79" s="23"/>
      <c r="T79" s="23"/>
      <c r="U79" s="23"/>
      <c r="V79" s="23"/>
      <c r="W79" s="219"/>
      <c r="X79" s="23"/>
      <c r="Y79" s="23"/>
      <c r="Z79" s="23"/>
      <c r="AA79" s="23"/>
    </row>
    <row r="80" spans="1:27" ht="15.75" customHeight="1">
      <c r="A80" s="23"/>
      <c r="B80" s="23"/>
      <c r="C80" s="23"/>
      <c r="D80" s="23"/>
      <c r="E80" s="23"/>
      <c r="F80" s="23"/>
      <c r="G80" s="23"/>
      <c r="H80" s="23"/>
      <c r="I80" s="23"/>
      <c r="J80" s="23"/>
      <c r="K80" s="23"/>
      <c r="L80" s="23"/>
      <c r="M80" s="23"/>
      <c r="N80" s="23"/>
      <c r="O80" s="23"/>
      <c r="P80" s="23"/>
      <c r="Q80" s="23"/>
      <c r="R80" s="23"/>
      <c r="S80" s="23"/>
      <c r="T80" s="23"/>
      <c r="U80" s="23"/>
      <c r="V80" s="23"/>
      <c r="W80" s="219"/>
      <c r="X80" s="23"/>
      <c r="Y80" s="23"/>
      <c r="Z80" s="23"/>
      <c r="AA80" s="23"/>
    </row>
    <row r="81" spans="1:27" ht="15.75" customHeight="1">
      <c r="A81" s="23"/>
      <c r="B81" s="23"/>
      <c r="C81" s="23"/>
      <c r="D81" s="23"/>
      <c r="E81" s="23"/>
      <c r="F81" s="23"/>
      <c r="G81" s="23"/>
      <c r="H81" s="23"/>
      <c r="I81" s="23"/>
      <c r="J81" s="23"/>
      <c r="K81" s="23"/>
      <c r="L81" s="23"/>
      <c r="M81" s="23"/>
      <c r="N81" s="23"/>
      <c r="O81" s="23"/>
      <c r="P81" s="23"/>
      <c r="Q81" s="23"/>
      <c r="R81" s="23"/>
      <c r="S81" s="23"/>
      <c r="T81" s="23"/>
      <c r="U81" s="23"/>
      <c r="V81" s="23"/>
      <c r="W81" s="219"/>
      <c r="X81" s="23"/>
      <c r="Y81" s="23"/>
      <c r="Z81" s="23"/>
      <c r="AA81" s="23"/>
    </row>
    <row r="82" spans="1:27" ht="15.75" customHeight="1">
      <c r="A82" s="23"/>
      <c r="B82" s="23"/>
      <c r="C82" s="23"/>
      <c r="D82" s="23"/>
      <c r="E82" s="23"/>
      <c r="F82" s="23"/>
      <c r="G82" s="23"/>
      <c r="H82" s="23"/>
      <c r="I82" s="23"/>
      <c r="J82" s="23"/>
      <c r="K82" s="23"/>
      <c r="L82" s="23"/>
      <c r="M82" s="23"/>
      <c r="N82" s="23"/>
      <c r="O82" s="23"/>
      <c r="P82" s="23"/>
      <c r="Q82" s="23"/>
      <c r="R82" s="23"/>
      <c r="S82" s="23"/>
      <c r="T82" s="23"/>
      <c r="U82" s="23"/>
      <c r="V82" s="23"/>
      <c r="W82" s="219"/>
      <c r="X82" s="23"/>
      <c r="Y82" s="23"/>
      <c r="Z82" s="23"/>
      <c r="AA82" s="23"/>
    </row>
    <row r="83" spans="1:27" ht="15.75" customHeight="1">
      <c r="A83" s="23"/>
      <c r="B83" s="23"/>
      <c r="C83" s="23"/>
      <c r="D83" s="23"/>
      <c r="E83" s="23"/>
      <c r="F83" s="23"/>
      <c r="G83" s="23"/>
      <c r="H83" s="23"/>
      <c r="I83" s="23"/>
      <c r="J83" s="23"/>
      <c r="K83" s="23"/>
      <c r="L83" s="23"/>
      <c r="M83" s="23"/>
      <c r="N83" s="23"/>
      <c r="O83" s="23"/>
      <c r="P83" s="23"/>
      <c r="Q83" s="23"/>
      <c r="R83" s="23"/>
      <c r="S83" s="23"/>
      <c r="T83" s="23"/>
      <c r="U83" s="23"/>
      <c r="V83" s="23"/>
      <c r="W83" s="219"/>
      <c r="X83" s="23"/>
      <c r="Y83" s="23"/>
      <c r="Z83" s="23"/>
      <c r="AA83" s="23"/>
    </row>
    <row r="84" spans="1:27" ht="15.75" customHeight="1">
      <c r="A84" s="23"/>
      <c r="B84" s="23"/>
      <c r="C84" s="23"/>
      <c r="D84" s="23"/>
      <c r="E84" s="23"/>
      <c r="F84" s="23"/>
      <c r="G84" s="23"/>
      <c r="H84" s="23"/>
      <c r="I84" s="23"/>
      <c r="J84" s="23"/>
      <c r="K84" s="23"/>
      <c r="L84" s="23"/>
      <c r="M84" s="23"/>
      <c r="N84" s="23"/>
      <c r="O84" s="23"/>
      <c r="P84" s="23"/>
      <c r="Q84" s="23"/>
      <c r="R84" s="23"/>
      <c r="S84" s="23"/>
      <c r="T84" s="23"/>
      <c r="U84" s="23"/>
      <c r="V84" s="23"/>
      <c r="W84" s="219"/>
      <c r="X84" s="23"/>
      <c r="Y84" s="23"/>
      <c r="Z84" s="23"/>
      <c r="AA84" s="23"/>
    </row>
    <row r="85" spans="1:27" ht="15.75" customHeight="1">
      <c r="A85" s="23"/>
      <c r="B85" s="23"/>
      <c r="C85" s="23"/>
      <c r="D85" s="23"/>
      <c r="E85" s="23"/>
      <c r="F85" s="23"/>
      <c r="G85" s="23"/>
      <c r="H85" s="23"/>
      <c r="I85" s="23"/>
      <c r="J85" s="23"/>
      <c r="K85" s="23"/>
      <c r="L85" s="23"/>
      <c r="M85" s="23"/>
      <c r="N85" s="23"/>
      <c r="O85" s="23"/>
      <c r="P85" s="23"/>
      <c r="Q85" s="23"/>
      <c r="R85" s="23"/>
      <c r="S85" s="23"/>
      <c r="T85" s="23"/>
      <c r="U85" s="23"/>
      <c r="V85" s="23"/>
      <c r="W85" s="219"/>
      <c r="X85" s="23"/>
      <c r="Y85" s="23"/>
      <c r="Z85" s="23"/>
      <c r="AA85" s="23"/>
    </row>
    <row r="86" spans="1:27" ht="15.75" customHeight="1">
      <c r="A86" s="23"/>
      <c r="B86" s="23"/>
      <c r="C86" s="23"/>
      <c r="D86" s="23"/>
      <c r="E86" s="23"/>
      <c r="F86" s="23"/>
      <c r="G86" s="23"/>
      <c r="H86" s="23"/>
      <c r="I86" s="23"/>
      <c r="J86" s="23"/>
      <c r="K86" s="23"/>
      <c r="L86" s="23"/>
      <c r="M86" s="23"/>
      <c r="N86" s="23"/>
      <c r="O86" s="23"/>
      <c r="P86" s="23"/>
      <c r="Q86" s="23"/>
      <c r="R86" s="23"/>
      <c r="S86" s="23"/>
      <c r="T86" s="23"/>
      <c r="U86" s="23"/>
      <c r="V86" s="23"/>
      <c r="W86" s="219"/>
      <c r="X86" s="23"/>
      <c r="Y86" s="23"/>
      <c r="Z86" s="23"/>
      <c r="AA86" s="23"/>
    </row>
    <row r="87" spans="1:27" ht="15.75" customHeight="1">
      <c r="A87" s="23"/>
      <c r="B87" s="23"/>
      <c r="C87" s="23"/>
      <c r="D87" s="23"/>
      <c r="E87" s="23"/>
      <c r="F87" s="23"/>
      <c r="G87" s="23"/>
      <c r="H87" s="23"/>
      <c r="I87" s="23"/>
      <c r="J87" s="23"/>
      <c r="K87" s="23"/>
      <c r="L87" s="23"/>
      <c r="M87" s="23"/>
      <c r="N87" s="23"/>
      <c r="O87" s="23"/>
      <c r="P87" s="23"/>
      <c r="Q87" s="23"/>
      <c r="R87" s="23"/>
      <c r="S87" s="23"/>
      <c r="T87" s="23"/>
      <c r="U87" s="23"/>
      <c r="V87" s="23"/>
      <c r="W87" s="219"/>
      <c r="X87" s="23"/>
      <c r="Y87" s="23"/>
      <c r="Z87" s="23"/>
      <c r="AA87" s="23"/>
    </row>
    <row r="88" spans="1:27" ht="15.75" customHeight="1">
      <c r="A88" s="23"/>
      <c r="B88" s="23"/>
      <c r="C88" s="23"/>
      <c r="D88" s="23"/>
      <c r="E88" s="23"/>
      <c r="F88" s="23"/>
      <c r="G88" s="23"/>
      <c r="H88" s="23"/>
      <c r="I88" s="23"/>
      <c r="J88" s="23"/>
      <c r="K88" s="23"/>
      <c r="L88" s="23"/>
      <c r="M88" s="23"/>
      <c r="N88" s="23"/>
      <c r="O88" s="23"/>
      <c r="P88" s="23"/>
      <c r="Q88" s="23"/>
      <c r="R88" s="23"/>
      <c r="S88" s="23"/>
      <c r="T88" s="23"/>
      <c r="U88" s="23"/>
      <c r="V88" s="23"/>
      <c r="W88" s="219"/>
      <c r="X88" s="23"/>
      <c r="Y88" s="23"/>
      <c r="Z88" s="23"/>
      <c r="AA88" s="23"/>
    </row>
    <row r="89" spans="1:27" ht="15.75" customHeight="1">
      <c r="A89" s="23"/>
      <c r="B89" s="23"/>
      <c r="C89" s="23"/>
      <c r="D89" s="23"/>
      <c r="E89" s="23"/>
      <c r="F89" s="23"/>
      <c r="G89" s="23"/>
      <c r="H89" s="23"/>
      <c r="I89" s="23"/>
      <c r="J89" s="23"/>
      <c r="K89" s="23"/>
      <c r="L89" s="23"/>
      <c r="M89" s="23"/>
      <c r="N89" s="23"/>
      <c r="O89" s="23"/>
      <c r="P89" s="23"/>
      <c r="Q89" s="23"/>
      <c r="R89" s="23"/>
      <c r="S89" s="23"/>
      <c r="T89" s="23"/>
      <c r="U89" s="23"/>
      <c r="V89" s="23"/>
      <c r="W89" s="219"/>
      <c r="X89" s="23"/>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23"/>
      <c r="W90" s="219"/>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19"/>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8">
    <mergeCell ref="T29:X29"/>
    <mergeCell ref="O33:R33"/>
    <mergeCell ref="H24:I24"/>
    <mergeCell ref="H25:I25"/>
    <mergeCell ref="H26:I26"/>
    <mergeCell ref="O30:R30"/>
    <mergeCell ref="O31:R31"/>
    <mergeCell ref="O32:R32"/>
    <mergeCell ref="A29:G29"/>
    <mergeCell ref="H29:N29"/>
    <mergeCell ref="O29:S29"/>
    <mergeCell ref="A23:C23"/>
    <mergeCell ref="H23:I23"/>
    <mergeCell ref="A17:C20"/>
    <mergeCell ref="D17:W20"/>
    <mergeCell ref="A22:C22"/>
    <mergeCell ref="E22:F22"/>
    <mergeCell ref="H22:J22"/>
  </mergeCells>
  <conditionalFormatting sqref="W31">
    <cfRule type="containsText" dxfId="29" priority="1" stopIfTrue="1" operator="containsText" text="Cerrada">
      <formula>NOT(ISERROR(SEARCH(("Cerrada"),(W31))))</formula>
    </cfRule>
  </conditionalFormatting>
  <conditionalFormatting sqref="W31">
    <cfRule type="containsText" dxfId="28" priority="2" stopIfTrue="1" operator="containsText" text="En ejecución">
      <formula>NOT(ISERROR(SEARCH(("En ejecución"),(W31))))</formula>
    </cfRule>
  </conditionalFormatting>
  <conditionalFormatting sqref="W31">
    <cfRule type="containsText" dxfId="27" priority="3" stopIfTrue="1" operator="containsText" text="Vencida">
      <formula>NOT(ISERROR(SEARCH(("Vencida"),(W31))))</formula>
    </cfRule>
  </conditionalFormatting>
  <conditionalFormatting sqref="W32">
    <cfRule type="containsText" dxfId="26" priority="4" stopIfTrue="1" operator="containsText" text="Cerrada">
      <formula>NOT(ISERROR(SEARCH(("Cerrada"),(W32))))</formula>
    </cfRule>
  </conditionalFormatting>
  <conditionalFormatting sqref="W32">
    <cfRule type="containsText" dxfId="25" priority="5" stopIfTrue="1" operator="containsText" text="En ejecución">
      <formula>NOT(ISERROR(SEARCH(("En ejecución"),(W32))))</formula>
    </cfRule>
  </conditionalFormatting>
  <conditionalFormatting sqref="W32">
    <cfRule type="containsText" dxfId="24" priority="6" stopIfTrue="1" operator="containsText" text="Vencida">
      <formula>NOT(ISERROR(SEARCH(("Vencida"),(W32))))</formula>
    </cfRule>
  </conditionalFormatting>
  <conditionalFormatting sqref="W33">
    <cfRule type="containsText" dxfId="23" priority="7" stopIfTrue="1" operator="containsText" text="Cerrada">
      <formula>NOT(ISERROR(SEARCH(("Cerrada"),(W33))))</formula>
    </cfRule>
  </conditionalFormatting>
  <conditionalFormatting sqref="W33">
    <cfRule type="containsText" dxfId="22" priority="8" stopIfTrue="1" operator="containsText" text="En ejecución">
      <formula>NOT(ISERROR(SEARCH(("En ejecución"),(W33))))</formula>
    </cfRule>
  </conditionalFormatting>
  <conditionalFormatting sqref="W33">
    <cfRule type="containsText" dxfId="21" priority="9" stopIfTrue="1" operator="containsText" text="Vencida">
      <formula>NOT(ISERROR(SEARCH(("Vencida"),(W33))))</formula>
    </cfRule>
  </conditionalFormatting>
  <dataValidations count="7">
    <dataValidation type="list" allowBlank="1" showErrorMessage="1" sqref="B31 B33">
      <formula1>$F$2:$F$6</formula1>
    </dataValidation>
    <dataValidation type="list" allowBlank="1" showErrorMessage="1" sqref="A23">
      <formula1>PROCESOS</formula1>
    </dataValidation>
    <dataValidation type="list" allowBlank="1" showErrorMessage="1" sqref="C31 C33">
      <formula1>$D$2:$D$13</formula1>
    </dataValidation>
    <dataValidation type="list" allowBlank="1" showErrorMessage="1" sqref="F31 F33">
      <formula1>$G$2:$G$5</formula1>
    </dataValidation>
    <dataValidation type="list" allowBlank="1" showErrorMessage="1" sqref="I31 I33">
      <formula1>$H$2:$H$3</formula1>
    </dataValidation>
    <dataValidation type="list" allowBlank="1" showErrorMessage="1" sqref="W31:W33">
      <formula1>$I$2:$I$4</formula1>
    </dataValidation>
    <dataValidation type="list" allowBlank="1" showErrorMessage="1" sqref="V31 V33">
      <formula1>$J$2:$J$4</formula1>
    </dataValidation>
  </dataValidations>
  <hyperlinks>
    <hyperlink ref="O31" r:id="rId1"/>
    <hyperlink ref="U33" r:id="rId2" display="https://drive.google.com/drive/u/2/folders/1zBwoWj7vlyElIdcTGdjSLbFWGZaUIKk1 "/>
  </hyperlinks>
  <pageMargins left="0.7" right="0.7" top="0.75" bottom="0.75" header="0" footer="0"/>
  <pageSetup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sheetPr>
  <dimension ref="A1:AA1000"/>
  <sheetViews>
    <sheetView showGridLines="0" topLeftCell="U30" workbookViewId="0">
      <selection activeCell="Y31" sqref="Y31"/>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3.28515625" customWidth="1"/>
    <col min="18" max="18" width="19.42578125" hidden="1" customWidth="1"/>
    <col min="19" max="19" width="28.140625" customWidth="1"/>
    <col min="20" max="20" width="57.28515625" customWidth="1"/>
    <col min="21" max="21" width="40.140625" customWidth="1"/>
    <col min="22" max="22" width="18.42578125" customWidth="1"/>
    <col min="23" max="23" width="19.42578125" customWidth="1"/>
    <col min="24" max="24" width="53.8554687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46"/>
      <c r="B17" s="647"/>
      <c r="C17" s="648"/>
      <c r="D17" s="653" t="s">
        <v>101</v>
      </c>
      <c r="E17" s="647"/>
      <c r="F17" s="647"/>
      <c r="G17" s="647"/>
      <c r="H17" s="647"/>
      <c r="I17" s="647"/>
      <c r="J17" s="647"/>
      <c r="K17" s="647"/>
      <c r="L17" s="647"/>
      <c r="M17" s="647"/>
      <c r="N17" s="647"/>
      <c r="O17" s="647"/>
      <c r="P17" s="647"/>
      <c r="Q17" s="647"/>
      <c r="R17" s="647"/>
      <c r="S17" s="647"/>
      <c r="T17" s="647"/>
      <c r="U17" s="647"/>
      <c r="V17" s="647"/>
      <c r="W17" s="648"/>
      <c r="X17" s="95" t="s">
        <v>102</v>
      </c>
      <c r="Y17" s="23"/>
      <c r="Z17" s="23"/>
      <c r="AA17" s="23"/>
    </row>
    <row r="18" spans="1:27" ht="27.75" customHeight="1">
      <c r="A18" s="649"/>
      <c r="B18" s="593"/>
      <c r="C18" s="650"/>
      <c r="D18" s="649"/>
      <c r="E18" s="593"/>
      <c r="F18" s="593"/>
      <c r="G18" s="593"/>
      <c r="H18" s="593"/>
      <c r="I18" s="593"/>
      <c r="J18" s="593"/>
      <c r="K18" s="593"/>
      <c r="L18" s="593"/>
      <c r="M18" s="593"/>
      <c r="N18" s="593"/>
      <c r="O18" s="593"/>
      <c r="P18" s="593"/>
      <c r="Q18" s="593"/>
      <c r="R18" s="593"/>
      <c r="S18" s="593"/>
      <c r="T18" s="593"/>
      <c r="U18" s="593"/>
      <c r="V18" s="593"/>
      <c r="W18" s="650"/>
      <c r="X18" s="96" t="s">
        <v>954</v>
      </c>
      <c r="Y18" s="23"/>
      <c r="Z18" s="23"/>
      <c r="AA18" s="23"/>
    </row>
    <row r="19" spans="1:27" ht="27.75" customHeight="1">
      <c r="A19" s="649"/>
      <c r="B19" s="593"/>
      <c r="C19" s="650"/>
      <c r="D19" s="649"/>
      <c r="E19" s="593"/>
      <c r="F19" s="593"/>
      <c r="G19" s="593"/>
      <c r="H19" s="593"/>
      <c r="I19" s="593"/>
      <c r="J19" s="593"/>
      <c r="K19" s="593"/>
      <c r="L19" s="593"/>
      <c r="M19" s="593"/>
      <c r="N19" s="593"/>
      <c r="O19" s="593"/>
      <c r="P19" s="593"/>
      <c r="Q19" s="593"/>
      <c r="R19" s="593"/>
      <c r="S19" s="593"/>
      <c r="T19" s="593"/>
      <c r="U19" s="593"/>
      <c r="V19" s="593"/>
      <c r="W19" s="650"/>
      <c r="X19" s="97" t="s">
        <v>955</v>
      </c>
      <c r="Y19" s="23"/>
      <c r="Z19" s="23"/>
      <c r="AA19" s="23"/>
    </row>
    <row r="20" spans="1:27" ht="27.75" customHeight="1">
      <c r="A20" s="651"/>
      <c r="B20" s="652"/>
      <c r="C20" s="612"/>
      <c r="D20" s="651"/>
      <c r="E20" s="652"/>
      <c r="F20" s="652"/>
      <c r="G20" s="652"/>
      <c r="H20" s="652"/>
      <c r="I20" s="652"/>
      <c r="J20" s="652"/>
      <c r="K20" s="652"/>
      <c r="L20" s="652"/>
      <c r="M20" s="652"/>
      <c r="N20" s="652"/>
      <c r="O20" s="652"/>
      <c r="P20" s="652"/>
      <c r="Q20" s="652"/>
      <c r="R20" s="652"/>
      <c r="S20" s="652"/>
      <c r="T20" s="652"/>
      <c r="U20" s="652"/>
      <c r="V20" s="652"/>
      <c r="W20" s="612"/>
      <c r="X20" s="98"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686" t="s">
        <v>956</v>
      </c>
      <c r="B22" s="565"/>
      <c r="C22" s="566"/>
      <c r="D22" s="341"/>
      <c r="E22" s="687" t="str">
        <f>CONCATENATE("INFORME DE SEGUIMIENTO DEL PROCESO ",A23)</f>
        <v>INFORME DE SEGUIMIENTO DEL PROCESO CONTROL INTERNO DISCIPLINARIO</v>
      </c>
      <c r="F22" s="569"/>
      <c r="G22" s="338"/>
      <c r="H22" s="688" t="s">
        <v>957</v>
      </c>
      <c r="I22" s="568"/>
      <c r="J22" s="569"/>
      <c r="K22" s="342"/>
      <c r="L22" s="354"/>
      <c r="M22" s="354"/>
      <c r="N22" s="354"/>
      <c r="O22" s="354"/>
      <c r="P22" s="354"/>
      <c r="Q22" s="343"/>
      <c r="R22" s="343"/>
      <c r="S22" s="343"/>
      <c r="T22" s="343"/>
      <c r="U22" s="343"/>
      <c r="V22" s="343"/>
      <c r="W22" s="343"/>
      <c r="X22" s="344"/>
      <c r="Y22" s="23"/>
      <c r="Z22" s="23"/>
      <c r="AA22" s="23"/>
    </row>
    <row r="23" spans="1:27" ht="53.25" customHeight="1">
      <c r="A23" s="712" t="s">
        <v>97</v>
      </c>
      <c r="B23" s="565"/>
      <c r="C23" s="566"/>
      <c r="D23" s="341"/>
      <c r="E23" s="345" t="s">
        <v>958</v>
      </c>
      <c r="F23" s="346">
        <f>COUNTA(E31:E37)</f>
        <v>1</v>
      </c>
      <c r="G23" s="338"/>
      <c r="H23" s="690" t="s">
        <v>959</v>
      </c>
      <c r="I23" s="691"/>
      <c r="J23" s="346">
        <f>COUNTIF(I31:I37,"Acción correctiva")</f>
        <v>1</v>
      </c>
      <c r="K23" s="339"/>
      <c r="L23" s="354"/>
      <c r="M23" s="354"/>
      <c r="N23" s="354"/>
      <c r="O23" s="354"/>
      <c r="P23" s="354"/>
      <c r="Q23" s="343"/>
      <c r="R23" s="343"/>
      <c r="S23" s="343"/>
      <c r="T23" s="343"/>
      <c r="U23" s="344"/>
      <c r="V23" s="344"/>
      <c r="W23" s="341"/>
      <c r="X23" s="344"/>
      <c r="Y23" s="23"/>
      <c r="Z23" s="23"/>
      <c r="AA23" s="23"/>
    </row>
    <row r="24" spans="1:27" ht="48.75" customHeight="1">
      <c r="A24" s="348"/>
      <c r="B24" s="341"/>
      <c r="C24" s="341"/>
      <c r="D24" s="349"/>
      <c r="E24" s="350" t="s">
        <v>8</v>
      </c>
      <c r="F24" s="351">
        <f>COUNTA(H31:H37)</f>
        <v>1</v>
      </c>
      <c r="G24" s="352"/>
      <c r="H24" s="693" t="s">
        <v>960</v>
      </c>
      <c r="I24" s="694"/>
      <c r="J24" s="347">
        <f>COUNTIF(I31:I37,"Acción Preventiva y/o de mejora")</f>
        <v>0</v>
      </c>
      <c r="K24" s="339"/>
      <c r="L24" s="354"/>
      <c r="M24" s="354"/>
      <c r="N24" s="354"/>
      <c r="O24" s="354"/>
      <c r="P24" s="354"/>
      <c r="Q24" s="343"/>
      <c r="R24" s="339"/>
      <c r="S24" s="339"/>
      <c r="T24" s="339"/>
      <c r="U24" s="344"/>
      <c r="V24" s="344"/>
      <c r="W24" s="341"/>
      <c r="X24" s="344"/>
      <c r="Y24" s="23"/>
      <c r="Z24" s="23"/>
      <c r="AA24" s="23"/>
    </row>
    <row r="25" spans="1:27" ht="53.25" customHeight="1">
      <c r="A25" s="348"/>
      <c r="B25" s="341"/>
      <c r="C25" s="341"/>
      <c r="D25" s="353"/>
      <c r="E25" s="350" t="s">
        <v>9</v>
      </c>
      <c r="F25" s="351">
        <f>COUNTIF(W31:W37, "Vencida")</f>
        <v>0</v>
      </c>
      <c r="G25" s="352"/>
      <c r="H25" s="695"/>
      <c r="I25" s="666"/>
      <c r="J25" s="354"/>
      <c r="K25" s="339"/>
      <c r="L25" s="354"/>
      <c r="M25" s="354"/>
      <c r="N25" s="354"/>
      <c r="O25" s="354"/>
      <c r="P25" s="354"/>
      <c r="Q25" s="343"/>
      <c r="R25" s="339"/>
      <c r="S25" s="339"/>
      <c r="T25" s="339"/>
      <c r="U25" s="344"/>
      <c r="V25" s="344"/>
      <c r="W25" s="341"/>
      <c r="X25" s="355"/>
      <c r="Y25" s="23"/>
      <c r="Z25" s="23"/>
      <c r="AA25" s="23"/>
    </row>
    <row r="26" spans="1:27" ht="48.75" customHeight="1">
      <c r="A26" s="348"/>
      <c r="B26" s="341"/>
      <c r="C26" s="341"/>
      <c r="D26" s="349"/>
      <c r="E26" s="350" t="s">
        <v>10</v>
      </c>
      <c r="F26" s="351">
        <f>COUNTIF(W31:W37, "En ejecución")</f>
        <v>1</v>
      </c>
      <c r="G26" s="352"/>
      <c r="H26" s="695"/>
      <c r="I26" s="666"/>
      <c r="J26" s="356"/>
      <c r="K26" s="354"/>
      <c r="L26" s="354"/>
      <c r="M26" s="354"/>
      <c r="N26" s="354"/>
      <c r="O26" s="354"/>
      <c r="P26" s="354"/>
      <c r="Q26" s="343"/>
      <c r="R26" s="339"/>
      <c r="S26" s="339"/>
      <c r="T26" s="339"/>
      <c r="U26" s="344"/>
      <c r="V26" s="344"/>
      <c r="W26" s="341"/>
      <c r="X26" s="355"/>
      <c r="Y26" s="23"/>
      <c r="Z26" s="23"/>
      <c r="AA26" s="23"/>
    </row>
    <row r="27" spans="1:27" ht="51" customHeight="1">
      <c r="A27" s="348"/>
      <c r="B27" s="341"/>
      <c r="C27" s="341"/>
      <c r="D27" s="353"/>
      <c r="E27" s="357" t="s">
        <v>980</v>
      </c>
      <c r="F27" s="347">
        <f>COUNTIF(W31:W37, "Cerrada")</f>
        <v>0</v>
      </c>
      <c r="G27" s="352"/>
      <c r="H27" s="358"/>
      <c r="I27" s="359"/>
      <c r="J27" s="343"/>
      <c r="K27" s="343"/>
      <c r="L27" s="354"/>
      <c r="M27" s="354"/>
      <c r="N27" s="354"/>
      <c r="O27" s="354"/>
      <c r="P27" s="354"/>
      <c r="Q27" s="343"/>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62"/>
      <c r="L28" s="363"/>
      <c r="M28" s="364"/>
      <c r="N28" s="365"/>
      <c r="O28" s="365"/>
      <c r="P28" s="365"/>
      <c r="Q28" s="365"/>
      <c r="R28" s="337"/>
      <c r="S28" s="337"/>
      <c r="T28" s="337"/>
      <c r="U28" s="337"/>
      <c r="V28" s="337"/>
      <c r="W28" s="337"/>
      <c r="X28" s="337"/>
      <c r="Y28" s="23"/>
      <c r="Z28" s="23"/>
      <c r="AA28" s="23"/>
    </row>
    <row r="29" spans="1:27" ht="45" customHeight="1">
      <c r="A29" s="654" t="s">
        <v>107</v>
      </c>
      <c r="B29" s="568"/>
      <c r="C29" s="568"/>
      <c r="D29" s="568"/>
      <c r="E29" s="568"/>
      <c r="F29" s="568"/>
      <c r="G29" s="569"/>
      <c r="H29" s="655" t="s">
        <v>108</v>
      </c>
      <c r="I29" s="568"/>
      <c r="J29" s="568"/>
      <c r="K29" s="568"/>
      <c r="L29" s="568"/>
      <c r="M29" s="568"/>
      <c r="N29" s="569"/>
      <c r="O29" s="656" t="s">
        <v>109</v>
      </c>
      <c r="P29" s="568"/>
      <c r="Q29" s="568"/>
      <c r="R29" s="568"/>
      <c r="S29" s="569"/>
      <c r="T29" s="657" t="s">
        <v>110</v>
      </c>
      <c r="U29" s="568"/>
      <c r="V29" s="568"/>
      <c r="W29" s="568"/>
      <c r="X29" s="569"/>
      <c r="Y29" s="102"/>
      <c r="Z29" s="103"/>
      <c r="AA29" s="104"/>
    </row>
    <row r="30" spans="1:27" ht="63" customHeigh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96" t="s">
        <v>123</v>
      </c>
      <c r="P30" s="568"/>
      <c r="Q30" s="568"/>
      <c r="R30" s="697"/>
      <c r="S30" s="400" t="s">
        <v>124</v>
      </c>
      <c r="T30" s="401" t="s">
        <v>123</v>
      </c>
      <c r="U30" s="399" t="s">
        <v>124</v>
      </c>
      <c r="V30" s="399" t="s">
        <v>57</v>
      </c>
      <c r="W30" s="399" t="s">
        <v>125</v>
      </c>
      <c r="X30" s="110" t="s">
        <v>126</v>
      </c>
      <c r="Y30" s="113"/>
      <c r="Z30" s="23"/>
      <c r="AA30" s="23"/>
    </row>
    <row r="31" spans="1:27" ht="220.5" customHeight="1">
      <c r="A31" s="130">
        <v>1</v>
      </c>
      <c r="B31" s="130" t="s">
        <v>60</v>
      </c>
      <c r="C31" s="130" t="s">
        <v>98</v>
      </c>
      <c r="D31" s="131">
        <v>44741</v>
      </c>
      <c r="E31" s="227" t="s">
        <v>1095</v>
      </c>
      <c r="F31" s="130" t="s">
        <v>61</v>
      </c>
      <c r="G31" s="130" t="s">
        <v>1079</v>
      </c>
      <c r="H31" s="434" t="s">
        <v>1080</v>
      </c>
      <c r="I31" s="150" t="s">
        <v>62</v>
      </c>
      <c r="J31" s="150" t="s">
        <v>1081</v>
      </c>
      <c r="K31" s="227" t="s">
        <v>1362</v>
      </c>
      <c r="L31" s="131">
        <v>44748</v>
      </c>
      <c r="M31" s="131">
        <v>44757</v>
      </c>
      <c r="N31" s="368">
        <v>44926</v>
      </c>
      <c r="O31" s="735" t="s">
        <v>1415</v>
      </c>
      <c r="P31" s="707"/>
      <c r="Q31" s="707"/>
      <c r="R31" s="707"/>
      <c r="S31" s="536" t="s">
        <v>1110</v>
      </c>
      <c r="T31" s="535" t="s">
        <v>1484</v>
      </c>
      <c r="U31" s="286" t="s">
        <v>986</v>
      </c>
      <c r="V31" s="91"/>
      <c r="W31" s="130" t="s">
        <v>70</v>
      </c>
      <c r="X31" s="438" t="s">
        <v>1425</v>
      </c>
      <c r="Y31" s="123"/>
      <c r="Z31" s="23"/>
      <c r="AA31" s="23"/>
    </row>
    <row r="32" spans="1:27" ht="15.75" customHeight="1">
      <c r="A32" s="23"/>
      <c r="B32" s="23"/>
      <c r="C32" s="23"/>
      <c r="D32" s="23"/>
      <c r="E32" s="94"/>
      <c r="F32" s="23"/>
      <c r="G32" s="94"/>
      <c r="H32" s="94"/>
      <c r="I32" s="23"/>
      <c r="J32" s="23"/>
      <c r="K32" s="23"/>
      <c r="L32" s="23"/>
      <c r="M32" s="23"/>
      <c r="N32" s="23"/>
      <c r="O32" s="23"/>
      <c r="P32" s="23"/>
      <c r="Q32" s="23"/>
      <c r="R32" s="23"/>
      <c r="S32" s="23"/>
      <c r="T32" s="93"/>
      <c r="U32" s="93"/>
      <c r="V32" s="93"/>
      <c r="W32" s="219"/>
      <c r="X32" s="94"/>
      <c r="Y32" s="23"/>
      <c r="Z32" s="23"/>
      <c r="AA32" s="23"/>
    </row>
    <row r="33" spans="1:27" ht="15.75" customHeight="1">
      <c r="A33" s="23"/>
      <c r="B33" s="23"/>
      <c r="C33" s="23"/>
      <c r="D33" s="23"/>
      <c r="E33" s="94"/>
      <c r="F33" s="23"/>
      <c r="G33" s="94"/>
      <c r="H33" s="94"/>
      <c r="I33" s="23"/>
      <c r="J33" s="23"/>
      <c r="K33" s="23"/>
      <c r="L33" s="23"/>
      <c r="M33" s="23"/>
      <c r="N33" s="23"/>
      <c r="O33" s="23"/>
      <c r="P33" s="23"/>
      <c r="Q33" s="23"/>
      <c r="R33" s="23"/>
      <c r="S33" s="23"/>
      <c r="T33" s="93"/>
      <c r="U33" s="93"/>
      <c r="V33" s="93"/>
      <c r="W33" s="219"/>
      <c r="X33" s="94"/>
      <c r="Y33" s="23"/>
      <c r="Z33" s="23"/>
      <c r="AA33" s="23"/>
    </row>
    <row r="34" spans="1:27" ht="15.75" customHeight="1">
      <c r="A34" s="23"/>
      <c r="B34" s="23"/>
      <c r="C34" s="23"/>
      <c r="D34" s="23"/>
      <c r="E34" s="94"/>
      <c r="F34" s="23"/>
      <c r="G34" s="94"/>
      <c r="H34" s="94"/>
      <c r="I34" s="23"/>
      <c r="J34" s="23"/>
      <c r="K34" s="23"/>
      <c r="L34" s="23"/>
      <c r="M34" s="23"/>
      <c r="N34" s="23"/>
      <c r="O34" s="23"/>
      <c r="P34" s="23"/>
      <c r="Q34" s="23"/>
      <c r="R34" s="23"/>
      <c r="S34" s="23"/>
      <c r="T34" s="93"/>
      <c r="U34" s="93"/>
      <c r="V34" s="93"/>
      <c r="W34" s="219"/>
      <c r="X34" s="94"/>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23"/>
      <c r="W90" s="219"/>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6">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20" priority="1" stopIfTrue="1" operator="containsText" text="Cerrada">
      <formula>NOT(ISERROR(SEARCH(("Cerrada"),(W31))))</formula>
    </cfRule>
  </conditionalFormatting>
  <conditionalFormatting sqref="W31">
    <cfRule type="containsText" dxfId="19" priority="2" stopIfTrue="1" operator="containsText" text="En ejecución">
      <formula>NOT(ISERROR(SEARCH(("En ejecución"),(W31))))</formula>
    </cfRule>
  </conditionalFormatting>
  <conditionalFormatting sqref="W31">
    <cfRule type="containsText" dxfId="18" priority="3" stopIfTrue="1" operator="containsText" text="Vencida">
      <formula>NOT(ISERROR(SEARCH(("Vencida"),(W31))))</formula>
    </cfRule>
  </conditionalFormatting>
  <dataValidations count="7">
    <dataValidation type="list" allowBlank="1" showErrorMessage="1" sqref="B31">
      <formula1>$F$2:$F$6</formula1>
    </dataValidation>
    <dataValidation type="list" allowBlank="1" showErrorMessage="1" sqref="A23">
      <formula1>PROCESOS</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 type="list" allowBlank="1" showErrorMessage="1" sqref="W31">
      <formula1>$I$2:$I$4</formula1>
    </dataValidation>
    <dataValidation type="list" allowBlank="1" showErrorMessage="1" sqref="V31">
      <formula1>$J$2:$J$4</formula1>
    </dataValidation>
  </dataValidations>
  <hyperlinks>
    <hyperlink ref="S31" r:id="rId1"/>
  </hyperlinks>
  <pageMargins left="0.7" right="0.7" top="0.75" bottom="0.75" header="0" footer="0"/>
  <pageSetup orientation="portrait"/>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1000"/>
  <sheetViews>
    <sheetView showGridLines="0" topLeftCell="U29" workbookViewId="0">
      <selection activeCell="X31" sqref="X31"/>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75.42578125" customWidth="1"/>
    <col min="6" max="6" width="20" customWidth="1"/>
    <col min="7" max="7" width="51.85546875" customWidth="1"/>
    <col min="8" max="8" width="38.5703125" customWidth="1"/>
    <col min="9" max="9" width="14" customWidth="1"/>
    <col min="10" max="10" width="18" customWidth="1"/>
    <col min="11" max="11" width="18.5703125" customWidth="1"/>
    <col min="12" max="12" width="20" customWidth="1"/>
    <col min="13" max="13" width="18.28515625" customWidth="1"/>
    <col min="14" max="14" width="18" customWidth="1"/>
    <col min="15" max="16" width="25.7109375" customWidth="1"/>
    <col min="17" max="17" width="10.85546875" customWidth="1"/>
    <col min="18" max="18" width="18.7109375" hidden="1" customWidth="1"/>
    <col min="19" max="19" width="28.140625" customWidth="1"/>
    <col min="20" max="20" width="67.85546875" customWidth="1"/>
    <col min="21" max="21" width="31.7109375" customWidth="1"/>
    <col min="22" max="22" width="18.42578125" customWidth="1"/>
    <col min="23" max="23" width="19.42578125" customWidth="1"/>
    <col min="24" max="24" width="80.28515625" customWidth="1"/>
    <col min="25" max="25" width="31.140625" customWidth="1"/>
    <col min="27" max="27" width="11" customWidth="1"/>
  </cols>
  <sheetData>
    <row r="1" spans="1:27" ht="25.5" hidden="1">
      <c r="A1" s="67"/>
      <c r="B1" s="68"/>
      <c r="C1" s="69" t="s">
        <v>15</v>
      </c>
      <c r="D1" s="69" t="s">
        <v>52</v>
      </c>
      <c r="E1" s="70"/>
      <c r="F1" s="71" t="s">
        <v>53</v>
      </c>
      <c r="G1" s="71" t="s">
        <v>54</v>
      </c>
      <c r="H1" s="71" t="s">
        <v>55</v>
      </c>
      <c r="I1" s="71" t="s">
        <v>56</v>
      </c>
      <c r="J1" s="71" t="s">
        <v>57</v>
      </c>
      <c r="K1" s="23"/>
      <c r="L1" s="72"/>
      <c r="M1" s="73"/>
      <c r="N1" s="73"/>
      <c r="O1" s="504"/>
      <c r="P1" s="504"/>
      <c r="Q1" s="504"/>
      <c r="R1" s="504"/>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505"/>
      <c r="P2" s="505"/>
      <c r="Q2" s="505"/>
      <c r="R2" s="505"/>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505"/>
      <c r="P3" s="505"/>
      <c r="Q3" s="505"/>
      <c r="R3" s="505"/>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505"/>
      <c r="P4" s="505"/>
      <c r="Q4" s="505"/>
      <c r="R4" s="505"/>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505"/>
      <c r="P5" s="505"/>
      <c r="Q5" s="505"/>
      <c r="R5" s="505"/>
      <c r="S5" s="74"/>
      <c r="T5" s="74"/>
      <c r="U5" s="74"/>
      <c r="V5" s="74"/>
      <c r="W5" s="74"/>
      <c r="X5" s="74"/>
      <c r="Y5" s="74"/>
      <c r="Z5" s="74"/>
      <c r="AA5" s="74"/>
    </row>
    <row r="6" spans="1:27" ht="38.25" hidden="1">
      <c r="A6" s="74"/>
      <c r="B6" s="75"/>
      <c r="C6" s="76" t="s">
        <v>82</v>
      </c>
      <c r="D6" s="76" t="s">
        <v>83</v>
      </c>
      <c r="E6" s="74"/>
      <c r="F6" s="79" t="s">
        <v>84</v>
      </c>
      <c r="G6" s="87"/>
      <c r="H6" s="87"/>
      <c r="I6" s="81"/>
      <c r="J6" s="81"/>
      <c r="K6" s="74"/>
      <c r="L6" s="82"/>
      <c r="M6" s="83"/>
      <c r="N6" s="83"/>
      <c r="O6" s="505"/>
      <c r="P6" s="505"/>
      <c r="Q6" s="505"/>
      <c r="R6" s="505"/>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505"/>
      <c r="P7" s="505"/>
      <c r="Q7" s="505"/>
      <c r="R7" s="505"/>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505"/>
      <c r="P8" s="505"/>
      <c r="Q8" s="505"/>
      <c r="R8" s="505"/>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505"/>
      <c r="P9" s="505"/>
      <c r="Q9" s="505"/>
      <c r="R9" s="505"/>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505"/>
      <c r="P10" s="505"/>
      <c r="Q10" s="505"/>
      <c r="R10" s="505"/>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505"/>
      <c r="P11" s="505"/>
      <c r="Q11" s="505"/>
      <c r="R11" s="505"/>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505"/>
      <c r="P12" s="505"/>
      <c r="Q12" s="505"/>
      <c r="R12" s="505"/>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505"/>
      <c r="P13" s="505"/>
      <c r="Q13" s="505"/>
      <c r="R13" s="505"/>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505"/>
      <c r="P14" s="505"/>
      <c r="Q14" s="505"/>
      <c r="R14" s="505"/>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505"/>
      <c r="P15" s="505"/>
      <c r="Q15" s="505"/>
      <c r="R15" s="505"/>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504"/>
      <c r="P16" s="504"/>
      <c r="Q16" s="504"/>
      <c r="R16" s="504"/>
      <c r="S16" s="73"/>
      <c r="T16" s="93"/>
      <c r="U16" s="93"/>
      <c r="V16" s="93"/>
      <c r="W16" s="23"/>
      <c r="X16" s="94"/>
      <c r="Y16" s="94"/>
      <c r="Z16" s="23"/>
      <c r="AA16" s="23"/>
    </row>
    <row r="17" spans="1:27" ht="20.25">
      <c r="A17" s="646"/>
      <c r="B17" s="647"/>
      <c r="C17" s="648"/>
      <c r="D17" s="653" t="s">
        <v>101</v>
      </c>
      <c r="E17" s="647"/>
      <c r="F17" s="647"/>
      <c r="G17" s="647"/>
      <c r="H17" s="647"/>
      <c r="I17" s="647"/>
      <c r="J17" s="647"/>
      <c r="K17" s="647"/>
      <c r="L17" s="647"/>
      <c r="M17" s="647"/>
      <c r="N17" s="647"/>
      <c r="O17" s="647"/>
      <c r="P17" s="647"/>
      <c r="Q17" s="647"/>
      <c r="R17" s="647"/>
      <c r="S17" s="647"/>
      <c r="T17" s="647"/>
      <c r="U17" s="647"/>
      <c r="V17" s="647"/>
      <c r="W17" s="648"/>
      <c r="X17" s="95" t="s">
        <v>102</v>
      </c>
      <c r="Y17" s="23"/>
      <c r="Z17" s="23"/>
      <c r="AA17" s="23"/>
    </row>
    <row r="18" spans="1:27" ht="20.25">
      <c r="A18" s="649"/>
      <c r="B18" s="593"/>
      <c r="C18" s="650"/>
      <c r="D18" s="649"/>
      <c r="E18" s="593"/>
      <c r="F18" s="593"/>
      <c r="G18" s="593"/>
      <c r="H18" s="593"/>
      <c r="I18" s="593"/>
      <c r="J18" s="593"/>
      <c r="K18" s="593"/>
      <c r="L18" s="593"/>
      <c r="M18" s="593"/>
      <c r="N18" s="593"/>
      <c r="O18" s="593"/>
      <c r="P18" s="593"/>
      <c r="Q18" s="593"/>
      <c r="R18" s="593"/>
      <c r="S18" s="593"/>
      <c r="T18" s="593"/>
      <c r="U18" s="593"/>
      <c r="V18" s="593"/>
      <c r="W18" s="650"/>
      <c r="X18" s="96" t="s">
        <v>954</v>
      </c>
      <c r="Y18" s="23"/>
      <c r="Z18" s="23"/>
      <c r="AA18" s="23"/>
    </row>
    <row r="19" spans="1:27" ht="20.25">
      <c r="A19" s="649"/>
      <c r="B19" s="593"/>
      <c r="C19" s="650"/>
      <c r="D19" s="649"/>
      <c r="E19" s="593"/>
      <c r="F19" s="593"/>
      <c r="G19" s="593"/>
      <c r="H19" s="593"/>
      <c r="I19" s="593"/>
      <c r="J19" s="593"/>
      <c r="K19" s="593"/>
      <c r="L19" s="593"/>
      <c r="M19" s="593"/>
      <c r="N19" s="593"/>
      <c r="O19" s="593"/>
      <c r="P19" s="593"/>
      <c r="Q19" s="593"/>
      <c r="R19" s="593"/>
      <c r="S19" s="593"/>
      <c r="T19" s="593"/>
      <c r="U19" s="593"/>
      <c r="V19" s="593"/>
      <c r="W19" s="650"/>
      <c r="X19" s="97" t="s">
        <v>955</v>
      </c>
      <c r="Y19" s="23"/>
      <c r="Z19" s="23"/>
      <c r="AA19" s="23"/>
    </row>
    <row r="20" spans="1:27" ht="20.25">
      <c r="A20" s="651"/>
      <c r="B20" s="652"/>
      <c r="C20" s="612"/>
      <c r="D20" s="651"/>
      <c r="E20" s="652"/>
      <c r="F20" s="652"/>
      <c r="G20" s="652"/>
      <c r="H20" s="652"/>
      <c r="I20" s="652"/>
      <c r="J20" s="652"/>
      <c r="K20" s="652"/>
      <c r="L20" s="652"/>
      <c r="M20" s="652"/>
      <c r="N20" s="652"/>
      <c r="O20" s="652"/>
      <c r="P20" s="652"/>
      <c r="Q20" s="652"/>
      <c r="R20" s="652"/>
      <c r="S20" s="652"/>
      <c r="T20" s="652"/>
      <c r="U20" s="652"/>
      <c r="V20" s="652"/>
      <c r="W20" s="612"/>
      <c r="X20" s="98" t="s">
        <v>105</v>
      </c>
      <c r="Y20" s="23"/>
      <c r="Z20" s="23"/>
      <c r="AA20" s="23"/>
    </row>
    <row r="21" spans="1:27" ht="15.75" customHeight="1">
      <c r="A21" s="334"/>
      <c r="B21" s="335"/>
      <c r="C21" s="335"/>
      <c r="D21" s="335"/>
      <c r="E21" s="336"/>
      <c r="F21" s="337"/>
      <c r="G21" s="338"/>
      <c r="H21" s="338"/>
      <c r="I21" s="337"/>
      <c r="J21" s="337"/>
      <c r="K21" s="337"/>
      <c r="L21" s="337"/>
      <c r="M21" s="337"/>
      <c r="N21" s="337"/>
      <c r="O21" s="506"/>
      <c r="P21" s="506"/>
      <c r="Q21" s="506"/>
      <c r="R21" s="506"/>
      <c r="S21" s="507"/>
      <c r="T21" s="340"/>
      <c r="U21" s="340"/>
      <c r="V21" s="337"/>
      <c r="W21" s="337"/>
      <c r="X21" s="338"/>
      <c r="Y21" s="23"/>
      <c r="Z21" s="23"/>
      <c r="AA21" s="23"/>
    </row>
    <row r="22" spans="1:27" ht="15.75" customHeight="1">
      <c r="A22" s="686" t="s">
        <v>956</v>
      </c>
      <c r="B22" s="565"/>
      <c r="C22" s="566"/>
      <c r="D22" s="341"/>
      <c r="E22" s="687" t="str">
        <f>CONCATENATE("INFORME DE SEGUIMIENTO DEL PROCESO ",A23)</f>
        <v>INFORME DE SEGUIMIENTO DEL PROCESO GESTIÓN FINANCIERA</v>
      </c>
      <c r="F22" s="569"/>
      <c r="G22" s="338"/>
      <c r="H22" s="688" t="s">
        <v>957</v>
      </c>
      <c r="I22" s="568"/>
      <c r="J22" s="569"/>
      <c r="K22" s="342"/>
      <c r="L22" s="343"/>
      <c r="M22" s="343"/>
      <c r="N22" s="343"/>
      <c r="O22" s="343"/>
      <c r="P22" s="343"/>
      <c r="Q22" s="343"/>
      <c r="R22" s="343"/>
      <c r="S22" s="343"/>
      <c r="T22" s="343"/>
      <c r="U22" s="343"/>
      <c r="V22" s="453"/>
      <c r="W22" s="343"/>
      <c r="X22" s="344"/>
      <c r="Y22" s="23"/>
      <c r="Z22" s="23"/>
      <c r="AA22" s="23"/>
    </row>
    <row r="23" spans="1:27" ht="15.75" customHeight="1">
      <c r="A23" s="712" t="s">
        <v>95</v>
      </c>
      <c r="B23" s="565"/>
      <c r="C23" s="566"/>
      <c r="D23" s="341"/>
      <c r="E23" s="345" t="s">
        <v>958</v>
      </c>
      <c r="F23" s="346">
        <f>COUNTA(E31:E32)</f>
        <v>1</v>
      </c>
      <c r="G23" s="338"/>
      <c r="H23" s="690" t="s">
        <v>959</v>
      </c>
      <c r="I23" s="691"/>
      <c r="J23" s="346">
        <f>COUNTIF(I31:I43,"Acción correctiva")</f>
        <v>1</v>
      </c>
      <c r="K23" s="339"/>
      <c r="L23" s="343"/>
      <c r="M23" s="343"/>
      <c r="N23" s="343"/>
      <c r="O23" s="343"/>
      <c r="P23" s="343"/>
      <c r="Q23" s="343"/>
      <c r="R23" s="343"/>
      <c r="S23" s="343"/>
      <c r="T23" s="343"/>
      <c r="U23" s="344"/>
      <c r="V23" s="454"/>
      <c r="W23" s="341"/>
      <c r="X23" s="344"/>
      <c r="Y23" s="23"/>
      <c r="Z23" s="23"/>
      <c r="AA23" s="23"/>
    </row>
    <row r="24" spans="1:27" ht="39.75" customHeight="1">
      <c r="A24" s="348"/>
      <c r="B24" s="341"/>
      <c r="C24" s="341"/>
      <c r="D24" s="349"/>
      <c r="E24" s="350" t="s">
        <v>8</v>
      </c>
      <c r="F24" s="351">
        <f>COUNTA(H31:H32)</f>
        <v>1</v>
      </c>
      <c r="G24" s="352"/>
      <c r="H24" s="693" t="s">
        <v>960</v>
      </c>
      <c r="I24" s="694"/>
      <c r="J24" s="347">
        <f>COUNTIF(I31:I43,"Acción Preventiva y/o de mejora")</f>
        <v>0</v>
      </c>
      <c r="K24" s="339"/>
      <c r="L24" s="343"/>
      <c r="M24" s="343"/>
      <c r="N24" s="343"/>
      <c r="O24" s="343"/>
      <c r="P24" s="343"/>
      <c r="Q24" s="343"/>
      <c r="R24" s="339"/>
      <c r="S24" s="339"/>
      <c r="T24" s="339"/>
      <c r="U24" s="344"/>
      <c r="V24" s="454"/>
      <c r="W24" s="341"/>
      <c r="X24" s="344"/>
      <c r="Y24" s="23"/>
      <c r="Z24" s="23"/>
      <c r="AA24" s="23"/>
    </row>
    <row r="25" spans="1:27" ht="39.75" customHeight="1">
      <c r="A25" s="348"/>
      <c r="B25" s="341"/>
      <c r="C25" s="341"/>
      <c r="D25" s="353"/>
      <c r="E25" s="350" t="s">
        <v>9</v>
      </c>
      <c r="F25" s="351">
        <f>COUNTIF(W31:W32, "Vencida")</f>
        <v>0</v>
      </c>
      <c r="G25" s="352"/>
      <c r="H25" s="695"/>
      <c r="I25" s="666"/>
      <c r="J25" s="354"/>
      <c r="K25" s="339"/>
      <c r="L25" s="343"/>
      <c r="M25" s="343"/>
      <c r="N25" s="343"/>
      <c r="O25" s="343"/>
      <c r="P25" s="343"/>
      <c r="Q25" s="343"/>
      <c r="R25" s="339"/>
      <c r="S25" s="339"/>
      <c r="T25" s="339"/>
      <c r="U25" s="344"/>
      <c r="V25" s="454"/>
      <c r="W25" s="341"/>
      <c r="X25" s="355"/>
      <c r="Y25" s="23"/>
      <c r="Z25" s="23"/>
      <c r="AA25" s="23"/>
    </row>
    <row r="26" spans="1:27" ht="39.75" customHeight="1">
      <c r="A26" s="348"/>
      <c r="B26" s="341"/>
      <c r="C26" s="341"/>
      <c r="D26" s="349"/>
      <c r="E26" s="350" t="s">
        <v>10</v>
      </c>
      <c r="F26" s="351">
        <f>COUNTIF(W31:W32, "En ejecución")</f>
        <v>1</v>
      </c>
      <c r="G26" s="352"/>
      <c r="H26" s="695"/>
      <c r="I26" s="666"/>
      <c r="J26" s="356"/>
      <c r="K26" s="354"/>
      <c r="L26" s="343"/>
      <c r="M26" s="343"/>
      <c r="N26" s="343"/>
      <c r="O26" s="343"/>
      <c r="P26" s="343"/>
      <c r="Q26" s="343"/>
      <c r="R26" s="339"/>
      <c r="S26" s="339"/>
      <c r="T26" s="339"/>
      <c r="U26" s="344"/>
      <c r="V26" s="454"/>
      <c r="W26" s="341"/>
      <c r="X26" s="355"/>
      <c r="Y26" s="23"/>
      <c r="Z26" s="23"/>
      <c r="AA26" s="23"/>
    </row>
    <row r="27" spans="1:27" ht="30.75" customHeight="1">
      <c r="A27" s="348"/>
      <c r="B27" s="341"/>
      <c r="C27" s="341"/>
      <c r="D27" s="353"/>
      <c r="E27" s="357" t="s">
        <v>980</v>
      </c>
      <c r="F27" s="347">
        <f>COUNTIF(W31:W32, "Cerrada")</f>
        <v>0</v>
      </c>
      <c r="G27" s="352"/>
      <c r="H27" s="358"/>
      <c r="I27" s="359"/>
      <c r="J27" s="343"/>
      <c r="K27" s="343"/>
      <c r="L27" s="343"/>
      <c r="M27" s="343"/>
      <c r="N27" s="343"/>
      <c r="O27" s="343"/>
      <c r="P27" s="343"/>
      <c r="Q27" s="343"/>
      <c r="R27" s="339"/>
      <c r="S27" s="339"/>
      <c r="T27" s="339"/>
      <c r="U27" s="344"/>
      <c r="V27" s="454"/>
      <c r="W27" s="341"/>
      <c r="X27" s="355"/>
      <c r="Y27" s="23"/>
      <c r="Z27" s="23"/>
      <c r="AA27" s="23"/>
    </row>
    <row r="28" spans="1:27" ht="15.75" customHeight="1">
      <c r="A28" s="348"/>
      <c r="B28" s="341"/>
      <c r="C28" s="341"/>
      <c r="D28" s="341"/>
      <c r="E28" s="360"/>
      <c r="F28" s="361"/>
      <c r="G28" s="352"/>
      <c r="H28" s="358"/>
      <c r="I28" s="362"/>
      <c r="J28" s="363"/>
      <c r="K28" s="362"/>
      <c r="L28" s="363"/>
      <c r="M28" s="364"/>
      <c r="N28" s="365"/>
      <c r="O28" s="508"/>
      <c r="P28" s="508"/>
      <c r="Q28" s="508"/>
      <c r="R28" s="506"/>
      <c r="S28" s="507"/>
      <c r="T28" s="337"/>
      <c r="U28" s="337"/>
      <c r="V28" s="337"/>
      <c r="W28" s="337"/>
      <c r="X28" s="337"/>
      <c r="Y28" s="23"/>
      <c r="Z28" s="23"/>
      <c r="AA28" s="23"/>
    </row>
    <row r="29" spans="1:27" ht="15.75" customHeight="1" thickBot="1">
      <c r="A29" s="654" t="s">
        <v>107</v>
      </c>
      <c r="B29" s="568"/>
      <c r="C29" s="568"/>
      <c r="D29" s="568"/>
      <c r="E29" s="568"/>
      <c r="F29" s="568"/>
      <c r="G29" s="569"/>
      <c r="H29" s="655" t="s">
        <v>108</v>
      </c>
      <c r="I29" s="568"/>
      <c r="J29" s="568"/>
      <c r="K29" s="568"/>
      <c r="L29" s="568"/>
      <c r="M29" s="568"/>
      <c r="N29" s="569"/>
      <c r="O29" s="656" t="s">
        <v>109</v>
      </c>
      <c r="P29" s="568"/>
      <c r="Q29" s="568"/>
      <c r="R29" s="568"/>
      <c r="S29" s="569"/>
      <c r="T29" s="657" t="s">
        <v>110</v>
      </c>
      <c r="U29" s="568"/>
      <c r="V29" s="568"/>
      <c r="W29" s="568"/>
      <c r="X29" s="569"/>
      <c r="Y29" s="102"/>
      <c r="Z29" s="103"/>
      <c r="AA29" s="104"/>
    </row>
    <row r="30" spans="1:27" ht="15.75" customHeight="1" thickBo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736" t="s">
        <v>123</v>
      </c>
      <c r="P30" s="647"/>
      <c r="Q30" s="647"/>
      <c r="R30" s="697"/>
      <c r="S30" s="400" t="s">
        <v>124</v>
      </c>
      <c r="T30" s="112" t="s">
        <v>123</v>
      </c>
      <c r="U30" s="399" t="s">
        <v>124</v>
      </c>
      <c r="V30" s="109" t="s">
        <v>57</v>
      </c>
      <c r="W30" s="399" t="s">
        <v>125</v>
      </c>
      <c r="X30" s="400" t="s">
        <v>126</v>
      </c>
      <c r="Y30" s="113"/>
      <c r="Z30" s="23"/>
      <c r="AA30" s="23"/>
    </row>
    <row r="31" spans="1:27" ht="251.25" customHeight="1">
      <c r="A31" s="130">
        <v>1</v>
      </c>
      <c r="B31" s="130" t="s">
        <v>60</v>
      </c>
      <c r="C31" s="130" t="s">
        <v>98</v>
      </c>
      <c r="D31" s="131">
        <v>44741</v>
      </c>
      <c r="E31" s="130" t="s">
        <v>1078</v>
      </c>
      <c r="F31" s="130" t="s">
        <v>61</v>
      </c>
      <c r="G31" s="130" t="s">
        <v>1079</v>
      </c>
      <c r="H31" s="434" t="s">
        <v>1080</v>
      </c>
      <c r="I31" s="150" t="s">
        <v>62</v>
      </c>
      <c r="J31" s="150" t="s">
        <v>1081</v>
      </c>
      <c r="K31" s="130" t="s">
        <v>1363</v>
      </c>
      <c r="L31" s="131">
        <v>44748</v>
      </c>
      <c r="M31" s="131">
        <v>44757</v>
      </c>
      <c r="N31" s="530">
        <v>45016</v>
      </c>
      <c r="O31" s="735" t="s">
        <v>1402</v>
      </c>
      <c r="P31" s="707"/>
      <c r="Q31" s="707"/>
      <c r="R31" s="707"/>
      <c r="S31" s="534" t="s">
        <v>1110</v>
      </c>
      <c r="T31" s="533" t="s">
        <v>1427</v>
      </c>
      <c r="U31" s="205" t="s">
        <v>1364</v>
      </c>
      <c r="V31" s="509"/>
      <c r="W31" s="221" t="s">
        <v>70</v>
      </c>
      <c r="X31" s="438" t="s">
        <v>1425</v>
      </c>
      <c r="Y31" s="74"/>
      <c r="Z31" s="74"/>
      <c r="AA31" s="74"/>
    </row>
    <row r="32" spans="1:27" ht="15.75" customHeight="1">
      <c r="A32" s="23"/>
      <c r="B32" s="23"/>
      <c r="C32" s="23"/>
      <c r="D32" s="23"/>
      <c r="E32" s="23"/>
      <c r="F32" s="23"/>
      <c r="G32" s="23"/>
      <c r="H32" s="23"/>
      <c r="I32" s="23"/>
      <c r="J32" s="23"/>
      <c r="K32" s="23"/>
      <c r="L32" s="23"/>
      <c r="M32" s="23"/>
      <c r="N32" s="23"/>
      <c r="O32" s="23"/>
      <c r="P32" s="23"/>
      <c r="Q32" s="23"/>
      <c r="R32" s="23"/>
      <c r="S32" s="23"/>
      <c r="T32" s="23"/>
      <c r="U32" s="23"/>
      <c r="V32" s="451"/>
      <c r="W32" s="23"/>
      <c r="X32" s="23"/>
      <c r="Y32" s="23"/>
      <c r="Z32" s="23"/>
      <c r="AA32" s="23"/>
    </row>
    <row r="33" spans="1:27" ht="15.75" customHeight="1">
      <c r="A33" s="23"/>
      <c r="B33" s="23"/>
      <c r="C33" s="23"/>
      <c r="D33" s="23"/>
      <c r="E33" s="23"/>
      <c r="F33" s="23"/>
      <c r="G33" s="23"/>
      <c r="H33" s="23"/>
      <c r="I33" s="23"/>
      <c r="J33" s="23"/>
      <c r="K33" s="23"/>
      <c r="L33" s="23"/>
      <c r="M33" s="23"/>
      <c r="N33" s="23"/>
      <c r="O33" s="23"/>
      <c r="P33" s="23"/>
      <c r="Q33" s="23"/>
      <c r="R33" s="23"/>
      <c r="S33" s="23"/>
      <c r="T33" s="23"/>
      <c r="U33" s="23"/>
      <c r="V33" s="451"/>
      <c r="W33" s="23"/>
      <c r="X33" s="23"/>
      <c r="Y33" s="23"/>
      <c r="Z33" s="23"/>
      <c r="AA33" s="23"/>
    </row>
    <row r="34" spans="1:27" ht="15.75" customHeight="1">
      <c r="A34" s="23"/>
      <c r="B34" s="23"/>
      <c r="C34" s="23"/>
      <c r="D34" s="23"/>
      <c r="E34" s="23"/>
      <c r="F34" s="23"/>
      <c r="G34" s="23"/>
      <c r="H34" s="23"/>
      <c r="I34" s="23"/>
      <c r="J34" s="23"/>
      <c r="K34" s="23"/>
      <c r="L34" s="23"/>
      <c r="M34" s="23"/>
      <c r="N34" s="23"/>
      <c r="O34" s="23"/>
      <c r="P34" s="23"/>
      <c r="Q34" s="23"/>
      <c r="R34" s="23"/>
      <c r="S34" s="23"/>
      <c r="T34" s="23"/>
      <c r="U34" s="23"/>
      <c r="V34" s="451"/>
      <c r="W34" s="23"/>
      <c r="X34" s="23"/>
      <c r="Y34" s="23"/>
      <c r="Z34" s="23"/>
      <c r="AA34" s="23"/>
    </row>
    <row r="35" spans="1:27" ht="15.75" customHeight="1">
      <c r="A35" s="23"/>
      <c r="B35" s="23"/>
      <c r="C35" s="23"/>
      <c r="D35" s="23"/>
      <c r="E35" s="23"/>
      <c r="F35" s="23"/>
      <c r="G35" s="23"/>
      <c r="H35" s="23"/>
      <c r="I35" s="23"/>
      <c r="J35" s="23"/>
      <c r="K35" s="23"/>
      <c r="L35" s="23"/>
      <c r="M35" s="23"/>
      <c r="N35" s="23"/>
      <c r="O35" s="23"/>
      <c r="P35" s="23"/>
      <c r="Q35" s="23"/>
      <c r="R35" s="23"/>
      <c r="S35" s="23"/>
      <c r="T35" s="23"/>
      <c r="U35" s="23"/>
      <c r="V35" s="451"/>
      <c r="W35" s="23"/>
      <c r="X35" s="23"/>
      <c r="Y35" s="23"/>
      <c r="Z35" s="23"/>
      <c r="AA35" s="23"/>
    </row>
    <row r="36" spans="1:27" ht="15.75" customHeight="1">
      <c r="A36" s="23"/>
      <c r="B36" s="23"/>
      <c r="C36" s="23"/>
      <c r="D36" s="23"/>
      <c r="E36" s="94"/>
      <c r="F36" s="23"/>
      <c r="G36" s="92"/>
      <c r="H36" s="92"/>
      <c r="I36" s="23"/>
      <c r="J36" s="23"/>
      <c r="K36" s="23"/>
      <c r="L36" s="23"/>
      <c r="M36" s="23"/>
      <c r="N36" s="23"/>
      <c r="O36" s="23"/>
      <c r="P36" s="23"/>
      <c r="Q36" s="23"/>
      <c r="R36" s="23"/>
      <c r="S36" s="23"/>
      <c r="T36" s="93"/>
      <c r="U36" s="93"/>
      <c r="V36" s="451"/>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451"/>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451"/>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451"/>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451"/>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451"/>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451"/>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451"/>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451"/>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451"/>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451"/>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451"/>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451"/>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451"/>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451"/>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451"/>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451"/>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451"/>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451"/>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451"/>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451"/>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451"/>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451"/>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451"/>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451"/>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451"/>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451"/>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451"/>
      <c r="W63" s="219"/>
      <c r="X63" s="94"/>
      <c r="Y63" s="23"/>
      <c r="Z63" s="23"/>
      <c r="AA63" s="23"/>
    </row>
    <row r="64" spans="1:27" ht="15.75" customHeight="1">
      <c r="A64" s="23"/>
      <c r="B64" s="23"/>
      <c r="C64" s="23"/>
      <c r="D64" s="23"/>
      <c r="E64" s="23"/>
      <c r="F64" s="23"/>
      <c r="G64" s="23"/>
      <c r="H64" s="23"/>
      <c r="I64" s="23"/>
      <c r="J64" s="23"/>
      <c r="K64" s="23"/>
      <c r="L64" s="23"/>
      <c r="M64" s="23"/>
      <c r="N64" s="23"/>
      <c r="O64" s="23"/>
      <c r="P64" s="23"/>
      <c r="Q64" s="23"/>
      <c r="R64" s="23"/>
      <c r="S64" s="23"/>
      <c r="T64" s="23"/>
      <c r="U64" s="23"/>
      <c r="V64" s="451"/>
      <c r="W64" s="219"/>
      <c r="X64" s="23"/>
      <c r="Y64" s="23"/>
      <c r="Z64" s="23"/>
      <c r="AA64" s="23"/>
    </row>
    <row r="65" spans="1:27" ht="15.75" customHeight="1">
      <c r="A65" s="23"/>
      <c r="B65" s="23"/>
      <c r="C65" s="23"/>
      <c r="D65" s="23"/>
      <c r="E65" s="23"/>
      <c r="F65" s="23"/>
      <c r="G65" s="23"/>
      <c r="H65" s="23"/>
      <c r="I65" s="23"/>
      <c r="J65" s="23"/>
      <c r="K65" s="23"/>
      <c r="L65" s="23"/>
      <c r="M65" s="23"/>
      <c r="N65" s="23"/>
      <c r="O65" s="23"/>
      <c r="P65" s="23"/>
      <c r="Q65" s="23"/>
      <c r="R65" s="23"/>
      <c r="S65" s="23"/>
      <c r="T65" s="23"/>
      <c r="U65" s="23"/>
      <c r="V65" s="451"/>
      <c r="W65" s="219"/>
      <c r="X65" s="23"/>
      <c r="Y65" s="23"/>
      <c r="Z65" s="23"/>
      <c r="AA65" s="23"/>
    </row>
    <row r="66" spans="1:27" ht="15.75" customHeight="1">
      <c r="A66" s="23"/>
      <c r="B66" s="23"/>
      <c r="C66" s="23"/>
      <c r="D66" s="23"/>
      <c r="E66" s="23"/>
      <c r="F66" s="23"/>
      <c r="G66" s="23"/>
      <c r="H66" s="23"/>
      <c r="I66" s="23"/>
      <c r="J66" s="23"/>
      <c r="K66" s="23"/>
      <c r="L66" s="23"/>
      <c r="M66" s="23"/>
      <c r="N66" s="23"/>
      <c r="O66" s="23"/>
      <c r="P66" s="23"/>
      <c r="Q66" s="23"/>
      <c r="R66" s="23"/>
      <c r="S66" s="23"/>
      <c r="T66" s="23"/>
      <c r="U66" s="23"/>
      <c r="V66" s="451"/>
      <c r="W66" s="219"/>
      <c r="X66" s="23"/>
      <c r="Y66" s="23"/>
      <c r="Z66" s="23"/>
      <c r="AA66" s="23"/>
    </row>
    <row r="67" spans="1:27" ht="15.75" customHeight="1">
      <c r="A67" s="23"/>
      <c r="B67" s="23"/>
      <c r="C67" s="23"/>
      <c r="D67" s="23"/>
      <c r="E67" s="23"/>
      <c r="F67" s="23"/>
      <c r="G67" s="23"/>
      <c r="H67" s="23"/>
      <c r="I67" s="23"/>
      <c r="J67" s="23"/>
      <c r="K67" s="23"/>
      <c r="L67" s="23"/>
      <c r="M67" s="23"/>
      <c r="N67" s="23"/>
      <c r="O67" s="23"/>
      <c r="P67" s="23"/>
      <c r="Q67" s="23"/>
      <c r="R67" s="23"/>
      <c r="S67" s="23"/>
      <c r="T67" s="23"/>
      <c r="U67" s="23"/>
      <c r="V67" s="451"/>
      <c r="W67" s="219"/>
      <c r="X67" s="23"/>
      <c r="Y67" s="23"/>
      <c r="Z67" s="23"/>
      <c r="AA67" s="23"/>
    </row>
    <row r="68" spans="1:27" ht="15.75" customHeight="1">
      <c r="A68" s="23"/>
      <c r="B68" s="23"/>
      <c r="C68" s="23"/>
      <c r="D68" s="23"/>
      <c r="E68" s="23"/>
      <c r="F68" s="23"/>
      <c r="G68" s="23"/>
      <c r="H68" s="23"/>
      <c r="I68" s="23"/>
      <c r="J68" s="23"/>
      <c r="K68" s="23"/>
      <c r="L68" s="23"/>
      <c r="M68" s="23"/>
      <c r="N68" s="23"/>
      <c r="O68" s="23"/>
      <c r="P68" s="23"/>
      <c r="Q68" s="23"/>
      <c r="R68" s="23"/>
      <c r="S68" s="23"/>
      <c r="T68" s="23"/>
      <c r="U68" s="23"/>
      <c r="V68" s="451"/>
      <c r="W68" s="219"/>
      <c r="X68" s="23"/>
      <c r="Y68" s="23"/>
      <c r="Z68" s="23"/>
      <c r="AA68" s="23"/>
    </row>
    <row r="69" spans="1:27" ht="15.75" customHeight="1">
      <c r="A69" s="23"/>
      <c r="B69" s="23"/>
      <c r="C69" s="23"/>
      <c r="D69" s="23"/>
      <c r="E69" s="23"/>
      <c r="F69" s="23"/>
      <c r="G69" s="23"/>
      <c r="H69" s="23"/>
      <c r="I69" s="23"/>
      <c r="J69" s="23"/>
      <c r="K69" s="23"/>
      <c r="L69" s="23"/>
      <c r="M69" s="23"/>
      <c r="N69" s="23"/>
      <c r="O69" s="23"/>
      <c r="P69" s="23"/>
      <c r="Q69" s="23"/>
      <c r="R69" s="23"/>
      <c r="S69" s="23"/>
      <c r="T69" s="23"/>
      <c r="U69" s="23"/>
      <c r="V69" s="451"/>
      <c r="W69" s="219"/>
      <c r="X69" s="23"/>
      <c r="Y69" s="23"/>
      <c r="Z69" s="23"/>
      <c r="AA69" s="23"/>
    </row>
    <row r="70" spans="1:27" ht="15.75" customHeight="1">
      <c r="A70" s="23"/>
      <c r="B70" s="23"/>
      <c r="C70" s="23"/>
      <c r="D70" s="23"/>
      <c r="E70" s="23"/>
      <c r="F70" s="23"/>
      <c r="G70" s="23"/>
      <c r="H70" s="23"/>
      <c r="I70" s="23"/>
      <c r="J70" s="23"/>
      <c r="K70" s="23"/>
      <c r="L70" s="23"/>
      <c r="M70" s="23"/>
      <c r="N70" s="23"/>
      <c r="O70" s="23"/>
      <c r="P70" s="23"/>
      <c r="Q70" s="23"/>
      <c r="R70" s="23"/>
      <c r="S70" s="23"/>
      <c r="T70" s="23"/>
      <c r="U70" s="23"/>
      <c r="V70" s="451"/>
      <c r="W70" s="219"/>
      <c r="X70" s="23"/>
      <c r="Y70" s="23"/>
      <c r="Z70" s="23"/>
      <c r="AA70" s="23"/>
    </row>
    <row r="71" spans="1:27" ht="15.75" customHeight="1">
      <c r="A71" s="23"/>
      <c r="B71" s="23"/>
      <c r="C71" s="23"/>
      <c r="D71" s="23"/>
      <c r="E71" s="23"/>
      <c r="F71" s="23"/>
      <c r="G71" s="23"/>
      <c r="H71" s="23"/>
      <c r="I71" s="23"/>
      <c r="J71" s="23"/>
      <c r="K71" s="23"/>
      <c r="L71" s="23"/>
      <c r="M71" s="23"/>
      <c r="N71" s="23"/>
      <c r="O71" s="23"/>
      <c r="P71" s="23"/>
      <c r="Q71" s="23"/>
      <c r="R71" s="23"/>
      <c r="S71" s="23"/>
      <c r="T71" s="23"/>
      <c r="U71" s="23"/>
      <c r="V71" s="451"/>
      <c r="W71" s="219"/>
      <c r="X71" s="23"/>
      <c r="Y71" s="23"/>
      <c r="Z71" s="23"/>
      <c r="AA71" s="23"/>
    </row>
    <row r="72" spans="1:27" ht="15.75" customHeight="1">
      <c r="A72" s="23"/>
      <c r="B72" s="23"/>
      <c r="C72" s="23"/>
      <c r="D72" s="23"/>
      <c r="E72" s="23"/>
      <c r="F72" s="23"/>
      <c r="G72" s="23"/>
      <c r="H72" s="23"/>
      <c r="I72" s="23"/>
      <c r="J72" s="23"/>
      <c r="K72" s="23"/>
      <c r="L72" s="23"/>
      <c r="M72" s="23"/>
      <c r="N72" s="23"/>
      <c r="O72" s="23"/>
      <c r="P72" s="23"/>
      <c r="Q72" s="23"/>
      <c r="R72" s="23"/>
      <c r="S72" s="23"/>
      <c r="T72" s="23"/>
      <c r="U72" s="23"/>
      <c r="V72" s="451"/>
      <c r="W72" s="219"/>
      <c r="X72" s="23"/>
      <c r="Y72" s="23"/>
      <c r="Z72" s="23"/>
      <c r="AA72" s="23"/>
    </row>
    <row r="73" spans="1:27" ht="15.75" customHeight="1">
      <c r="A73" s="23"/>
      <c r="B73" s="23"/>
      <c r="C73" s="23"/>
      <c r="D73" s="23"/>
      <c r="E73" s="23"/>
      <c r="F73" s="23"/>
      <c r="G73" s="23"/>
      <c r="H73" s="23"/>
      <c r="I73" s="23"/>
      <c r="J73" s="23"/>
      <c r="K73" s="23"/>
      <c r="L73" s="23"/>
      <c r="M73" s="23"/>
      <c r="N73" s="23"/>
      <c r="O73" s="23"/>
      <c r="P73" s="23"/>
      <c r="Q73" s="23"/>
      <c r="R73" s="23"/>
      <c r="S73" s="23"/>
      <c r="T73" s="23"/>
      <c r="U73" s="23"/>
      <c r="V73" s="451"/>
      <c r="W73" s="219"/>
      <c r="X73" s="23"/>
      <c r="Y73" s="23"/>
      <c r="Z73" s="23"/>
      <c r="AA73" s="23"/>
    </row>
    <row r="74" spans="1:27" ht="15.75" customHeight="1">
      <c r="A74" s="23"/>
      <c r="B74" s="23"/>
      <c r="C74" s="23"/>
      <c r="D74" s="23"/>
      <c r="E74" s="23"/>
      <c r="F74" s="23"/>
      <c r="G74" s="23"/>
      <c r="H74" s="23"/>
      <c r="I74" s="23"/>
      <c r="J74" s="23"/>
      <c r="K74" s="23"/>
      <c r="L74" s="23"/>
      <c r="M74" s="23"/>
      <c r="N74" s="23"/>
      <c r="O74" s="23"/>
      <c r="P74" s="23"/>
      <c r="Q74" s="23"/>
      <c r="R74" s="23"/>
      <c r="S74" s="23"/>
      <c r="T74" s="23"/>
      <c r="U74" s="23"/>
      <c r="V74" s="451"/>
      <c r="W74" s="219"/>
      <c r="X74" s="23"/>
      <c r="Y74" s="23"/>
      <c r="Z74" s="23"/>
      <c r="AA74" s="23"/>
    </row>
    <row r="75" spans="1:27" ht="15.75" customHeight="1">
      <c r="A75" s="23"/>
      <c r="B75" s="23"/>
      <c r="C75" s="23"/>
      <c r="D75" s="23"/>
      <c r="E75" s="23"/>
      <c r="F75" s="23"/>
      <c r="G75" s="23"/>
      <c r="H75" s="23"/>
      <c r="I75" s="23"/>
      <c r="J75" s="23"/>
      <c r="K75" s="23"/>
      <c r="L75" s="23"/>
      <c r="M75" s="23"/>
      <c r="N75" s="23"/>
      <c r="O75" s="23"/>
      <c r="P75" s="23"/>
      <c r="Q75" s="23"/>
      <c r="R75" s="23"/>
      <c r="S75" s="23"/>
      <c r="T75" s="23"/>
      <c r="U75" s="23"/>
      <c r="V75" s="451"/>
      <c r="W75" s="219"/>
      <c r="X75" s="23"/>
      <c r="Y75" s="23"/>
      <c r="Z75" s="23"/>
      <c r="AA75" s="23"/>
    </row>
    <row r="76" spans="1:27" ht="15.75" customHeight="1">
      <c r="A76" s="23"/>
      <c r="B76" s="23"/>
      <c r="C76" s="23"/>
      <c r="D76" s="23"/>
      <c r="E76" s="23"/>
      <c r="F76" s="23"/>
      <c r="G76" s="23"/>
      <c r="H76" s="23"/>
      <c r="I76" s="23"/>
      <c r="J76" s="23"/>
      <c r="K76" s="23"/>
      <c r="L76" s="23"/>
      <c r="M76" s="23"/>
      <c r="N76" s="23"/>
      <c r="O76" s="23"/>
      <c r="P76" s="23"/>
      <c r="Q76" s="23"/>
      <c r="R76" s="23"/>
      <c r="S76" s="23"/>
      <c r="T76" s="23"/>
      <c r="U76" s="23"/>
      <c r="V76" s="451"/>
      <c r="W76" s="219"/>
      <c r="X76" s="23"/>
      <c r="Y76" s="23"/>
      <c r="Z76" s="23"/>
      <c r="AA76" s="23"/>
    </row>
    <row r="77" spans="1:27" ht="15.75" customHeight="1">
      <c r="A77" s="23"/>
      <c r="B77" s="23"/>
      <c r="C77" s="23"/>
      <c r="D77" s="23"/>
      <c r="E77" s="23"/>
      <c r="F77" s="23"/>
      <c r="G77" s="23"/>
      <c r="H77" s="23"/>
      <c r="I77" s="23"/>
      <c r="J77" s="23"/>
      <c r="K77" s="23"/>
      <c r="L77" s="23"/>
      <c r="M77" s="23"/>
      <c r="N77" s="23"/>
      <c r="O77" s="23"/>
      <c r="P77" s="23"/>
      <c r="Q77" s="23"/>
      <c r="R77" s="23"/>
      <c r="S77" s="23"/>
      <c r="T77" s="23"/>
      <c r="U77" s="23"/>
      <c r="V77" s="451"/>
      <c r="W77" s="219"/>
      <c r="X77" s="23"/>
      <c r="Y77" s="23"/>
      <c r="Z77" s="23"/>
      <c r="AA77" s="23"/>
    </row>
    <row r="78" spans="1:27" ht="15.75" customHeight="1">
      <c r="A78" s="23"/>
      <c r="B78" s="23"/>
      <c r="C78" s="23"/>
      <c r="D78" s="23"/>
      <c r="E78" s="23"/>
      <c r="F78" s="23"/>
      <c r="G78" s="23"/>
      <c r="H78" s="23"/>
      <c r="I78" s="23"/>
      <c r="J78" s="23"/>
      <c r="K78" s="23"/>
      <c r="L78" s="23"/>
      <c r="M78" s="23"/>
      <c r="N78" s="23"/>
      <c r="O78" s="23"/>
      <c r="P78" s="23"/>
      <c r="Q78" s="23"/>
      <c r="R78" s="23"/>
      <c r="S78" s="23"/>
      <c r="T78" s="23"/>
      <c r="U78" s="23"/>
      <c r="V78" s="451"/>
      <c r="W78" s="219"/>
      <c r="X78" s="23"/>
      <c r="Y78" s="23"/>
      <c r="Z78" s="23"/>
      <c r="AA78" s="23"/>
    </row>
    <row r="79" spans="1:27" ht="15.75" customHeight="1">
      <c r="A79" s="23"/>
      <c r="B79" s="23"/>
      <c r="C79" s="23"/>
      <c r="D79" s="23"/>
      <c r="E79" s="23"/>
      <c r="F79" s="23"/>
      <c r="G79" s="23"/>
      <c r="H79" s="23"/>
      <c r="I79" s="23"/>
      <c r="J79" s="23"/>
      <c r="K79" s="23"/>
      <c r="L79" s="23"/>
      <c r="M79" s="23"/>
      <c r="N79" s="23"/>
      <c r="O79" s="23"/>
      <c r="P79" s="23"/>
      <c r="Q79" s="23"/>
      <c r="R79" s="23"/>
      <c r="S79" s="23"/>
      <c r="T79" s="23"/>
      <c r="U79" s="23"/>
      <c r="V79" s="451"/>
      <c r="W79" s="219"/>
      <c r="X79" s="23"/>
      <c r="Y79" s="23"/>
      <c r="Z79" s="23"/>
      <c r="AA79" s="23"/>
    </row>
    <row r="80" spans="1:27" ht="15.75" customHeight="1">
      <c r="A80" s="23"/>
      <c r="B80" s="23"/>
      <c r="C80" s="23"/>
      <c r="D80" s="23"/>
      <c r="E80" s="23"/>
      <c r="F80" s="23"/>
      <c r="G80" s="23"/>
      <c r="H80" s="23"/>
      <c r="I80" s="23"/>
      <c r="J80" s="23"/>
      <c r="K80" s="23"/>
      <c r="L80" s="23"/>
      <c r="M80" s="23"/>
      <c r="N80" s="23"/>
      <c r="O80" s="23"/>
      <c r="P80" s="23"/>
      <c r="Q80" s="23"/>
      <c r="R80" s="23"/>
      <c r="S80" s="23"/>
      <c r="T80" s="23"/>
      <c r="U80" s="23"/>
      <c r="V80" s="451"/>
      <c r="W80" s="219"/>
      <c r="X80" s="23"/>
      <c r="Y80" s="23"/>
      <c r="Z80" s="23"/>
      <c r="AA80" s="23"/>
    </row>
    <row r="81" spans="1:27" ht="15.75" customHeight="1">
      <c r="A81" s="23"/>
      <c r="B81" s="23"/>
      <c r="C81" s="23"/>
      <c r="D81" s="23"/>
      <c r="E81" s="23"/>
      <c r="F81" s="23"/>
      <c r="G81" s="23"/>
      <c r="H81" s="23"/>
      <c r="I81" s="23"/>
      <c r="J81" s="23"/>
      <c r="K81" s="23"/>
      <c r="L81" s="23"/>
      <c r="M81" s="23"/>
      <c r="N81" s="23"/>
      <c r="O81" s="23"/>
      <c r="P81" s="23"/>
      <c r="Q81" s="23"/>
      <c r="R81" s="23"/>
      <c r="S81" s="23"/>
      <c r="T81" s="23"/>
      <c r="U81" s="23"/>
      <c r="V81" s="451"/>
      <c r="W81" s="219"/>
      <c r="X81" s="23"/>
      <c r="Y81" s="23"/>
      <c r="Z81" s="23"/>
      <c r="AA81" s="23"/>
    </row>
    <row r="82" spans="1:27" ht="15.75" customHeight="1">
      <c r="A82" s="23"/>
      <c r="B82" s="23"/>
      <c r="C82" s="23"/>
      <c r="D82" s="23"/>
      <c r="E82" s="23"/>
      <c r="F82" s="23"/>
      <c r="G82" s="23"/>
      <c r="H82" s="23"/>
      <c r="I82" s="23"/>
      <c r="J82" s="23"/>
      <c r="K82" s="23"/>
      <c r="L82" s="23"/>
      <c r="M82" s="23"/>
      <c r="N82" s="23"/>
      <c r="O82" s="23"/>
      <c r="P82" s="23"/>
      <c r="Q82" s="23"/>
      <c r="R82" s="23"/>
      <c r="S82" s="23"/>
      <c r="T82" s="23"/>
      <c r="U82" s="23"/>
      <c r="V82" s="451"/>
      <c r="W82" s="219"/>
      <c r="X82" s="23"/>
      <c r="Y82" s="23"/>
      <c r="Z82" s="23"/>
      <c r="AA82" s="23"/>
    </row>
    <row r="83" spans="1:27" ht="15.75" customHeight="1">
      <c r="A83" s="23"/>
      <c r="B83" s="23"/>
      <c r="C83" s="23"/>
      <c r="D83" s="23"/>
      <c r="E83" s="23"/>
      <c r="F83" s="23"/>
      <c r="G83" s="23"/>
      <c r="H83" s="23"/>
      <c r="I83" s="23"/>
      <c r="J83" s="23"/>
      <c r="K83" s="23"/>
      <c r="L83" s="23"/>
      <c r="M83" s="23"/>
      <c r="N83" s="23"/>
      <c r="O83" s="23"/>
      <c r="P83" s="23"/>
      <c r="Q83" s="23"/>
      <c r="R83" s="23"/>
      <c r="S83" s="23"/>
      <c r="T83" s="23"/>
      <c r="U83" s="23"/>
      <c r="V83" s="451"/>
      <c r="W83" s="219"/>
      <c r="X83" s="23"/>
      <c r="Y83" s="23"/>
      <c r="Z83" s="23"/>
      <c r="AA83" s="23"/>
    </row>
    <row r="84" spans="1:27" ht="15.75" customHeight="1">
      <c r="A84" s="23"/>
      <c r="B84" s="23"/>
      <c r="C84" s="23"/>
      <c r="D84" s="23"/>
      <c r="E84" s="23"/>
      <c r="F84" s="23"/>
      <c r="G84" s="23"/>
      <c r="H84" s="23"/>
      <c r="I84" s="23"/>
      <c r="J84" s="23"/>
      <c r="K84" s="23"/>
      <c r="L84" s="23"/>
      <c r="M84" s="23"/>
      <c r="N84" s="23"/>
      <c r="O84" s="23"/>
      <c r="P84" s="23"/>
      <c r="Q84" s="23"/>
      <c r="R84" s="23"/>
      <c r="S84" s="23"/>
      <c r="T84" s="23"/>
      <c r="U84" s="23"/>
      <c r="V84" s="451"/>
      <c r="W84" s="219"/>
      <c r="X84" s="23"/>
      <c r="Y84" s="23"/>
      <c r="Z84" s="23"/>
      <c r="AA84" s="23"/>
    </row>
    <row r="85" spans="1:27" ht="15.75" customHeight="1">
      <c r="A85" s="23"/>
      <c r="B85" s="23"/>
      <c r="C85" s="23"/>
      <c r="D85" s="23"/>
      <c r="E85" s="23"/>
      <c r="F85" s="23"/>
      <c r="G85" s="23"/>
      <c r="H85" s="23"/>
      <c r="I85" s="23"/>
      <c r="J85" s="23"/>
      <c r="K85" s="23"/>
      <c r="L85" s="23"/>
      <c r="M85" s="23"/>
      <c r="N85" s="23"/>
      <c r="O85" s="23"/>
      <c r="P85" s="23"/>
      <c r="Q85" s="23"/>
      <c r="R85" s="23"/>
      <c r="S85" s="23"/>
      <c r="T85" s="23"/>
      <c r="U85" s="23"/>
      <c r="V85" s="451"/>
      <c r="W85" s="219"/>
      <c r="X85" s="23"/>
      <c r="Y85" s="23"/>
      <c r="Z85" s="23"/>
      <c r="AA85" s="23"/>
    </row>
    <row r="86" spans="1:27" ht="15.75" customHeight="1">
      <c r="A86" s="23"/>
      <c r="B86" s="23"/>
      <c r="C86" s="23"/>
      <c r="D86" s="23"/>
      <c r="E86" s="23"/>
      <c r="F86" s="23"/>
      <c r="G86" s="23"/>
      <c r="H86" s="23"/>
      <c r="I86" s="23"/>
      <c r="J86" s="23"/>
      <c r="K86" s="23"/>
      <c r="L86" s="23"/>
      <c r="M86" s="23"/>
      <c r="N86" s="23"/>
      <c r="O86" s="23"/>
      <c r="P86" s="23"/>
      <c r="Q86" s="23"/>
      <c r="R86" s="23"/>
      <c r="S86" s="23"/>
      <c r="T86" s="23"/>
      <c r="U86" s="23"/>
      <c r="V86" s="451"/>
      <c r="W86" s="219"/>
      <c r="X86" s="23"/>
      <c r="Y86" s="23"/>
      <c r="Z86" s="23"/>
      <c r="AA86" s="23"/>
    </row>
    <row r="87" spans="1:27" ht="15.75" customHeight="1">
      <c r="A87" s="23"/>
      <c r="B87" s="23"/>
      <c r="C87" s="23"/>
      <c r="D87" s="23"/>
      <c r="E87" s="23"/>
      <c r="F87" s="23"/>
      <c r="G87" s="23"/>
      <c r="H87" s="23"/>
      <c r="I87" s="23"/>
      <c r="J87" s="23"/>
      <c r="K87" s="23"/>
      <c r="L87" s="23"/>
      <c r="M87" s="23"/>
      <c r="N87" s="23"/>
      <c r="O87" s="23"/>
      <c r="P87" s="23"/>
      <c r="Q87" s="23"/>
      <c r="R87" s="23"/>
      <c r="S87" s="23"/>
      <c r="T87" s="23"/>
      <c r="U87" s="23"/>
      <c r="V87" s="451"/>
      <c r="W87" s="219"/>
      <c r="X87" s="23"/>
      <c r="Y87" s="23"/>
      <c r="Z87" s="23"/>
      <c r="AA87" s="23"/>
    </row>
    <row r="88" spans="1:27" ht="15.75" customHeight="1">
      <c r="A88" s="23"/>
      <c r="B88" s="23"/>
      <c r="C88" s="23"/>
      <c r="D88" s="23"/>
      <c r="E88" s="23"/>
      <c r="F88" s="23"/>
      <c r="G88" s="23"/>
      <c r="H88" s="23"/>
      <c r="I88" s="23"/>
      <c r="J88" s="23"/>
      <c r="K88" s="23"/>
      <c r="L88" s="23"/>
      <c r="M88" s="23"/>
      <c r="N88" s="23"/>
      <c r="O88" s="23"/>
      <c r="P88" s="23"/>
      <c r="Q88" s="23"/>
      <c r="R88" s="23"/>
      <c r="S88" s="23"/>
      <c r="T88" s="23"/>
      <c r="U88" s="23"/>
      <c r="V88" s="451"/>
      <c r="W88" s="219"/>
      <c r="X88" s="23"/>
      <c r="Y88" s="23"/>
      <c r="Z88" s="23"/>
      <c r="AA88" s="23"/>
    </row>
    <row r="89" spans="1:27" ht="15.75" customHeight="1">
      <c r="A89" s="23"/>
      <c r="B89" s="23"/>
      <c r="C89" s="23"/>
      <c r="D89" s="23"/>
      <c r="E89" s="23"/>
      <c r="F89" s="23"/>
      <c r="G89" s="23"/>
      <c r="H89" s="23"/>
      <c r="I89" s="23"/>
      <c r="J89" s="23"/>
      <c r="K89" s="23"/>
      <c r="L89" s="23"/>
      <c r="M89" s="23"/>
      <c r="N89" s="23"/>
      <c r="O89" s="23"/>
      <c r="P89" s="23"/>
      <c r="Q89" s="23"/>
      <c r="R89" s="23"/>
      <c r="S89" s="23"/>
      <c r="T89" s="23"/>
      <c r="U89" s="23"/>
      <c r="V89" s="451"/>
      <c r="W89" s="219"/>
      <c r="X89" s="23"/>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451"/>
      <c r="W90" s="219"/>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451"/>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451"/>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451"/>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451"/>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451"/>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451"/>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451"/>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451"/>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451"/>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451"/>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451"/>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451"/>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451"/>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451"/>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451"/>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451"/>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451"/>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451"/>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451"/>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451"/>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451"/>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451"/>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451"/>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451"/>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451"/>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451"/>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451"/>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451"/>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451"/>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451"/>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451"/>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451"/>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451"/>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451"/>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451"/>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451"/>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451"/>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451"/>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451"/>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451"/>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451"/>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451"/>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451"/>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451"/>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451"/>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451"/>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451"/>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451"/>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451"/>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451"/>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451"/>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451"/>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451"/>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451"/>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451"/>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451"/>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451"/>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451"/>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451"/>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451"/>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451"/>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451"/>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451"/>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451"/>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451"/>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451"/>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451"/>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451"/>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451"/>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451"/>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451"/>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451"/>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451"/>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451"/>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451"/>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451"/>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451"/>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451"/>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451"/>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451"/>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451"/>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451"/>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451"/>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451"/>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451"/>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451"/>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451"/>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451"/>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451"/>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451"/>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451"/>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451"/>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451"/>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451"/>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451"/>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451"/>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451"/>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451"/>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451"/>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451"/>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451"/>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451"/>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451"/>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451"/>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451"/>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451"/>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451"/>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451"/>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451"/>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451"/>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451"/>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451"/>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451"/>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451"/>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451"/>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451"/>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451"/>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451"/>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451"/>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451"/>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451"/>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451"/>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451"/>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451"/>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451"/>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451"/>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451"/>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451"/>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451"/>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451"/>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451"/>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451"/>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451"/>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451"/>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451"/>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451"/>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451"/>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451"/>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451"/>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451"/>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451"/>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451"/>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451"/>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451"/>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451"/>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451"/>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451"/>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451"/>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451"/>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451"/>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451"/>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451"/>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451"/>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451"/>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451"/>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451"/>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451"/>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451"/>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451"/>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451"/>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451"/>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451"/>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451"/>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451"/>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451"/>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451"/>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451"/>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451"/>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451"/>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451"/>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451"/>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451"/>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451"/>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451"/>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451"/>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451"/>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451"/>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451"/>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451"/>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451"/>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451"/>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451"/>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451"/>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451"/>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451"/>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451"/>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451"/>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451"/>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451"/>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451"/>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451"/>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451"/>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451"/>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451"/>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451"/>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451"/>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451"/>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451"/>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451"/>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451"/>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451"/>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451"/>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451"/>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451"/>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451"/>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451"/>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451"/>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451"/>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451"/>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451"/>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451"/>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451"/>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451"/>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451"/>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451"/>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451"/>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451"/>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451"/>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451"/>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451"/>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451"/>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451"/>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451"/>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451"/>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451"/>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451"/>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451"/>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451"/>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451"/>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451"/>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451"/>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451"/>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451"/>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451"/>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451"/>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451"/>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451"/>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451"/>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451"/>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451"/>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451"/>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451"/>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451"/>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451"/>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451"/>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451"/>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451"/>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451"/>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451"/>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451"/>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451"/>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451"/>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451"/>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451"/>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451"/>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451"/>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451"/>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451"/>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451"/>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451"/>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451"/>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451"/>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451"/>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451"/>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451"/>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451"/>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451"/>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451"/>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451"/>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451"/>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451"/>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451"/>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451"/>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451"/>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451"/>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451"/>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451"/>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451"/>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451"/>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451"/>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451"/>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451"/>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451"/>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451"/>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451"/>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451"/>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451"/>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451"/>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451"/>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451"/>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451"/>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451"/>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451"/>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451"/>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451"/>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451"/>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451"/>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451"/>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451"/>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451"/>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451"/>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451"/>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451"/>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451"/>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451"/>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451"/>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451"/>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451"/>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451"/>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451"/>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451"/>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451"/>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451"/>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451"/>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451"/>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451"/>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451"/>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451"/>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451"/>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451"/>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451"/>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451"/>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451"/>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451"/>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451"/>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451"/>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451"/>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451"/>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451"/>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451"/>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451"/>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451"/>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451"/>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451"/>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451"/>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451"/>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451"/>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451"/>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451"/>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451"/>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451"/>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451"/>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451"/>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451"/>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451"/>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451"/>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451"/>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451"/>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451"/>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451"/>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451"/>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451"/>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451"/>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451"/>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451"/>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451"/>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451"/>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451"/>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451"/>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451"/>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451"/>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451"/>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451"/>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451"/>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451"/>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451"/>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451"/>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451"/>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451"/>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451"/>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451"/>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451"/>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451"/>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451"/>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451"/>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451"/>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451"/>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451"/>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451"/>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451"/>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451"/>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451"/>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451"/>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451"/>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451"/>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451"/>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451"/>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451"/>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451"/>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451"/>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451"/>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451"/>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451"/>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451"/>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451"/>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451"/>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451"/>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451"/>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451"/>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451"/>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451"/>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451"/>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451"/>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451"/>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451"/>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451"/>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451"/>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451"/>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451"/>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451"/>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451"/>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451"/>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451"/>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451"/>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451"/>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451"/>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451"/>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451"/>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451"/>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451"/>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451"/>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451"/>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451"/>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451"/>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451"/>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451"/>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451"/>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451"/>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451"/>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451"/>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451"/>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451"/>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451"/>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451"/>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451"/>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451"/>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451"/>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451"/>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451"/>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451"/>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451"/>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451"/>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451"/>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451"/>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451"/>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451"/>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451"/>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451"/>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451"/>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451"/>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451"/>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451"/>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451"/>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451"/>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451"/>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451"/>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451"/>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451"/>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451"/>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451"/>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451"/>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451"/>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451"/>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451"/>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451"/>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451"/>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451"/>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451"/>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451"/>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451"/>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451"/>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451"/>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451"/>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451"/>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451"/>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451"/>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451"/>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451"/>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451"/>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451"/>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451"/>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451"/>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451"/>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451"/>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451"/>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451"/>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451"/>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451"/>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451"/>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451"/>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451"/>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451"/>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451"/>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451"/>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451"/>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451"/>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451"/>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451"/>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451"/>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451"/>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451"/>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451"/>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451"/>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451"/>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451"/>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451"/>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451"/>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451"/>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451"/>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451"/>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451"/>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451"/>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451"/>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451"/>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451"/>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451"/>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451"/>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451"/>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451"/>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451"/>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451"/>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451"/>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451"/>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451"/>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451"/>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451"/>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451"/>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451"/>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451"/>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451"/>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451"/>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451"/>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451"/>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451"/>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451"/>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451"/>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451"/>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451"/>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451"/>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451"/>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451"/>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451"/>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451"/>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451"/>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451"/>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451"/>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451"/>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451"/>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451"/>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451"/>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451"/>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451"/>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451"/>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451"/>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451"/>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451"/>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451"/>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451"/>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451"/>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451"/>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451"/>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451"/>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451"/>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451"/>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451"/>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451"/>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451"/>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451"/>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451"/>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451"/>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451"/>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451"/>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451"/>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451"/>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451"/>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451"/>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451"/>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451"/>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451"/>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451"/>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451"/>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451"/>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451"/>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451"/>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451"/>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451"/>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451"/>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451"/>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451"/>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451"/>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451"/>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451"/>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451"/>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451"/>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451"/>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451"/>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451"/>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451"/>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451"/>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451"/>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451"/>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451"/>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451"/>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451"/>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451"/>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451"/>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451"/>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451"/>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451"/>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451"/>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451"/>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451"/>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451"/>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451"/>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451"/>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451"/>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451"/>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451"/>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451"/>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451"/>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451"/>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451"/>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451"/>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451"/>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451"/>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451"/>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451"/>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451"/>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451"/>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451"/>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451"/>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451"/>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451"/>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451"/>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451"/>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451"/>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451"/>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451"/>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451"/>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451"/>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451"/>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451"/>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451"/>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451"/>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451"/>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451"/>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451"/>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451"/>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451"/>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451"/>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451"/>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451"/>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451"/>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451"/>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451"/>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451"/>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451"/>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451"/>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451"/>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451"/>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451"/>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451"/>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451"/>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451"/>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451"/>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451"/>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451"/>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451"/>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451"/>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451"/>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451"/>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451"/>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451"/>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451"/>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451"/>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451"/>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451"/>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451"/>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451"/>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451"/>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451"/>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451"/>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451"/>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451"/>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451"/>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451"/>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451"/>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451"/>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451"/>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451"/>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451"/>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451"/>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451"/>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451"/>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451"/>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451"/>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451"/>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451"/>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451"/>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451"/>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451"/>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451"/>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451"/>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451"/>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451"/>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451"/>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451"/>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451"/>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451"/>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451"/>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451"/>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451"/>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451"/>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451"/>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451"/>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451"/>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451"/>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451"/>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451"/>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451"/>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451"/>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451"/>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451"/>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451"/>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451"/>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451"/>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451"/>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451"/>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451"/>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451"/>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451"/>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451"/>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451"/>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451"/>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451"/>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451"/>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451"/>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451"/>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451"/>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451"/>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451"/>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451"/>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451"/>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451"/>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451"/>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451"/>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451"/>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451"/>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451"/>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451"/>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451"/>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451"/>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451"/>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451"/>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451"/>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451"/>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451"/>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451"/>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451"/>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451"/>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451"/>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451"/>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451"/>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451"/>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451"/>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451"/>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451"/>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451"/>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451"/>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451"/>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451"/>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451"/>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451"/>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451"/>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451"/>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451"/>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451"/>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451"/>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451"/>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451"/>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451"/>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451"/>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451"/>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451"/>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451"/>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451"/>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451"/>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451"/>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451"/>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451"/>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451"/>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451"/>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451"/>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451"/>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451"/>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451"/>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451"/>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451"/>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451"/>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451"/>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451"/>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451"/>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451"/>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451"/>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451"/>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451"/>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451"/>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451"/>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451"/>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451"/>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451"/>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451"/>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451"/>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451"/>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451"/>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451"/>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451"/>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451"/>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451"/>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451"/>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451"/>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451"/>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451"/>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451"/>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451"/>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451"/>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451"/>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451"/>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451"/>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451"/>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451"/>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451"/>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451"/>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451"/>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451"/>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451"/>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451"/>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451"/>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451"/>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451"/>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451"/>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451"/>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451"/>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451"/>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451"/>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451"/>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451"/>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451"/>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451"/>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451"/>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451"/>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451"/>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451"/>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451"/>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451"/>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451"/>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451"/>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451"/>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451"/>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451"/>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451"/>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451"/>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451"/>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451"/>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451"/>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451"/>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451"/>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451"/>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451"/>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451"/>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451"/>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451"/>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451"/>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451"/>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451"/>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451"/>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451"/>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451"/>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451"/>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451"/>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451"/>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451"/>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451"/>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451"/>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451"/>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451"/>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451"/>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451"/>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451"/>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451"/>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451"/>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451"/>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451"/>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451"/>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451"/>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451"/>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451"/>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451"/>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451"/>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451"/>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451"/>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451"/>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451"/>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451"/>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451"/>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451"/>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451"/>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451"/>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451"/>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451"/>
      <c r="W1000" s="23"/>
      <c r="X1000" s="23"/>
      <c r="Y1000" s="23"/>
      <c r="Z1000" s="23"/>
      <c r="AA1000" s="23"/>
    </row>
  </sheetData>
  <mergeCells count="16">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17" priority="1" stopIfTrue="1" operator="containsText" text="Cerrada">
      <formula>NOT(ISERROR(SEARCH(("Cerrada"),(W31))))</formula>
    </cfRule>
  </conditionalFormatting>
  <conditionalFormatting sqref="W31">
    <cfRule type="containsText" dxfId="16" priority="2" stopIfTrue="1" operator="containsText" text="En ejecución">
      <formula>NOT(ISERROR(SEARCH(("En ejecución"),(W31))))</formula>
    </cfRule>
  </conditionalFormatting>
  <conditionalFormatting sqref="W31">
    <cfRule type="containsText" dxfId="15" priority="3" stopIfTrue="1" operator="containsText" text="Vencida">
      <formula>NOT(ISERROR(SEARCH(("Vencida"),(W31))))</formula>
    </cfRule>
  </conditionalFormatting>
  <dataValidations count="7">
    <dataValidation type="list" allowBlank="1" showErrorMessage="1" sqref="B31">
      <formula1>$F$2:$F$6</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 type="list" allowBlank="1" showErrorMessage="1" sqref="A23">
      <formula1>'GF-14'!PROCESOS</formula1>
    </dataValidation>
    <dataValidation type="list" allowBlank="1" showErrorMessage="1" sqref="W31">
      <formula1>$I$2:$I$4</formula1>
    </dataValidation>
    <dataValidation type="list" allowBlank="1" showErrorMessage="1" sqref="V31">
      <formula1>$J$2:$J$4</formula1>
    </dataValidation>
  </dataValidations>
  <hyperlinks>
    <hyperlink ref="U31" r:id="rId1"/>
  </hyperlinks>
  <pageMargins left="0.7" right="0.7" top="0.75" bottom="0.75" header="0" footer="0"/>
  <pageSetup orientation="portrait"/>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D08D"/>
  </sheetPr>
  <dimension ref="A1:AA1000"/>
  <sheetViews>
    <sheetView showGridLines="0" topLeftCell="A30"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46"/>
      <c r="B17" s="647"/>
      <c r="C17" s="648"/>
      <c r="D17" s="653" t="s">
        <v>101</v>
      </c>
      <c r="E17" s="647"/>
      <c r="F17" s="647"/>
      <c r="G17" s="647"/>
      <c r="H17" s="647"/>
      <c r="I17" s="647"/>
      <c r="J17" s="647"/>
      <c r="K17" s="647"/>
      <c r="L17" s="647"/>
      <c r="M17" s="647"/>
      <c r="N17" s="647"/>
      <c r="O17" s="647"/>
      <c r="P17" s="647"/>
      <c r="Q17" s="647"/>
      <c r="R17" s="647"/>
      <c r="S17" s="647"/>
      <c r="T17" s="647"/>
      <c r="U17" s="647"/>
      <c r="V17" s="647"/>
      <c r="W17" s="648"/>
      <c r="X17" s="95" t="s">
        <v>102</v>
      </c>
      <c r="Y17" s="23"/>
      <c r="Z17" s="23"/>
      <c r="AA17" s="23"/>
    </row>
    <row r="18" spans="1:27" ht="27.75" customHeight="1">
      <c r="A18" s="649"/>
      <c r="B18" s="593"/>
      <c r="C18" s="650"/>
      <c r="D18" s="649"/>
      <c r="E18" s="593"/>
      <c r="F18" s="593"/>
      <c r="G18" s="593"/>
      <c r="H18" s="593"/>
      <c r="I18" s="593"/>
      <c r="J18" s="593"/>
      <c r="K18" s="593"/>
      <c r="L18" s="593"/>
      <c r="M18" s="593"/>
      <c r="N18" s="593"/>
      <c r="O18" s="593"/>
      <c r="P18" s="593"/>
      <c r="Q18" s="593"/>
      <c r="R18" s="593"/>
      <c r="S18" s="593"/>
      <c r="T18" s="593"/>
      <c r="U18" s="593"/>
      <c r="V18" s="593"/>
      <c r="W18" s="650"/>
      <c r="X18" s="96" t="s">
        <v>954</v>
      </c>
      <c r="Y18" s="23"/>
      <c r="Z18" s="23"/>
      <c r="AA18" s="23"/>
    </row>
    <row r="19" spans="1:27" ht="27.75" customHeight="1">
      <c r="A19" s="649"/>
      <c r="B19" s="593"/>
      <c r="C19" s="650"/>
      <c r="D19" s="649"/>
      <c r="E19" s="593"/>
      <c r="F19" s="593"/>
      <c r="G19" s="593"/>
      <c r="H19" s="593"/>
      <c r="I19" s="593"/>
      <c r="J19" s="593"/>
      <c r="K19" s="593"/>
      <c r="L19" s="593"/>
      <c r="M19" s="593"/>
      <c r="N19" s="593"/>
      <c r="O19" s="593"/>
      <c r="P19" s="593"/>
      <c r="Q19" s="593"/>
      <c r="R19" s="593"/>
      <c r="S19" s="593"/>
      <c r="T19" s="593"/>
      <c r="U19" s="593"/>
      <c r="V19" s="593"/>
      <c r="W19" s="650"/>
      <c r="X19" s="97" t="s">
        <v>955</v>
      </c>
      <c r="Y19" s="23"/>
      <c r="Z19" s="23"/>
      <c r="AA19" s="23"/>
    </row>
    <row r="20" spans="1:27" ht="27.75" customHeight="1">
      <c r="A20" s="651"/>
      <c r="B20" s="652"/>
      <c r="C20" s="612"/>
      <c r="D20" s="651"/>
      <c r="E20" s="652"/>
      <c r="F20" s="652"/>
      <c r="G20" s="652"/>
      <c r="H20" s="652"/>
      <c r="I20" s="652"/>
      <c r="J20" s="652"/>
      <c r="K20" s="652"/>
      <c r="L20" s="652"/>
      <c r="M20" s="652"/>
      <c r="N20" s="652"/>
      <c r="O20" s="652"/>
      <c r="P20" s="652"/>
      <c r="Q20" s="652"/>
      <c r="R20" s="652"/>
      <c r="S20" s="652"/>
      <c r="T20" s="652"/>
      <c r="U20" s="652"/>
      <c r="V20" s="652"/>
      <c r="W20" s="612"/>
      <c r="X20" s="98"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686" t="s">
        <v>956</v>
      </c>
      <c r="B22" s="565"/>
      <c r="C22" s="566"/>
      <c r="D22" s="341"/>
      <c r="E22" s="687" t="str">
        <f>CONCATENATE("INFORME DE SEGUIMIENTO DEL PROCESO ",A23)</f>
        <v>INFORME DE SEGUIMIENTO DEL PROCESO EVALUACIÓN Y CONTROL</v>
      </c>
      <c r="F22" s="569"/>
      <c r="G22" s="338"/>
      <c r="H22" s="688" t="s">
        <v>957</v>
      </c>
      <c r="I22" s="568"/>
      <c r="J22" s="569"/>
      <c r="K22" s="342"/>
      <c r="L22" s="343"/>
      <c r="M22" s="343"/>
      <c r="N22" s="343"/>
      <c r="O22" s="343"/>
      <c r="P22" s="343"/>
      <c r="Q22" s="343"/>
      <c r="R22" s="343"/>
      <c r="S22" s="343"/>
      <c r="T22" s="343"/>
      <c r="U22" s="343"/>
      <c r="V22" s="343"/>
      <c r="W22" s="343"/>
      <c r="X22" s="344"/>
      <c r="Y22" s="23"/>
      <c r="Z22" s="23"/>
      <c r="AA22" s="23"/>
    </row>
    <row r="23" spans="1:27" ht="53.25" customHeight="1">
      <c r="A23" s="712" t="s">
        <v>99</v>
      </c>
      <c r="B23" s="565"/>
      <c r="C23" s="566"/>
      <c r="D23" s="341"/>
      <c r="E23" s="345" t="s">
        <v>958</v>
      </c>
      <c r="F23" s="346">
        <f>COUNTA(E31:E40)</f>
        <v>0</v>
      </c>
      <c r="G23" s="338"/>
      <c r="H23" s="690" t="s">
        <v>959</v>
      </c>
      <c r="I23" s="691"/>
      <c r="J23" s="346">
        <f>COUNTIF(I31:I40,"Acción correctiva")</f>
        <v>0</v>
      </c>
      <c r="K23" s="339"/>
      <c r="L23" s="343"/>
      <c r="M23" s="343"/>
      <c r="N23" s="343"/>
      <c r="O23" s="343"/>
      <c r="P23" s="343"/>
      <c r="Q23" s="343"/>
      <c r="R23" s="343"/>
      <c r="S23" s="343"/>
      <c r="T23" s="343"/>
      <c r="U23" s="344"/>
      <c r="V23" s="344"/>
      <c r="W23" s="341"/>
      <c r="X23" s="344"/>
      <c r="Y23" s="23"/>
      <c r="Z23" s="23"/>
      <c r="AA23" s="23"/>
    </row>
    <row r="24" spans="1:27" ht="48.75" customHeight="1">
      <c r="A24" s="348"/>
      <c r="B24" s="341"/>
      <c r="C24" s="341"/>
      <c r="D24" s="349"/>
      <c r="E24" s="350" t="s">
        <v>8</v>
      </c>
      <c r="F24" s="351">
        <f>COUNTA(H31:H40)</f>
        <v>0</v>
      </c>
      <c r="G24" s="352"/>
      <c r="H24" s="693" t="s">
        <v>960</v>
      </c>
      <c r="I24" s="694"/>
      <c r="J24" s="347">
        <f>COUNTIF(I31:I40,"Acción Preventiva y/o de mejora")</f>
        <v>0</v>
      </c>
      <c r="K24" s="339"/>
      <c r="L24" s="343"/>
      <c r="M24" s="343"/>
      <c r="N24" s="343"/>
      <c r="O24" s="343"/>
      <c r="P24" s="343"/>
      <c r="Q24" s="343"/>
      <c r="R24" s="339"/>
      <c r="S24" s="339"/>
      <c r="T24" s="339"/>
      <c r="U24" s="344"/>
      <c r="V24" s="344"/>
      <c r="W24" s="341"/>
      <c r="X24" s="344"/>
      <c r="Y24" s="23"/>
      <c r="Z24" s="23"/>
      <c r="AA24" s="23"/>
    </row>
    <row r="25" spans="1:27" ht="53.25" customHeight="1">
      <c r="A25" s="348"/>
      <c r="B25" s="341"/>
      <c r="C25" s="341"/>
      <c r="D25" s="353"/>
      <c r="E25" s="350" t="s">
        <v>9</v>
      </c>
      <c r="F25" s="351">
        <f>COUNTIF(W31:W40, "Vencida")</f>
        <v>0</v>
      </c>
      <c r="G25" s="352"/>
      <c r="H25" s="695"/>
      <c r="I25" s="666"/>
      <c r="J25" s="354"/>
      <c r="K25" s="339"/>
      <c r="L25" s="343"/>
      <c r="M25" s="343"/>
      <c r="N25" s="343"/>
      <c r="O25" s="343"/>
      <c r="P25" s="343"/>
      <c r="Q25" s="343"/>
      <c r="R25" s="339"/>
      <c r="S25" s="339"/>
      <c r="T25" s="339"/>
      <c r="U25" s="344"/>
      <c r="V25" s="344"/>
      <c r="W25" s="341"/>
      <c r="X25" s="355"/>
      <c r="Y25" s="23"/>
      <c r="Z25" s="23"/>
      <c r="AA25" s="23"/>
    </row>
    <row r="26" spans="1:27" ht="48.75" customHeight="1">
      <c r="A26" s="348"/>
      <c r="B26" s="341"/>
      <c r="C26" s="341"/>
      <c r="D26" s="349"/>
      <c r="E26" s="350" t="s">
        <v>10</v>
      </c>
      <c r="F26" s="351">
        <f>COUNTIF(W31:W40, "En ejecución")</f>
        <v>0</v>
      </c>
      <c r="G26" s="352"/>
      <c r="H26" s="695"/>
      <c r="I26" s="666"/>
      <c r="J26" s="356"/>
      <c r="K26" s="354"/>
      <c r="L26" s="343"/>
      <c r="M26" s="343"/>
      <c r="N26" s="343"/>
      <c r="O26" s="343"/>
      <c r="P26" s="343"/>
      <c r="Q26" s="343"/>
      <c r="R26" s="339"/>
      <c r="S26" s="339"/>
      <c r="T26" s="339"/>
      <c r="U26" s="344"/>
      <c r="V26" s="344"/>
      <c r="W26" s="341"/>
      <c r="X26" s="355"/>
      <c r="Y26" s="23"/>
      <c r="Z26" s="23"/>
      <c r="AA26" s="23"/>
    </row>
    <row r="27" spans="1:27" ht="51" customHeight="1">
      <c r="A27" s="348"/>
      <c r="B27" s="341"/>
      <c r="C27" s="341"/>
      <c r="D27" s="353"/>
      <c r="E27" s="357" t="s">
        <v>980</v>
      </c>
      <c r="F27" s="347">
        <f>COUNTIF(W31:W40, "Cerrada")</f>
        <v>0</v>
      </c>
      <c r="G27" s="352"/>
      <c r="H27" s="358"/>
      <c r="I27" s="359"/>
      <c r="J27" s="343"/>
      <c r="K27" s="343"/>
      <c r="L27" s="343"/>
      <c r="M27" s="343"/>
      <c r="N27" s="343"/>
      <c r="O27" s="343"/>
      <c r="P27" s="343"/>
      <c r="Q27" s="343"/>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62"/>
      <c r="L28" s="363"/>
      <c r="M28" s="364"/>
      <c r="N28" s="365"/>
      <c r="O28" s="365"/>
      <c r="P28" s="365"/>
      <c r="Q28" s="365"/>
      <c r="R28" s="337"/>
      <c r="S28" s="337"/>
      <c r="T28" s="337"/>
      <c r="U28" s="337"/>
      <c r="V28" s="337"/>
      <c r="W28" s="337"/>
      <c r="X28" s="337"/>
      <c r="Y28" s="23"/>
      <c r="Z28" s="23"/>
      <c r="AA28" s="23"/>
    </row>
    <row r="29" spans="1:27" ht="45" customHeight="1">
      <c r="A29" s="654" t="s">
        <v>107</v>
      </c>
      <c r="B29" s="568"/>
      <c r="C29" s="568"/>
      <c r="D29" s="568"/>
      <c r="E29" s="568"/>
      <c r="F29" s="568"/>
      <c r="G29" s="569"/>
      <c r="H29" s="655" t="s">
        <v>108</v>
      </c>
      <c r="I29" s="568"/>
      <c r="J29" s="568"/>
      <c r="K29" s="568"/>
      <c r="L29" s="568"/>
      <c r="M29" s="568"/>
      <c r="N29" s="569"/>
      <c r="O29" s="656" t="s">
        <v>109</v>
      </c>
      <c r="P29" s="568"/>
      <c r="Q29" s="568"/>
      <c r="R29" s="568"/>
      <c r="S29" s="569"/>
      <c r="T29" s="657" t="s">
        <v>110</v>
      </c>
      <c r="U29" s="568"/>
      <c r="V29" s="568"/>
      <c r="W29" s="568"/>
      <c r="X29" s="569"/>
      <c r="Y29" s="102"/>
      <c r="Z29" s="103"/>
      <c r="AA29" s="104"/>
    </row>
    <row r="30" spans="1:27" ht="63" customHeigh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79" t="s">
        <v>123</v>
      </c>
      <c r="P30" s="565"/>
      <c r="Q30" s="565"/>
      <c r="R30" s="680"/>
      <c r="S30" s="110" t="s">
        <v>124</v>
      </c>
      <c r="T30" s="112" t="s">
        <v>123</v>
      </c>
      <c r="U30" s="109" t="s">
        <v>124</v>
      </c>
      <c r="V30" s="109" t="s">
        <v>57</v>
      </c>
      <c r="W30" s="109" t="s">
        <v>125</v>
      </c>
      <c r="X30" s="110" t="s">
        <v>126</v>
      </c>
      <c r="Y30" s="113"/>
      <c r="Z30" s="23"/>
      <c r="AA30" s="23"/>
    </row>
    <row r="31" spans="1:27" ht="37.5" customHeight="1">
      <c r="A31" s="130"/>
      <c r="B31" s="141"/>
      <c r="C31" s="141"/>
      <c r="D31" s="220"/>
      <c r="E31" s="91"/>
      <c r="F31" s="141"/>
      <c r="G31" s="91"/>
      <c r="H31" s="150"/>
      <c r="I31" s="150"/>
      <c r="J31" s="150"/>
      <c r="K31" s="130"/>
      <c r="L31" s="131"/>
      <c r="M31" s="131"/>
      <c r="N31" s="131"/>
      <c r="O31" s="676"/>
      <c r="P31" s="578"/>
      <c r="Q31" s="578"/>
      <c r="R31" s="579"/>
      <c r="S31" s="510"/>
      <c r="T31" s="145"/>
      <c r="U31" s="209"/>
      <c r="V31" s="91"/>
      <c r="W31" s="82"/>
      <c r="X31" s="236"/>
      <c r="Y31" s="123"/>
      <c r="Z31" s="23"/>
      <c r="AA31" s="23"/>
    </row>
    <row r="32" spans="1:27" ht="37.5" customHeight="1">
      <c r="A32" s="304"/>
      <c r="B32" s="511"/>
      <c r="C32" s="511"/>
      <c r="D32" s="304"/>
      <c r="E32" s="286"/>
      <c r="F32" s="511"/>
      <c r="G32" s="262"/>
      <c r="H32" s="262"/>
      <c r="I32" s="139"/>
      <c r="J32" s="286"/>
      <c r="K32" s="286"/>
      <c r="L32" s="286"/>
      <c r="M32" s="191"/>
      <c r="N32" s="286"/>
      <c r="O32" s="738"/>
      <c r="P32" s="578"/>
      <c r="Q32" s="578"/>
      <c r="R32" s="579"/>
      <c r="S32" s="286"/>
      <c r="T32" s="387"/>
      <c r="U32" s="387"/>
      <c r="V32" s="167"/>
      <c r="W32" s="139"/>
      <c r="X32" s="512"/>
      <c r="Y32" s="94"/>
      <c r="Z32" s="23"/>
      <c r="AA32" s="23"/>
    </row>
    <row r="33" spans="1:27" ht="37.5" customHeight="1">
      <c r="A33" s="304"/>
      <c r="B33" s="511"/>
      <c r="C33" s="511"/>
      <c r="D33" s="304"/>
      <c r="E33" s="286"/>
      <c r="F33" s="511"/>
      <c r="G33" s="262"/>
      <c r="H33" s="262"/>
      <c r="I33" s="139"/>
      <c r="J33" s="304"/>
      <c r="K33" s="304"/>
      <c r="L33" s="286"/>
      <c r="M33" s="304"/>
      <c r="N33" s="304"/>
      <c r="O33" s="737"/>
      <c r="P33" s="578"/>
      <c r="Q33" s="578"/>
      <c r="R33" s="579"/>
      <c r="S33" s="304"/>
      <c r="T33" s="387"/>
      <c r="U33" s="387"/>
      <c r="V33" s="167"/>
      <c r="W33" s="139"/>
      <c r="X33" s="512"/>
      <c r="Y33" s="94"/>
      <c r="Z33" s="23"/>
      <c r="AA33" s="23"/>
    </row>
    <row r="34" spans="1:27" ht="15.75" customHeight="1">
      <c r="A34" s="23"/>
      <c r="B34" s="23"/>
      <c r="C34" s="23"/>
      <c r="D34" s="23"/>
      <c r="E34" s="94"/>
      <c r="F34" s="23"/>
      <c r="G34" s="94"/>
      <c r="H34" s="94"/>
      <c r="I34" s="23"/>
      <c r="J34" s="23"/>
      <c r="K34" s="23"/>
      <c r="L34" s="23"/>
      <c r="M34" s="23"/>
      <c r="N34" s="23"/>
      <c r="O34" s="23"/>
      <c r="P34" s="23"/>
      <c r="Q34" s="23"/>
      <c r="R34" s="23"/>
      <c r="S34" s="23"/>
      <c r="T34" s="93"/>
      <c r="U34" s="93"/>
      <c r="V34" s="93"/>
      <c r="W34" s="219"/>
      <c r="X34" s="94"/>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94"/>
      <c r="F91" s="23"/>
      <c r="G91" s="94"/>
      <c r="H91" s="94"/>
      <c r="I91" s="23"/>
      <c r="J91" s="23"/>
      <c r="K91" s="23"/>
      <c r="L91" s="23"/>
      <c r="M91" s="23"/>
      <c r="N91" s="23"/>
      <c r="O91" s="23"/>
      <c r="P91" s="23"/>
      <c r="Q91" s="23"/>
      <c r="R91" s="23"/>
      <c r="S91" s="23"/>
      <c r="T91" s="93"/>
      <c r="U91" s="93"/>
      <c r="V91" s="93"/>
      <c r="W91" s="219"/>
      <c r="X91" s="94"/>
      <c r="Y91" s="23"/>
      <c r="Z91" s="23"/>
      <c r="AA91" s="23"/>
    </row>
    <row r="92" spans="1:27" ht="15.75" customHeight="1">
      <c r="A92" s="23"/>
      <c r="B92" s="23"/>
      <c r="C92" s="23"/>
      <c r="D92" s="23"/>
      <c r="E92" s="94"/>
      <c r="F92" s="23"/>
      <c r="G92" s="94"/>
      <c r="H92" s="94"/>
      <c r="I92" s="23"/>
      <c r="J92" s="23"/>
      <c r="K92" s="23"/>
      <c r="L92" s="23"/>
      <c r="M92" s="23"/>
      <c r="N92" s="23"/>
      <c r="O92" s="23"/>
      <c r="P92" s="23"/>
      <c r="Q92" s="23"/>
      <c r="R92" s="23"/>
      <c r="S92" s="23"/>
      <c r="T92" s="93"/>
      <c r="U92" s="93"/>
      <c r="V92" s="93"/>
      <c r="W92" s="219"/>
      <c r="X92" s="94"/>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8">
    <mergeCell ref="T29:X29"/>
    <mergeCell ref="O33:R33"/>
    <mergeCell ref="H24:I24"/>
    <mergeCell ref="H25:I25"/>
    <mergeCell ref="H26:I26"/>
    <mergeCell ref="O30:R30"/>
    <mergeCell ref="O31:R31"/>
    <mergeCell ref="O32:R32"/>
    <mergeCell ref="A29:G29"/>
    <mergeCell ref="H29:N29"/>
    <mergeCell ref="O29:S29"/>
    <mergeCell ref="A23:C23"/>
    <mergeCell ref="H23:I23"/>
    <mergeCell ref="A17:C20"/>
    <mergeCell ref="D17:W20"/>
    <mergeCell ref="A22:C22"/>
    <mergeCell ref="E22:F22"/>
    <mergeCell ref="H22:J22"/>
  </mergeCells>
  <conditionalFormatting sqref="W32:W33">
    <cfRule type="containsText" dxfId="14" priority="1" stopIfTrue="1" operator="containsText" text="Cerrada">
      <formula>NOT(ISERROR(SEARCH(("Cerrada"),(W32))))</formula>
    </cfRule>
  </conditionalFormatting>
  <conditionalFormatting sqref="W32:W33">
    <cfRule type="containsText" dxfId="13" priority="2" stopIfTrue="1" operator="containsText" text="En ejecución">
      <formula>NOT(ISERROR(SEARCH(("En ejecución"),(W32))))</formula>
    </cfRule>
  </conditionalFormatting>
  <conditionalFormatting sqref="W32:W33">
    <cfRule type="containsText" dxfId="12" priority="3" stopIfTrue="1" operator="containsText" text="Vencida">
      <formula>NOT(ISERROR(SEARCH(("Vencida"),(W32))))</formula>
    </cfRule>
  </conditionalFormatting>
  <conditionalFormatting sqref="W31">
    <cfRule type="containsText" dxfId="11" priority="4" stopIfTrue="1" operator="containsText" text="Cerrada">
      <formula>NOT(ISERROR(SEARCH(("Cerrada"),(W31))))</formula>
    </cfRule>
  </conditionalFormatting>
  <conditionalFormatting sqref="W31">
    <cfRule type="containsText" dxfId="10" priority="5" stopIfTrue="1" operator="containsText" text="En ejecución">
      <formula>NOT(ISERROR(SEARCH(("En ejecución"),(W31))))</formula>
    </cfRule>
  </conditionalFormatting>
  <conditionalFormatting sqref="W31">
    <cfRule type="containsText" dxfId="9" priority="6" stopIfTrue="1" operator="containsText" text="Vencida">
      <formula>NOT(ISERROR(SEARCH(("Vencida"),(W31))))</formula>
    </cfRule>
  </conditionalFormatting>
  <dataValidations count="7">
    <dataValidation type="list" allowBlank="1" showErrorMessage="1" sqref="B31:B33">
      <formula1>$F$2:$F$6</formula1>
    </dataValidation>
    <dataValidation type="list" allowBlank="1" showErrorMessage="1" sqref="A23">
      <formula1>PROCESOS</formula1>
    </dataValidation>
    <dataValidation type="list" allowBlank="1" showErrorMessage="1" sqref="C31:C33">
      <formula1>$D$2:$D$13</formula1>
    </dataValidation>
    <dataValidation type="list" allowBlank="1" showErrorMessage="1" sqref="F31:F33">
      <formula1>$G$2:$G$5</formula1>
    </dataValidation>
    <dataValidation type="list" allowBlank="1" showErrorMessage="1" sqref="I31:I33">
      <formula1>$H$2:$H$3</formula1>
    </dataValidation>
    <dataValidation type="list" allowBlank="1" showErrorMessage="1" sqref="W31:W33">
      <formula1>$I$2:$I$4</formula1>
    </dataValidation>
    <dataValidation type="list" allowBlank="1" showErrorMessage="1" sqref="V31:V33">
      <formula1>$J$2:$J$4</formula1>
    </dataValidation>
  </dataValidations>
  <hyperlinks>
    <hyperlink ref="S31" r:id="rId1" display="http://www.idep.edu.co/sites/default/files/PRO-GRF-11-01_Egresos_o_salidas_de_bienes_V6.pdf"/>
    <hyperlink ref="U31" r:id="rId2" display="http://www.idep.edu.co/sites/default/files/PRO-GRF-11-01_Egresos_o_salidas_de_bienes_V6.pdf"/>
  </hyperlinks>
  <pageMargins left="0.7" right="0.7" top="0.75" bottom="0.75" header="0" footer="0"/>
  <pageSetup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18"/>
  <sheetViews>
    <sheetView topLeftCell="A17" workbookViewId="0"/>
  </sheetViews>
  <sheetFormatPr baseColWidth="10" defaultColWidth="14.42578125" defaultRowHeight="15"/>
  <cols>
    <col min="1" max="1" width="6.5703125" style="559" customWidth="1"/>
    <col min="2" max="2" width="10.7109375" style="559" customWidth="1"/>
    <col min="3" max="3" width="17.5703125" style="559" customWidth="1"/>
    <col min="4" max="4" width="21.5703125" style="559" customWidth="1"/>
    <col min="5" max="5" width="52.28515625" style="559" customWidth="1"/>
    <col min="6" max="6" width="24.140625" style="559" customWidth="1"/>
    <col min="7" max="7" width="36.28515625" style="559" customWidth="1"/>
    <col min="8" max="8" width="25.85546875" style="559" customWidth="1"/>
    <col min="9" max="9" width="14" style="559" customWidth="1"/>
    <col min="10" max="10" width="18" style="559" customWidth="1"/>
    <col min="11" max="11" width="18.5703125" style="559" customWidth="1"/>
    <col min="12" max="12" width="20" style="559" customWidth="1"/>
    <col min="13" max="14" width="15.42578125" style="559" customWidth="1"/>
    <col min="15" max="15" width="67.5703125" style="559" customWidth="1"/>
    <col min="16" max="16" width="28.140625" style="559" customWidth="1"/>
    <col min="17" max="17" width="84.5703125" style="559" customWidth="1"/>
    <col min="18" max="18" width="40.140625" style="559" customWidth="1"/>
    <col min="19" max="19" width="18.42578125" style="559" customWidth="1"/>
    <col min="20" max="20" width="19.42578125" style="559" customWidth="1"/>
    <col min="21" max="21" width="80.28515625" style="559" customWidth="1"/>
    <col min="22" max="22" width="31.140625" style="559" customWidth="1"/>
    <col min="23" max="23" width="14.42578125" style="559"/>
    <col min="24" max="24" width="19.42578125" style="559" customWidth="1"/>
    <col min="25" max="25" width="11" style="559" customWidth="1"/>
    <col min="26" max="16384" width="14.42578125" style="559"/>
  </cols>
  <sheetData>
    <row r="1" spans="1:26" ht="44.25" hidden="1" customHeight="1">
      <c r="A1" s="739"/>
      <c r="B1" s="740"/>
      <c r="C1" s="741" t="s">
        <v>15</v>
      </c>
      <c r="D1" s="741" t="s">
        <v>52</v>
      </c>
      <c r="E1" s="742"/>
      <c r="F1" s="743" t="s">
        <v>53</v>
      </c>
      <c r="G1" s="743" t="s">
        <v>54</v>
      </c>
      <c r="H1" s="743" t="s">
        <v>55</v>
      </c>
      <c r="I1" s="743" t="s">
        <v>56</v>
      </c>
      <c r="J1" s="743" t="s">
        <v>57</v>
      </c>
      <c r="K1" s="744"/>
      <c r="L1" s="745"/>
      <c r="M1" s="746"/>
      <c r="N1" s="746"/>
      <c r="O1" s="746"/>
      <c r="P1" s="744"/>
      <c r="Q1" s="744"/>
      <c r="R1" s="744"/>
      <c r="S1" s="744"/>
      <c r="T1" s="744"/>
      <c r="U1" s="744"/>
      <c r="V1" s="744"/>
      <c r="W1" s="744"/>
      <c r="X1" s="744"/>
      <c r="Y1" s="744"/>
      <c r="Z1" s="744"/>
    </row>
    <row r="2" spans="1:26" ht="26.25" hidden="1" thickBot="1">
      <c r="A2" s="747"/>
      <c r="B2" s="748"/>
      <c r="C2" s="749" t="s">
        <v>58</v>
      </c>
      <c r="D2" s="749" t="s">
        <v>59</v>
      </c>
      <c r="E2" s="750"/>
      <c r="F2" s="751" t="s">
        <v>60</v>
      </c>
      <c r="G2" s="752" t="s">
        <v>61</v>
      </c>
      <c r="H2" s="751" t="s">
        <v>62</v>
      </c>
      <c r="I2" s="753" t="s">
        <v>63</v>
      </c>
      <c r="J2" s="754" t="s">
        <v>64</v>
      </c>
      <c r="K2" s="747"/>
      <c r="L2" s="755"/>
      <c r="M2" s="756"/>
      <c r="N2" s="756"/>
      <c r="O2" s="756"/>
      <c r="P2" s="747"/>
      <c r="Q2" s="747"/>
      <c r="R2" s="747"/>
      <c r="S2" s="747"/>
      <c r="T2" s="747"/>
      <c r="U2" s="747"/>
      <c r="V2" s="747"/>
      <c r="W2" s="747"/>
      <c r="X2" s="747"/>
      <c r="Y2" s="747"/>
      <c r="Z2" s="747"/>
    </row>
    <row r="3" spans="1:26" ht="26.25" hidden="1" thickBot="1">
      <c r="A3" s="747"/>
      <c r="B3" s="748"/>
      <c r="C3" s="749" t="s">
        <v>65</v>
      </c>
      <c r="D3" s="749" t="s">
        <v>66</v>
      </c>
      <c r="E3" s="750"/>
      <c r="F3" s="751" t="s">
        <v>67</v>
      </c>
      <c r="G3" s="752" t="s">
        <v>68</v>
      </c>
      <c r="H3" s="752" t="s">
        <v>69</v>
      </c>
      <c r="I3" s="757" t="s">
        <v>70</v>
      </c>
      <c r="J3" s="754" t="s">
        <v>71</v>
      </c>
      <c r="K3" s="747"/>
      <c r="L3" s="755"/>
      <c r="M3" s="756"/>
      <c r="N3" s="756"/>
      <c r="O3" s="756"/>
      <c r="P3" s="747"/>
      <c r="Q3" s="747"/>
      <c r="R3" s="747"/>
      <c r="S3" s="747"/>
      <c r="T3" s="747"/>
      <c r="U3" s="747"/>
      <c r="V3" s="747"/>
      <c r="W3" s="747"/>
      <c r="X3" s="747"/>
      <c r="Y3" s="747"/>
      <c r="Z3" s="747"/>
    </row>
    <row r="4" spans="1:26" ht="26.25" hidden="1" thickBot="1">
      <c r="A4" s="747"/>
      <c r="B4" s="748"/>
      <c r="C4" s="749" t="s">
        <v>72</v>
      </c>
      <c r="D4" s="749" t="s">
        <v>73</v>
      </c>
      <c r="E4" s="750"/>
      <c r="F4" s="751" t="s">
        <v>74</v>
      </c>
      <c r="G4" s="752" t="s">
        <v>75</v>
      </c>
      <c r="H4" s="758"/>
      <c r="I4" s="759" t="s">
        <v>76</v>
      </c>
      <c r="J4" s="754" t="s">
        <v>77</v>
      </c>
      <c r="K4" s="747"/>
      <c r="L4" s="755"/>
      <c r="M4" s="756"/>
      <c r="N4" s="756"/>
      <c r="O4" s="756"/>
      <c r="P4" s="747"/>
      <c r="Q4" s="747"/>
      <c r="R4" s="747"/>
      <c r="S4" s="747"/>
      <c r="T4" s="747"/>
      <c r="U4" s="747"/>
      <c r="V4" s="747"/>
      <c r="W4" s="747"/>
      <c r="X4" s="747"/>
      <c r="Y4" s="747"/>
      <c r="Z4" s="747"/>
    </row>
    <row r="5" spans="1:26" ht="39" hidden="1" thickBot="1">
      <c r="A5" s="747"/>
      <c r="B5" s="748"/>
      <c r="C5" s="749" t="s">
        <v>78</v>
      </c>
      <c r="D5" s="749" t="s">
        <v>79</v>
      </c>
      <c r="E5" s="750"/>
      <c r="F5" s="752" t="s">
        <v>80</v>
      </c>
      <c r="G5" s="752" t="s">
        <v>81</v>
      </c>
      <c r="H5" s="760"/>
      <c r="I5" s="754"/>
      <c r="J5" s="754"/>
      <c r="K5" s="747"/>
      <c r="L5" s="755"/>
      <c r="M5" s="756"/>
      <c r="N5" s="756"/>
      <c r="O5" s="756"/>
      <c r="P5" s="747"/>
      <c r="Q5" s="747"/>
      <c r="R5" s="747"/>
      <c r="S5" s="747"/>
      <c r="T5" s="747"/>
      <c r="U5" s="747"/>
      <c r="V5" s="747"/>
      <c r="W5" s="747"/>
      <c r="X5" s="747"/>
      <c r="Y5" s="747"/>
      <c r="Z5" s="747"/>
    </row>
    <row r="6" spans="1:26" ht="26.25" hidden="1" thickBot="1">
      <c r="A6" s="747"/>
      <c r="B6" s="748"/>
      <c r="C6" s="749" t="s">
        <v>82</v>
      </c>
      <c r="D6" s="749" t="s">
        <v>83</v>
      </c>
      <c r="E6" s="747"/>
      <c r="F6" s="752" t="s">
        <v>84</v>
      </c>
      <c r="G6" s="760"/>
      <c r="H6" s="760"/>
      <c r="I6" s="754"/>
      <c r="J6" s="754"/>
      <c r="K6" s="747"/>
      <c r="L6" s="755"/>
      <c r="M6" s="756"/>
      <c r="N6" s="756"/>
      <c r="O6" s="756"/>
      <c r="P6" s="747"/>
      <c r="Q6" s="747"/>
      <c r="R6" s="747"/>
      <c r="S6" s="747"/>
      <c r="T6" s="747"/>
      <c r="U6" s="747"/>
      <c r="V6" s="747"/>
      <c r="W6" s="747"/>
      <c r="X6" s="747"/>
      <c r="Y6" s="747"/>
      <c r="Z6" s="747"/>
    </row>
    <row r="7" spans="1:26" ht="26.25" hidden="1" thickBot="1">
      <c r="A7" s="747"/>
      <c r="B7" s="748"/>
      <c r="C7" s="749" t="s">
        <v>85</v>
      </c>
      <c r="D7" s="749" t="s">
        <v>86</v>
      </c>
      <c r="E7" s="750"/>
      <c r="F7" s="758"/>
      <c r="G7" s="760"/>
      <c r="H7" s="760"/>
      <c r="I7" s="761"/>
      <c r="J7" s="761"/>
      <c r="K7" s="747"/>
      <c r="L7" s="755"/>
      <c r="M7" s="756"/>
      <c r="N7" s="756"/>
      <c r="O7" s="756"/>
      <c r="P7" s="747"/>
      <c r="Q7" s="747"/>
      <c r="R7" s="747"/>
      <c r="S7" s="747"/>
      <c r="T7" s="747"/>
      <c r="U7" s="747"/>
      <c r="V7" s="747"/>
      <c r="W7" s="747"/>
      <c r="X7" s="747"/>
      <c r="Y7" s="747"/>
      <c r="Z7" s="747"/>
    </row>
    <row r="8" spans="1:26" ht="26.25" hidden="1" thickBot="1">
      <c r="A8" s="747"/>
      <c r="B8" s="748"/>
      <c r="C8" s="749" t="s">
        <v>87</v>
      </c>
      <c r="D8" s="749" t="s">
        <v>88</v>
      </c>
      <c r="E8" s="750"/>
      <c r="F8" s="758"/>
      <c r="G8" s="760"/>
      <c r="H8" s="760"/>
      <c r="I8" s="754"/>
      <c r="J8" s="754"/>
      <c r="K8" s="747"/>
      <c r="L8" s="755"/>
      <c r="M8" s="756"/>
      <c r="N8" s="756"/>
      <c r="O8" s="756"/>
      <c r="P8" s="747"/>
      <c r="Q8" s="747"/>
      <c r="R8" s="747"/>
      <c r="S8" s="747"/>
      <c r="T8" s="747"/>
      <c r="U8" s="747"/>
      <c r="V8" s="747"/>
      <c r="W8" s="747"/>
      <c r="X8" s="747"/>
      <c r="Y8" s="747"/>
      <c r="Z8" s="747"/>
    </row>
    <row r="9" spans="1:26" ht="51.75" hidden="1" thickBot="1">
      <c r="A9" s="747"/>
      <c r="B9" s="748"/>
      <c r="C9" s="749" t="s">
        <v>89</v>
      </c>
      <c r="D9" s="749" t="s">
        <v>90</v>
      </c>
      <c r="E9" s="750"/>
      <c r="F9" s="760"/>
      <c r="G9" s="760"/>
      <c r="H9" s="760"/>
      <c r="I9" s="754"/>
      <c r="J9" s="754"/>
      <c r="K9" s="747"/>
      <c r="L9" s="755"/>
      <c r="M9" s="756"/>
      <c r="N9" s="756"/>
      <c r="O9" s="756"/>
      <c r="P9" s="747"/>
      <c r="Q9" s="747"/>
      <c r="R9" s="747"/>
      <c r="S9" s="747"/>
      <c r="T9" s="747"/>
      <c r="U9" s="747"/>
      <c r="V9" s="747"/>
      <c r="W9" s="747"/>
      <c r="X9" s="747"/>
      <c r="Y9" s="747"/>
      <c r="Z9" s="747"/>
    </row>
    <row r="10" spans="1:26" ht="26.25" hidden="1" thickBot="1">
      <c r="A10" s="747"/>
      <c r="B10" s="748"/>
      <c r="C10" s="749" t="s">
        <v>91</v>
      </c>
      <c r="D10" s="749" t="s">
        <v>92</v>
      </c>
      <c r="E10" s="750"/>
      <c r="F10" s="760"/>
      <c r="G10" s="760"/>
      <c r="H10" s="760"/>
      <c r="I10" s="754"/>
      <c r="J10" s="754"/>
      <c r="K10" s="747"/>
      <c r="L10" s="755"/>
      <c r="M10" s="756"/>
      <c r="N10" s="756"/>
      <c r="O10" s="756"/>
      <c r="P10" s="747"/>
      <c r="Q10" s="747"/>
      <c r="R10" s="747"/>
      <c r="S10" s="747"/>
      <c r="T10" s="747"/>
      <c r="U10" s="747"/>
      <c r="V10" s="747"/>
      <c r="W10" s="747"/>
      <c r="X10" s="747"/>
      <c r="Y10" s="747"/>
      <c r="Z10" s="747"/>
    </row>
    <row r="11" spans="1:26" ht="39" hidden="1" thickBot="1">
      <c r="A11" s="747"/>
      <c r="B11" s="748"/>
      <c r="C11" s="749" t="s">
        <v>93</v>
      </c>
      <c r="D11" s="749" t="s">
        <v>94</v>
      </c>
      <c r="E11" s="750"/>
      <c r="F11" s="760"/>
      <c r="G11" s="760"/>
      <c r="H11" s="760"/>
      <c r="I11" s="754"/>
      <c r="J11" s="754"/>
      <c r="K11" s="747"/>
      <c r="L11" s="755"/>
      <c r="M11" s="756"/>
      <c r="N11" s="756"/>
      <c r="O11" s="756"/>
      <c r="P11" s="747"/>
      <c r="Q11" s="747"/>
      <c r="R11" s="747"/>
      <c r="S11" s="747"/>
      <c r="T11" s="747"/>
      <c r="U11" s="747"/>
      <c r="V11" s="747"/>
      <c r="W11" s="747"/>
      <c r="X11" s="747"/>
      <c r="Y11" s="747"/>
      <c r="Z11" s="747"/>
    </row>
    <row r="12" spans="1:26" ht="26.25" hidden="1" thickBot="1">
      <c r="A12" s="747"/>
      <c r="B12" s="748"/>
      <c r="C12" s="749" t="s">
        <v>95</v>
      </c>
      <c r="D12" s="749" t="s">
        <v>96</v>
      </c>
      <c r="E12" s="750"/>
      <c r="F12" s="762"/>
      <c r="G12" s="762"/>
      <c r="H12" s="762"/>
      <c r="I12" s="748"/>
      <c r="J12" s="756"/>
      <c r="K12" s="756"/>
      <c r="L12" s="747"/>
      <c r="M12" s="755"/>
      <c r="N12" s="756"/>
      <c r="O12" s="756"/>
      <c r="P12" s="756"/>
      <c r="Q12" s="747"/>
      <c r="R12" s="747"/>
      <c r="S12" s="747"/>
      <c r="T12" s="747"/>
      <c r="U12" s="747"/>
      <c r="V12" s="747"/>
      <c r="W12" s="747"/>
      <c r="X12" s="747"/>
      <c r="Y12" s="747"/>
      <c r="Z12" s="747"/>
    </row>
    <row r="13" spans="1:26" ht="39" hidden="1" thickBot="1">
      <c r="A13" s="747"/>
      <c r="B13" s="748"/>
      <c r="C13" s="749" t="s">
        <v>97</v>
      </c>
      <c r="D13" s="749" t="s">
        <v>98</v>
      </c>
      <c r="E13" s="750"/>
      <c r="F13" s="762"/>
      <c r="G13" s="762"/>
      <c r="H13" s="762"/>
      <c r="I13" s="748"/>
      <c r="J13" s="756"/>
      <c r="K13" s="756"/>
      <c r="L13" s="747"/>
      <c r="M13" s="755"/>
      <c r="N13" s="756"/>
      <c r="O13" s="756"/>
      <c r="P13" s="756"/>
      <c r="Q13" s="747"/>
      <c r="R13" s="747"/>
      <c r="S13" s="747"/>
      <c r="T13" s="747"/>
      <c r="U13" s="747"/>
      <c r="V13" s="747"/>
      <c r="W13" s="747"/>
      <c r="X13" s="747"/>
      <c r="Y13" s="747"/>
      <c r="Z13" s="747"/>
    </row>
    <row r="14" spans="1:26" ht="26.25" hidden="1" thickBot="1">
      <c r="A14" s="747"/>
      <c r="B14" s="748"/>
      <c r="C14" s="749" t="s">
        <v>99</v>
      </c>
      <c r="D14" s="763"/>
      <c r="E14" s="750"/>
      <c r="F14" s="762"/>
      <c r="G14" s="762"/>
      <c r="H14" s="762"/>
      <c r="I14" s="748"/>
      <c r="J14" s="756"/>
      <c r="K14" s="756"/>
      <c r="L14" s="747"/>
      <c r="M14" s="755"/>
      <c r="N14" s="756"/>
      <c r="O14" s="756"/>
      <c r="P14" s="756"/>
      <c r="Q14" s="747"/>
      <c r="R14" s="747"/>
      <c r="S14" s="747"/>
      <c r="T14" s="747"/>
      <c r="U14" s="747"/>
      <c r="V14" s="747"/>
      <c r="W14" s="747"/>
      <c r="X14" s="747"/>
      <c r="Y14" s="747"/>
      <c r="Z14" s="747"/>
    </row>
    <row r="15" spans="1:26" ht="39" hidden="1" thickBot="1">
      <c r="A15" s="747"/>
      <c r="B15" s="748"/>
      <c r="C15" s="764" t="s">
        <v>100</v>
      </c>
      <c r="D15" s="749"/>
      <c r="E15" s="750"/>
      <c r="F15" s="762"/>
      <c r="G15" s="762"/>
      <c r="H15" s="762"/>
      <c r="I15" s="748"/>
      <c r="J15" s="756"/>
      <c r="K15" s="756"/>
      <c r="L15" s="747"/>
      <c r="M15" s="755"/>
      <c r="N15" s="756"/>
      <c r="O15" s="756"/>
      <c r="P15" s="756"/>
      <c r="Q15" s="747"/>
      <c r="R15" s="747"/>
      <c r="S15" s="747"/>
      <c r="T15" s="747"/>
      <c r="U15" s="747"/>
      <c r="V15" s="747"/>
      <c r="W15" s="747"/>
      <c r="X15" s="747"/>
      <c r="Y15" s="747"/>
      <c r="Z15" s="747"/>
    </row>
    <row r="16" spans="1:26" ht="24" hidden="1" thickBot="1">
      <c r="A16" s="739"/>
      <c r="B16" s="744"/>
      <c r="C16" s="744"/>
      <c r="D16" s="744"/>
      <c r="E16" s="765"/>
      <c r="F16" s="744"/>
      <c r="G16" s="765"/>
      <c r="H16" s="765"/>
      <c r="I16" s="746"/>
      <c r="J16" s="746"/>
      <c r="K16" s="746"/>
      <c r="L16" s="746"/>
      <c r="M16" s="745"/>
      <c r="N16" s="746"/>
      <c r="O16" s="746"/>
      <c r="P16" s="746"/>
      <c r="Q16" s="766"/>
      <c r="R16" s="766"/>
      <c r="S16" s="766"/>
      <c r="T16" s="744"/>
      <c r="U16" s="767"/>
      <c r="V16" s="767"/>
      <c r="W16" s="744"/>
      <c r="X16" s="744"/>
      <c r="Y16" s="744"/>
      <c r="Z16" s="744"/>
    </row>
    <row r="17" spans="1:26" ht="27.75" customHeight="1">
      <c r="A17" s="768"/>
      <c r="B17" s="769"/>
      <c r="C17" s="770"/>
      <c r="D17" s="771" t="s">
        <v>101</v>
      </c>
      <c r="E17" s="769"/>
      <c r="F17" s="769"/>
      <c r="G17" s="769"/>
      <c r="H17" s="769"/>
      <c r="I17" s="769"/>
      <c r="J17" s="769"/>
      <c r="K17" s="769"/>
      <c r="L17" s="769"/>
      <c r="M17" s="769"/>
      <c r="N17" s="769"/>
      <c r="O17" s="769"/>
      <c r="P17" s="769"/>
      <c r="Q17" s="769"/>
      <c r="R17" s="769"/>
      <c r="S17" s="769"/>
      <c r="T17" s="770"/>
      <c r="U17" s="772" t="s">
        <v>102</v>
      </c>
      <c r="V17" s="744"/>
      <c r="W17" s="744"/>
      <c r="X17" s="744"/>
      <c r="Y17" s="744"/>
      <c r="Z17" s="744"/>
    </row>
    <row r="18" spans="1:26" ht="27.75" customHeight="1">
      <c r="A18" s="773"/>
      <c r="B18" s="593"/>
      <c r="C18" s="774"/>
      <c r="D18" s="773"/>
      <c r="E18" s="593"/>
      <c r="F18" s="593"/>
      <c r="G18" s="593"/>
      <c r="H18" s="593"/>
      <c r="I18" s="593"/>
      <c r="J18" s="593"/>
      <c r="K18" s="593"/>
      <c r="L18" s="593"/>
      <c r="M18" s="593"/>
      <c r="N18" s="593"/>
      <c r="O18" s="593"/>
      <c r="P18" s="593"/>
      <c r="Q18" s="593"/>
      <c r="R18" s="593"/>
      <c r="S18" s="593"/>
      <c r="T18" s="774"/>
      <c r="U18" s="775" t="s">
        <v>103</v>
      </c>
      <c r="V18" s="744"/>
      <c r="W18" s="744"/>
      <c r="X18" s="744"/>
      <c r="Y18" s="744"/>
      <c r="Z18" s="744"/>
    </row>
    <row r="19" spans="1:26" ht="27.75" customHeight="1">
      <c r="A19" s="773"/>
      <c r="B19" s="593"/>
      <c r="C19" s="774"/>
      <c r="D19" s="773"/>
      <c r="E19" s="593"/>
      <c r="F19" s="593"/>
      <c r="G19" s="593"/>
      <c r="H19" s="593"/>
      <c r="I19" s="593"/>
      <c r="J19" s="593"/>
      <c r="K19" s="593"/>
      <c r="L19" s="593"/>
      <c r="M19" s="593"/>
      <c r="N19" s="593"/>
      <c r="O19" s="593"/>
      <c r="P19" s="593"/>
      <c r="Q19" s="593"/>
      <c r="R19" s="593"/>
      <c r="S19" s="593"/>
      <c r="T19" s="774"/>
      <c r="U19" s="776" t="s">
        <v>104</v>
      </c>
      <c r="V19" s="744"/>
      <c r="W19" s="744"/>
      <c r="X19" s="744"/>
      <c r="Y19" s="744"/>
      <c r="Z19" s="744"/>
    </row>
    <row r="20" spans="1:26" ht="27.75" customHeight="1" thickBot="1">
      <c r="A20" s="777"/>
      <c r="B20" s="778"/>
      <c r="C20" s="779"/>
      <c r="D20" s="777"/>
      <c r="E20" s="778"/>
      <c r="F20" s="778"/>
      <c r="G20" s="778"/>
      <c r="H20" s="778"/>
      <c r="I20" s="778"/>
      <c r="J20" s="778"/>
      <c r="K20" s="778"/>
      <c r="L20" s="778"/>
      <c r="M20" s="778"/>
      <c r="N20" s="778"/>
      <c r="O20" s="778"/>
      <c r="P20" s="778"/>
      <c r="Q20" s="778"/>
      <c r="R20" s="778"/>
      <c r="S20" s="778"/>
      <c r="T20" s="779"/>
      <c r="U20" s="780" t="s">
        <v>105</v>
      </c>
      <c r="V20" s="744"/>
      <c r="W20" s="744"/>
      <c r="X20" s="744"/>
      <c r="Y20" s="744"/>
      <c r="Z20" s="744"/>
    </row>
    <row r="21" spans="1:26" ht="45" customHeight="1" thickBot="1">
      <c r="A21" s="781" t="s">
        <v>106</v>
      </c>
      <c r="B21" s="782"/>
      <c r="C21" s="782"/>
      <c r="D21" s="783"/>
      <c r="E21" s="783"/>
      <c r="F21" s="783"/>
      <c r="G21" s="783"/>
      <c r="H21" s="783"/>
      <c r="I21" s="783"/>
      <c r="J21" s="783"/>
      <c r="K21" s="783"/>
      <c r="L21" s="783"/>
      <c r="M21" s="783"/>
      <c r="N21" s="783"/>
      <c r="O21" s="783"/>
      <c r="P21" s="783"/>
      <c r="Q21" s="783"/>
      <c r="R21" s="783"/>
      <c r="S21" s="783"/>
      <c r="T21" s="783"/>
      <c r="U21" s="784"/>
      <c r="V21" s="744"/>
      <c r="W21" s="744"/>
      <c r="X21" s="744"/>
      <c r="Y21" s="744"/>
      <c r="Z21" s="744"/>
    </row>
    <row r="22" spans="1:26" ht="45" customHeight="1" thickBot="1">
      <c r="A22" s="785" t="s">
        <v>107</v>
      </c>
      <c r="B22" s="769"/>
      <c r="C22" s="769"/>
      <c r="D22" s="769"/>
      <c r="E22" s="769"/>
      <c r="F22" s="769"/>
      <c r="G22" s="770"/>
      <c r="H22" s="786" t="s">
        <v>108</v>
      </c>
      <c r="I22" s="769"/>
      <c r="J22" s="769"/>
      <c r="K22" s="769"/>
      <c r="L22" s="769"/>
      <c r="M22" s="769"/>
      <c r="N22" s="770"/>
      <c r="O22" s="787" t="s">
        <v>109</v>
      </c>
      <c r="P22" s="770"/>
      <c r="Q22" s="788" t="s">
        <v>110</v>
      </c>
      <c r="R22" s="769"/>
      <c r="S22" s="769"/>
      <c r="T22" s="769"/>
      <c r="U22" s="770"/>
      <c r="V22" s="789"/>
      <c r="W22" s="790"/>
      <c r="X22" s="791"/>
      <c r="Y22" s="791"/>
      <c r="Z22" s="791"/>
    </row>
    <row r="23" spans="1:26" ht="63" customHeight="1" thickBot="1">
      <c r="A23" s="792" t="s">
        <v>111</v>
      </c>
      <c r="B23" s="793" t="s">
        <v>53</v>
      </c>
      <c r="C23" s="793" t="s">
        <v>112</v>
      </c>
      <c r="D23" s="793" t="s">
        <v>113</v>
      </c>
      <c r="E23" s="793" t="s">
        <v>114</v>
      </c>
      <c r="F23" s="793" t="s">
        <v>115</v>
      </c>
      <c r="G23" s="889" t="s">
        <v>116</v>
      </c>
      <c r="H23" s="890" t="s">
        <v>117</v>
      </c>
      <c r="I23" s="891" t="s">
        <v>55</v>
      </c>
      <c r="J23" s="891" t="s">
        <v>118</v>
      </c>
      <c r="K23" s="892" t="s">
        <v>119</v>
      </c>
      <c r="L23" s="892" t="s">
        <v>120</v>
      </c>
      <c r="M23" s="892" t="s">
        <v>121</v>
      </c>
      <c r="N23" s="893" t="s">
        <v>122</v>
      </c>
      <c r="O23" s="894" t="s">
        <v>123</v>
      </c>
      <c r="P23" s="893" t="s">
        <v>124</v>
      </c>
      <c r="Q23" s="895" t="s">
        <v>123</v>
      </c>
      <c r="R23" s="892" t="s">
        <v>124</v>
      </c>
      <c r="S23" s="892" t="s">
        <v>57</v>
      </c>
      <c r="T23" s="892" t="s">
        <v>125</v>
      </c>
      <c r="U23" s="893" t="s">
        <v>126</v>
      </c>
      <c r="V23" s="794"/>
      <c r="W23" s="744"/>
      <c r="X23" s="744"/>
      <c r="Y23" s="744"/>
      <c r="Z23" s="744"/>
    </row>
    <row r="24" spans="1:26" ht="129.75" customHeight="1" thickBot="1">
      <c r="A24" s="381">
        <v>1</v>
      </c>
      <c r="B24" s="384" t="s">
        <v>1011</v>
      </c>
      <c r="C24" s="382" t="s">
        <v>1012</v>
      </c>
      <c r="D24" s="383">
        <v>44518</v>
      </c>
      <c r="E24" s="402" t="s">
        <v>1013</v>
      </c>
      <c r="F24" s="393" t="s">
        <v>75</v>
      </c>
      <c r="G24" s="900" t="s">
        <v>1014</v>
      </c>
      <c r="H24" s="384" t="s">
        <v>1015</v>
      </c>
      <c r="I24" s="561" t="s">
        <v>62</v>
      </c>
      <c r="J24" s="382" t="s">
        <v>1016</v>
      </c>
      <c r="K24" s="385" t="s">
        <v>1017</v>
      </c>
      <c r="L24" s="383">
        <v>44529</v>
      </c>
      <c r="M24" s="383">
        <v>44578</v>
      </c>
      <c r="N24" s="383">
        <v>44578</v>
      </c>
      <c r="O24" s="899" t="s">
        <v>1018</v>
      </c>
      <c r="P24" s="562" t="s">
        <v>1019</v>
      </c>
      <c r="Q24" s="904" t="s">
        <v>1020</v>
      </c>
      <c r="R24" s="898" t="s">
        <v>1019</v>
      </c>
      <c r="S24" s="905" t="s">
        <v>1488</v>
      </c>
      <c r="T24" s="403" t="s">
        <v>76</v>
      </c>
      <c r="U24" s="404" t="s">
        <v>1021</v>
      </c>
      <c r="V24" s="403"/>
      <c r="W24" s="404"/>
      <c r="X24" s="744"/>
      <c r="Y24" s="744"/>
      <c r="Z24" s="744"/>
    </row>
    <row r="25" spans="1:26" ht="246" customHeight="1">
      <c r="A25" s="885">
        <v>2</v>
      </c>
      <c r="B25" s="141" t="s">
        <v>1011</v>
      </c>
      <c r="C25" s="141" t="s">
        <v>1012</v>
      </c>
      <c r="D25" s="407">
        <v>44518</v>
      </c>
      <c r="E25" s="132" t="s">
        <v>1022</v>
      </c>
      <c r="F25" s="130" t="s">
        <v>75</v>
      </c>
      <c r="G25" s="900" t="s">
        <v>1014</v>
      </c>
      <c r="H25" s="91" t="s">
        <v>1023</v>
      </c>
      <c r="I25" s="130" t="s">
        <v>62</v>
      </c>
      <c r="J25" s="141" t="s">
        <v>1016</v>
      </c>
      <c r="K25" s="130" t="s">
        <v>1017</v>
      </c>
      <c r="L25" s="407">
        <v>44529</v>
      </c>
      <c r="M25" s="407">
        <v>44578</v>
      </c>
      <c r="N25" s="407">
        <v>44578</v>
      </c>
      <c r="O25" s="901" t="s">
        <v>1024</v>
      </c>
      <c r="P25" s="917" t="s">
        <v>1019</v>
      </c>
      <c r="Q25" s="918" t="s">
        <v>1025</v>
      </c>
      <c r="R25" s="919" t="s">
        <v>1019</v>
      </c>
      <c r="S25" s="906" t="s">
        <v>1488</v>
      </c>
      <c r="T25" s="903" t="s">
        <v>76</v>
      </c>
      <c r="U25" s="549" t="s">
        <v>1021</v>
      </c>
      <c r="V25" s="902"/>
      <c r="W25" s="404"/>
      <c r="X25" s="744"/>
      <c r="Y25" s="744"/>
      <c r="Z25" s="744"/>
    </row>
    <row r="26" spans="1:26" ht="246" customHeight="1">
      <c r="A26" s="885">
        <v>3</v>
      </c>
      <c r="B26" s="141" t="s">
        <v>60</v>
      </c>
      <c r="C26" s="141" t="s">
        <v>94</v>
      </c>
      <c r="D26" s="407">
        <v>44141</v>
      </c>
      <c r="E26" s="133" t="s">
        <v>1349</v>
      </c>
      <c r="F26" s="141" t="s">
        <v>68</v>
      </c>
      <c r="G26" s="91" t="s">
        <v>1350</v>
      </c>
      <c r="H26" s="150" t="s">
        <v>1351</v>
      </c>
      <c r="I26" s="150" t="s">
        <v>62</v>
      </c>
      <c r="J26" s="150" t="s">
        <v>1352</v>
      </c>
      <c r="K26" s="130" t="s">
        <v>1353</v>
      </c>
      <c r="L26" s="455">
        <v>44141</v>
      </c>
      <c r="M26" s="407">
        <v>44207</v>
      </c>
      <c r="N26" s="407">
        <v>44592</v>
      </c>
      <c r="O26" s="915" t="s">
        <v>1489</v>
      </c>
      <c r="P26" s="920" t="s">
        <v>1355</v>
      </c>
      <c r="Q26" s="499" t="s">
        <v>1429</v>
      </c>
      <c r="R26" s="500" t="s">
        <v>1428</v>
      </c>
      <c r="S26" s="916" t="s">
        <v>64</v>
      </c>
      <c r="T26" s="502" t="s">
        <v>76</v>
      </c>
      <c r="U26" s="503" t="s">
        <v>1430</v>
      </c>
      <c r="V26" s="501"/>
      <c r="W26" s="502"/>
      <c r="X26" s="503"/>
      <c r="Y26" s="744"/>
      <c r="Z26" s="744"/>
    </row>
    <row r="27" spans="1:26" ht="200.25" customHeight="1">
      <c r="A27" s="795">
        <v>4</v>
      </c>
      <c r="B27" s="141" t="s">
        <v>60</v>
      </c>
      <c r="C27" s="141" t="s">
        <v>73</v>
      </c>
      <c r="D27" s="220">
        <v>44736</v>
      </c>
      <c r="E27" s="91" t="s">
        <v>1111</v>
      </c>
      <c r="F27" s="141" t="s">
        <v>61</v>
      </c>
      <c r="G27" s="886" t="s">
        <v>1112</v>
      </c>
      <c r="H27" s="896" t="s">
        <v>1113</v>
      </c>
      <c r="I27" s="896" t="s">
        <v>69</v>
      </c>
      <c r="J27" s="896" t="s">
        <v>1114</v>
      </c>
      <c r="K27" s="888" t="s">
        <v>1088</v>
      </c>
      <c r="L27" s="887">
        <v>44754</v>
      </c>
      <c r="M27" s="887">
        <v>44754</v>
      </c>
      <c r="N27" s="897">
        <v>44789</v>
      </c>
      <c r="O27" s="911" t="s">
        <v>1398</v>
      </c>
      <c r="P27" s="912" t="s">
        <v>1435</v>
      </c>
      <c r="Q27" s="913" t="s">
        <v>1437</v>
      </c>
      <c r="R27" s="898" t="s">
        <v>1436</v>
      </c>
      <c r="S27" s="898" t="s">
        <v>64</v>
      </c>
      <c r="T27" s="908" t="s">
        <v>76</v>
      </c>
      <c r="U27" s="907" t="s">
        <v>1425</v>
      </c>
      <c r="V27" s="438"/>
      <c r="W27" s="744"/>
      <c r="X27" s="744"/>
      <c r="Y27" s="744"/>
      <c r="Z27" s="744"/>
    </row>
    <row r="28" spans="1:26" ht="153.75" customHeight="1">
      <c r="A28" s="366">
        <v>5</v>
      </c>
      <c r="B28" s="141" t="s">
        <v>1011</v>
      </c>
      <c r="C28" s="141" t="s">
        <v>1012</v>
      </c>
      <c r="D28" s="407">
        <v>44518</v>
      </c>
      <c r="E28" s="132" t="s">
        <v>1032</v>
      </c>
      <c r="F28" s="130" t="s">
        <v>75</v>
      </c>
      <c r="G28" s="560" t="s">
        <v>1033</v>
      </c>
      <c r="H28" s="141" t="s">
        <v>1034</v>
      </c>
      <c r="I28" s="130" t="s">
        <v>62</v>
      </c>
      <c r="J28" s="141" t="s">
        <v>1035</v>
      </c>
      <c r="K28" s="130" t="s">
        <v>608</v>
      </c>
      <c r="L28" s="407">
        <v>44529</v>
      </c>
      <c r="M28" s="407">
        <v>44599</v>
      </c>
      <c r="N28" s="530">
        <v>44701</v>
      </c>
      <c r="O28" s="921" t="s">
        <v>1405</v>
      </c>
      <c r="P28" s="540" t="s">
        <v>1036</v>
      </c>
      <c r="Q28" s="922" t="s">
        <v>1451</v>
      </c>
      <c r="R28" s="540" t="s">
        <v>1450</v>
      </c>
      <c r="S28" s="898" t="s">
        <v>64</v>
      </c>
      <c r="T28" s="908" t="s">
        <v>76</v>
      </c>
      <c r="U28" s="550" t="s">
        <v>1452</v>
      </c>
      <c r="V28" s="181"/>
      <c r="W28" s="550"/>
      <c r="X28" s="744"/>
      <c r="Y28" s="744"/>
      <c r="Z28" s="744"/>
    </row>
    <row r="29" spans="1:26" ht="213" customHeight="1">
      <c r="A29" s="817">
        <v>6</v>
      </c>
      <c r="B29" s="141" t="s">
        <v>74</v>
      </c>
      <c r="C29" s="141" t="s">
        <v>94</v>
      </c>
      <c r="D29" s="220">
        <v>44546</v>
      </c>
      <c r="E29" s="91" t="s">
        <v>1485</v>
      </c>
      <c r="F29" s="141" t="s">
        <v>75</v>
      </c>
      <c r="G29" s="91" t="s">
        <v>1356</v>
      </c>
      <c r="H29" s="150" t="s">
        <v>1357</v>
      </c>
      <c r="I29" s="150" t="s">
        <v>62</v>
      </c>
      <c r="J29" s="150" t="s">
        <v>1358</v>
      </c>
      <c r="K29" s="130" t="s">
        <v>1359</v>
      </c>
      <c r="L29" s="407">
        <v>44553</v>
      </c>
      <c r="M29" s="407">
        <v>44576</v>
      </c>
      <c r="N29" s="530">
        <v>44895</v>
      </c>
      <c r="O29" s="914" t="s">
        <v>1360</v>
      </c>
      <c r="P29" s="538" t="s">
        <v>1400</v>
      </c>
      <c r="Q29" s="145" t="s">
        <v>1486</v>
      </c>
      <c r="R29" s="529" t="s">
        <v>1431</v>
      </c>
      <c r="S29" s="898" t="s">
        <v>64</v>
      </c>
      <c r="T29" s="908" t="s">
        <v>76</v>
      </c>
      <c r="U29" s="438" t="s">
        <v>1433</v>
      </c>
      <c r="V29" s="91"/>
      <c r="W29" s="181"/>
      <c r="X29" s="438"/>
      <c r="Y29" s="744"/>
      <c r="Z29" s="744"/>
    </row>
    <row r="30" spans="1:26" ht="72" customHeight="1">
      <c r="A30" s="812"/>
      <c r="B30" s="813"/>
      <c r="C30" s="813"/>
      <c r="D30" s="814"/>
      <c r="E30" s="815"/>
      <c r="F30" s="813"/>
      <c r="G30" s="815"/>
      <c r="H30" s="764"/>
      <c r="I30" s="806"/>
      <c r="J30" s="806"/>
      <c r="K30" s="806"/>
      <c r="L30" s="807"/>
      <c r="M30" s="807"/>
      <c r="N30" s="807"/>
      <c r="O30" s="799"/>
      <c r="P30" s="798"/>
      <c r="Q30" s="800"/>
      <c r="R30" s="820"/>
      <c r="S30" s="810"/>
      <c r="T30" s="802"/>
      <c r="U30" s="764"/>
      <c r="V30" s="767"/>
      <c r="W30" s="744"/>
      <c r="X30" s="744"/>
      <c r="Y30" s="744"/>
      <c r="Z30" s="744"/>
    </row>
    <row r="31" spans="1:26" ht="72" customHeight="1">
      <c r="A31" s="811"/>
      <c r="B31" s="811"/>
      <c r="C31" s="811"/>
      <c r="D31" s="811"/>
      <c r="E31" s="811"/>
      <c r="F31" s="811"/>
      <c r="G31" s="811"/>
      <c r="H31" s="764"/>
      <c r="I31" s="806"/>
      <c r="J31" s="806"/>
      <c r="K31" s="806"/>
      <c r="L31" s="807"/>
      <c r="M31" s="807"/>
      <c r="N31" s="807"/>
      <c r="O31" s="808"/>
      <c r="P31" s="764"/>
      <c r="Q31" s="809"/>
      <c r="R31" s="764"/>
      <c r="S31" s="810"/>
      <c r="T31" s="802"/>
      <c r="U31" s="764"/>
      <c r="V31" s="767"/>
      <c r="W31" s="744"/>
      <c r="X31" s="744"/>
      <c r="Y31" s="744"/>
      <c r="Z31" s="744"/>
    </row>
    <row r="32" spans="1:26" ht="72" customHeight="1">
      <c r="A32" s="812"/>
      <c r="B32" s="813"/>
      <c r="C32" s="813"/>
      <c r="D32" s="814"/>
      <c r="E32" s="815"/>
      <c r="F32" s="813"/>
      <c r="G32" s="815"/>
      <c r="H32" s="764"/>
      <c r="I32" s="806"/>
      <c r="J32" s="806"/>
      <c r="K32" s="806"/>
      <c r="L32" s="807"/>
      <c r="M32" s="807"/>
      <c r="N32" s="807"/>
      <c r="O32" s="808"/>
      <c r="P32" s="764"/>
      <c r="Q32" s="809"/>
      <c r="R32" s="821"/>
      <c r="S32" s="810"/>
      <c r="T32" s="802"/>
      <c r="U32" s="821"/>
      <c r="V32" s="767"/>
      <c r="W32" s="744"/>
      <c r="X32" s="744"/>
      <c r="Y32" s="744"/>
      <c r="Z32" s="744"/>
    </row>
    <row r="33" spans="1:26" ht="72" customHeight="1">
      <c r="A33" s="805"/>
      <c r="B33" s="805"/>
      <c r="C33" s="805"/>
      <c r="D33" s="805"/>
      <c r="E33" s="805"/>
      <c r="F33" s="805"/>
      <c r="G33" s="805"/>
      <c r="H33" s="764"/>
      <c r="I33" s="806"/>
      <c r="J33" s="806"/>
      <c r="K33" s="806"/>
      <c r="L33" s="807"/>
      <c r="M33" s="807"/>
      <c r="N33" s="807"/>
      <c r="O33" s="808"/>
      <c r="P33" s="764"/>
      <c r="Q33" s="809"/>
      <c r="R33" s="764"/>
      <c r="S33" s="810"/>
      <c r="T33" s="802"/>
      <c r="U33" s="764"/>
      <c r="V33" s="767"/>
      <c r="W33" s="744"/>
      <c r="X33" s="744"/>
      <c r="Y33" s="744"/>
      <c r="Z33" s="744"/>
    </row>
    <row r="34" spans="1:26" ht="72" customHeight="1">
      <c r="A34" s="811"/>
      <c r="B34" s="811"/>
      <c r="C34" s="811"/>
      <c r="D34" s="811"/>
      <c r="E34" s="811"/>
      <c r="F34" s="811"/>
      <c r="G34" s="811"/>
      <c r="H34" s="764"/>
      <c r="I34" s="806"/>
      <c r="J34" s="806"/>
      <c r="K34" s="806"/>
      <c r="L34" s="807"/>
      <c r="M34" s="807"/>
      <c r="N34" s="807"/>
      <c r="O34" s="808"/>
      <c r="P34" s="764"/>
      <c r="Q34" s="809"/>
      <c r="R34" s="764"/>
      <c r="S34" s="810"/>
      <c r="T34" s="802"/>
      <c r="U34" s="764"/>
      <c r="V34" s="767"/>
      <c r="W34" s="744"/>
      <c r="X34" s="744"/>
      <c r="Y34" s="744"/>
      <c r="Z34" s="744"/>
    </row>
    <row r="35" spans="1:26" ht="72" customHeight="1">
      <c r="A35" s="812"/>
      <c r="B35" s="813"/>
      <c r="C35" s="813"/>
      <c r="D35" s="814"/>
      <c r="E35" s="815"/>
      <c r="F35" s="813"/>
      <c r="G35" s="815"/>
      <c r="H35" s="764"/>
      <c r="I35" s="806"/>
      <c r="J35" s="806"/>
      <c r="K35" s="806"/>
      <c r="L35" s="807"/>
      <c r="M35" s="807"/>
      <c r="N35" s="807"/>
      <c r="O35" s="808"/>
      <c r="P35" s="764"/>
      <c r="Q35" s="809"/>
      <c r="R35" s="821"/>
      <c r="S35" s="816"/>
      <c r="T35" s="802"/>
      <c r="U35" s="764"/>
      <c r="V35" s="767"/>
      <c r="W35" s="744"/>
      <c r="X35" s="744"/>
      <c r="Y35" s="744"/>
      <c r="Z35" s="744"/>
    </row>
    <row r="36" spans="1:26" ht="72" customHeight="1">
      <c r="A36" s="805"/>
      <c r="B36" s="805"/>
      <c r="C36" s="805"/>
      <c r="D36" s="805"/>
      <c r="E36" s="805"/>
      <c r="F36" s="805"/>
      <c r="G36" s="805"/>
      <c r="H36" s="764"/>
      <c r="I36" s="806"/>
      <c r="J36" s="806"/>
      <c r="K36" s="806"/>
      <c r="L36" s="807"/>
      <c r="M36" s="807"/>
      <c r="N36" s="807"/>
      <c r="O36" s="808"/>
      <c r="P36" s="764"/>
      <c r="Q36" s="809"/>
      <c r="R36" s="764"/>
      <c r="S36" s="810"/>
      <c r="T36" s="802"/>
      <c r="U36" s="764"/>
      <c r="V36" s="767"/>
      <c r="W36" s="744"/>
      <c r="X36" s="744"/>
      <c r="Y36" s="744"/>
      <c r="Z36" s="744"/>
    </row>
    <row r="37" spans="1:26" ht="72" customHeight="1">
      <c r="A37" s="811"/>
      <c r="B37" s="811"/>
      <c r="C37" s="811"/>
      <c r="D37" s="811"/>
      <c r="E37" s="811"/>
      <c r="F37" s="811"/>
      <c r="G37" s="811"/>
      <c r="H37" s="764"/>
      <c r="I37" s="806"/>
      <c r="J37" s="806"/>
      <c r="K37" s="806"/>
      <c r="L37" s="807"/>
      <c r="M37" s="807"/>
      <c r="N37" s="807"/>
      <c r="O37" s="808"/>
      <c r="P37" s="764"/>
      <c r="Q37" s="809"/>
      <c r="R37" s="764"/>
      <c r="S37" s="810"/>
      <c r="T37" s="802"/>
      <c r="U37" s="764"/>
      <c r="V37" s="767"/>
      <c r="W37" s="744"/>
      <c r="X37" s="744"/>
      <c r="Y37" s="744"/>
      <c r="Z37" s="744"/>
    </row>
    <row r="38" spans="1:26" ht="72" customHeight="1">
      <c r="A38" s="795"/>
      <c r="B38" s="796"/>
      <c r="C38" s="796"/>
      <c r="D38" s="797"/>
      <c r="E38" s="798"/>
      <c r="F38" s="796"/>
      <c r="G38" s="798"/>
      <c r="H38" s="798"/>
      <c r="I38" s="796"/>
      <c r="J38" s="796"/>
      <c r="K38" s="796"/>
      <c r="L38" s="797"/>
      <c r="M38" s="797"/>
      <c r="N38" s="797"/>
      <c r="O38" s="822"/>
      <c r="P38" s="796"/>
      <c r="Q38" s="800"/>
      <c r="R38" s="823"/>
      <c r="S38" s="804"/>
      <c r="T38" s="802"/>
      <c r="U38" s="801"/>
      <c r="V38" s="803"/>
      <c r="W38" s="744"/>
      <c r="X38" s="744"/>
      <c r="Y38" s="744"/>
      <c r="Z38" s="744"/>
    </row>
    <row r="39" spans="1:26" ht="72" customHeight="1">
      <c r="A39" s="817"/>
      <c r="B39" s="806"/>
      <c r="C39" s="806"/>
      <c r="D39" s="807"/>
      <c r="E39" s="764"/>
      <c r="F39" s="806"/>
      <c r="G39" s="764"/>
      <c r="H39" s="764"/>
      <c r="I39" s="806"/>
      <c r="J39" s="806"/>
      <c r="K39" s="806"/>
      <c r="L39" s="807"/>
      <c r="M39" s="807"/>
      <c r="N39" s="807"/>
      <c r="O39" s="824"/>
      <c r="P39" s="806"/>
      <c r="Q39" s="825"/>
      <c r="R39" s="826"/>
      <c r="S39" s="810"/>
      <c r="T39" s="802"/>
      <c r="U39" s="826"/>
      <c r="V39" s="767"/>
      <c r="W39" s="744"/>
      <c r="X39" s="744"/>
      <c r="Y39" s="744"/>
      <c r="Z39" s="744"/>
    </row>
    <row r="40" spans="1:26" ht="72" customHeight="1" thickBot="1">
      <c r="A40" s="817"/>
      <c r="B40" s="806"/>
      <c r="C40" s="806"/>
      <c r="D40" s="807"/>
      <c r="E40" s="764"/>
      <c r="F40" s="806"/>
      <c r="G40" s="764"/>
      <c r="H40" s="764"/>
      <c r="I40" s="806"/>
      <c r="J40" s="806"/>
      <c r="K40" s="806"/>
      <c r="L40" s="807"/>
      <c r="M40" s="807"/>
      <c r="N40" s="807"/>
      <c r="O40" s="824"/>
      <c r="P40" s="827"/>
      <c r="Q40" s="819"/>
      <c r="R40" s="826"/>
      <c r="S40" s="810"/>
      <c r="T40" s="802"/>
      <c r="U40" s="826"/>
      <c r="V40" s="767"/>
      <c r="W40" s="744"/>
      <c r="X40" s="744"/>
      <c r="Y40" s="744"/>
      <c r="Z40" s="744"/>
    </row>
    <row r="41" spans="1:26" ht="72" customHeight="1">
      <c r="A41" s="812"/>
      <c r="B41" s="813"/>
      <c r="C41" s="813"/>
      <c r="D41" s="828"/>
      <c r="E41" s="829"/>
      <c r="F41" s="829"/>
      <c r="G41" s="830"/>
      <c r="H41" s="831"/>
      <c r="I41" s="832"/>
      <c r="J41" s="832"/>
      <c r="K41" s="833"/>
      <c r="L41" s="834"/>
      <c r="M41" s="834"/>
      <c r="N41" s="834"/>
      <c r="O41" s="835"/>
      <c r="P41" s="836"/>
      <c r="Q41" s="837"/>
      <c r="R41" s="837"/>
      <c r="S41" s="838"/>
      <c r="T41" s="802"/>
      <c r="U41" s="820"/>
      <c r="V41" s="744"/>
      <c r="W41" s="744"/>
      <c r="X41" s="744"/>
      <c r="Y41" s="744"/>
      <c r="Z41" s="744"/>
    </row>
    <row r="42" spans="1:26" ht="72" customHeight="1">
      <c r="A42" s="805"/>
      <c r="B42" s="805"/>
      <c r="C42" s="805"/>
      <c r="D42" s="805"/>
      <c r="E42" s="805"/>
      <c r="F42" s="805"/>
      <c r="G42" s="805"/>
      <c r="H42" s="764"/>
      <c r="I42" s="806"/>
      <c r="J42" s="806"/>
      <c r="K42" s="839"/>
      <c r="L42" s="840"/>
      <c r="M42" s="840"/>
      <c r="N42" s="840"/>
      <c r="O42" s="841"/>
      <c r="P42" s="806"/>
      <c r="Q42" s="842"/>
      <c r="R42" s="843"/>
      <c r="S42" s="810"/>
      <c r="T42" s="802"/>
      <c r="U42" s="820"/>
      <c r="V42" s="744"/>
      <c r="W42" s="744"/>
      <c r="X42" s="744"/>
      <c r="Y42" s="744"/>
      <c r="Z42" s="744"/>
    </row>
    <row r="43" spans="1:26" ht="72" customHeight="1">
      <c r="A43" s="805"/>
      <c r="B43" s="805"/>
      <c r="C43" s="805"/>
      <c r="D43" s="805"/>
      <c r="E43" s="805"/>
      <c r="F43" s="805"/>
      <c r="G43" s="805"/>
      <c r="H43" s="842"/>
      <c r="I43" s="806"/>
      <c r="J43" s="806"/>
      <c r="K43" s="806"/>
      <c r="L43" s="807"/>
      <c r="M43" s="840"/>
      <c r="N43" s="840"/>
      <c r="O43" s="844"/>
      <c r="P43" s="806"/>
      <c r="Q43" s="825"/>
      <c r="R43" s="819"/>
      <c r="S43" s="810"/>
      <c r="T43" s="802"/>
      <c r="U43" s="826"/>
      <c r="V43" s="744"/>
      <c r="W43" s="744"/>
      <c r="X43" s="744"/>
      <c r="Y43" s="744"/>
      <c r="Z43" s="744"/>
    </row>
    <row r="44" spans="1:26" ht="72" customHeight="1">
      <c r="A44" s="805"/>
      <c r="B44" s="805"/>
      <c r="C44" s="805"/>
      <c r="D44" s="805"/>
      <c r="E44" s="805"/>
      <c r="F44" s="805"/>
      <c r="G44" s="805"/>
      <c r="H44" s="764"/>
      <c r="I44" s="806"/>
      <c r="J44" s="806"/>
      <c r="K44" s="806"/>
      <c r="L44" s="807"/>
      <c r="M44" s="840"/>
      <c r="N44" s="840"/>
      <c r="O44" s="845"/>
      <c r="P44" s="806"/>
      <c r="Q44" s="825"/>
      <c r="R44" s="846"/>
      <c r="S44" s="846"/>
      <c r="T44" s="802"/>
      <c r="U44" s="826"/>
      <c r="V44" s="744"/>
      <c r="W44" s="744"/>
      <c r="X44" s="744"/>
      <c r="Y44" s="744"/>
      <c r="Z44" s="744"/>
    </row>
    <row r="45" spans="1:26" ht="72" customHeight="1">
      <c r="A45" s="805"/>
      <c r="B45" s="805"/>
      <c r="C45" s="805"/>
      <c r="D45" s="805"/>
      <c r="E45" s="805"/>
      <c r="F45" s="805"/>
      <c r="G45" s="805"/>
      <c r="H45" s="826"/>
      <c r="I45" s="827"/>
      <c r="J45" s="827"/>
      <c r="K45" s="827"/>
      <c r="L45" s="847"/>
      <c r="M45" s="848"/>
      <c r="N45" s="848"/>
      <c r="O45" s="849"/>
      <c r="P45" s="850"/>
      <c r="Q45" s="825"/>
      <c r="R45" s="851"/>
      <c r="S45" s="851"/>
      <c r="T45" s="802"/>
      <c r="U45" s="826"/>
      <c r="V45" s="744"/>
      <c r="W45" s="744"/>
      <c r="X45" s="744"/>
      <c r="Y45" s="744"/>
      <c r="Z45" s="744"/>
    </row>
    <row r="46" spans="1:26" ht="72" customHeight="1">
      <c r="A46" s="805"/>
      <c r="B46" s="805"/>
      <c r="C46" s="805"/>
      <c r="D46" s="805"/>
      <c r="E46" s="805"/>
      <c r="F46" s="805"/>
      <c r="G46" s="805"/>
      <c r="H46" s="826"/>
      <c r="I46" s="827"/>
      <c r="J46" s="827"/>
      <c r="K46" s="827"/>
      <c r="L46" s="847"/>
      <c r="M46" s="848"/>
      <c r="N46" s="848"/>
      <c r="O46" s="852"/>
      <c r="P46" s="850"/>
      <c r="Q46" s="825"/>
      <c r="R46" s="851"/>
      <c r="S46" s="851"/>
      <c r="T46" s="802"/>
      <c r="U46" s="826"/>
      <c r="V46" s="744"/>
      <c r="W46" s="744"/>
      <c r="X46" s="744"/>
      <c r="Y46" s="744"/>
      <c r="Z46" s="744"/>
    </row>
    <row r="47" spans="1:26" ht="72" customHeight="1">
      <c r="A47" s="811"/>
      <c r="B47" s="811"/>
      <c r="C47" s="811"/>
      <c r="D47" s="811"/>
      <c r="E47" s="811"/>
      <c r="F47" s="811"/>
      <c r="G47" s="811"/>
      <c r="H47" s="853"/>
      <c r="I47" s="854"/>
      <c r="J47" s="854"/>
      <c r="K47" s="827"/>
      <c r="L47" s="847"/>
      <c r="M47" s="848"/>
      <c r="N47" s="848"/>
      <c r="O47" s="849"/>
      <c r="P47" s="855"/>
      <c r="Q47" s="825"/>
      <c r="R47" s="851"/>
      <c r="S47" s="851"/>
      <c r="T47" s="802"/>
      <c r="U47" s="826"/>
      <c r="V47" s="744"/>
      <c r="W47" s="744"/>
      <c r="X47" s="744"/>
      <c r="Y47" s="744"/>
      <c r="Z47" s="744"/>
    </row>
    <row r="48" spans="1:26" ht="72" customHeight="1">
      <c r="A48" s="812"/>
      <c r="B48" s="813"/>
      <c r="C48" s="813"/>
      <c r="D48" s="828"/>
      <c r="E48" s="815"/>
      <c r="F48" s="813"/>
      <c r="G48" s="815"/>
      <c r="H48" s="764"/>
      <c r="I48" s="806"/>
      <c r="J48" s="806"/>
      <c r="K48" s="806"/>
      <c r="L48" s="840"/>
      <c r="M48" s="840"/>
      <c r="N48" s="840"/>
      <c r="O48" s="818"/>
      <c r="P48" s="806"/>
      <c r="Q48" s="825"/>
      <c r="R48" s="843"/>
      <c r="S48" s="810"/>
      <c r="T48" s="802"/>
      <c r="U48" s="826"/>
      <c r="V48" s="744"/>
      <c r="W48" s="744"/>
      <c r="X48" s="744"/>
      <c r="Y48" s="744"/>
      <c r="Z48" s="744"/>
    </row>
    <row r="49" spans="1:26" ht="72" customHeight="1">
      <c r="A49" s="805"/>
      <c r="B49" s="805"/>
      <c r="C49" s="805"/>
      <c r="D49" s="805"/>
      <c r="E49" s="805"/>
      <c r="F49" s="805"/>
      <c r="G49" s="805"/>
      <c r="H49" s="826"/>
      <c r="I49" s="806"/>
      <c r="J49" s="806"/>
      <c r="K49" s="806"/>
      <c r="L49" s="840"/>
      <c r="M49" s="840"/>
      <c r="N49" s="840"/>
      <c r="O49" s="856"/>
      <c r="P49" s="818"/>
      <c r="Q49" s="825"/>
      <c r="R49" s="857"/>
      <c r="S49" s="810"/>
      <c r="T49" s="802"/>
      <c r="U49" s="826"/>
      <c r="V49" s="744"/>
      <c r="W49" s="744"/>
      <c r="X49" s="744"/>
      <c r="Y49" s="744"/>
      <c r="Z49" s="744"/>
    </row>
    <row r="50" spans="1:26" ht="72" customHeight="1">
      <c r="A50" s="811"/>
      <c r="B50" s="811"/>
      <c r="C50" s="811"/>
      <c r="D50" s="811"/>
      <c r="E50" s="811"/>
      <c r="F50" s="811"/>
      <c r="G50" s="805"/>
      <c r="H50" s="858"/>
      <c r="I50" s="859"/>
      <c r="J50" s="859"/>
      <c r="K50" s="859"/>
      <c r="L50" s="860"/>
      <c r="M50" s="861"/>
      <c r="N50" s="861"/>
      <c r="O50" s="862"/>
      <c r="P50" s="863"/>
      <c r="Q50" s="864"/>
      <c r="R50" s="865"/>
      <c r="S50" s="810"/>
      <c r="T50" s="802"/>
      <c r="U50" s="853"/>
      <c r="V50" s="744"/>
      <c r="W50" s="744"/>
      <c r="X50" s="744"/>
      <c r="Y50" s="744"/>
      <c r="Z50" s="744"/>
    </row>
    <row r="51" spans="1:26" ht="72" customHeight="1">
      <c r="A51" s="866"/>
      <c r="B51" s="818"/>
      <c r="C51" s="818"/>
      <c r="D51" s="867"/>
      <c r="E51" s="868"/>
      <c r="F51" s="818"/>
      <c r="G51" s="868"/>
      <c r="H51" s="868"/>
      <c r="I51" s="818"/>
      <c r="J51" s="868"/>
      <c r="K51" s="806"/>
      <c r="L51" s="807"/>
      <c r="M51" s="840"/>
      <c r="N51" s="840"/>
      <c r="O51" s="869"/>
      <c r="P51" s="870"/>
      <c r="Q51" s="871"/>
      <c r="R51" s="872"/>
      <c r="S51" s="810"/>
      <c r="T51" s="802"/>
      <c r="U51" s="826"/>
      <c r="V51" s="744"/>
      <c r="W51" s="744"/>
      <c r="X51" s="744"/>
      <c r="Y51" s="744"/>
      <c r="Z51" s="744"/>
    </row>
    <row r="52" spans="1:26" ht="15.75" customHeight="1">
      <c r="A52" s="873"/>
      <c r="B52" s="818"/>
      <c r="C52" s="818"/>
      <c r="D52" s="807"/>
      <c r="E52" s="874"/>
      <c r="F52" s="806"/>
      <c r="G52" s="874"/>
      <c r="H52" s="874"/>
      <c r="I52" s="806"/>
      <c r="J52" s="764"/>
      <c r="K52" s="764"/>
      <c r="L52" s="807"/>
      <c r="M52" s="807"/>
      <c r="N52" s="807"/>
      <c r="O52" s="845"/>
      <c r="P52" s="818"/>
      <c r="Q52" s="874"/>
      <c r="R52" s="875"/>
      <c r="S52" s="809"/>
      <c r="T52" s="806"/>
      <c r="U52" s="764"/>
      <c r="V52" s="744"/>
      <c r="W52" s="744"/>
      <c r="X52" s="744"/>
      <c r="Y52" s="744"/>
      <c r="Z52" s="744"/>
    </row>
    <row r="53" spans="1:26" ht="147" customHeight="1" thickBot="1">
      <c r="A53" s="873"/>
      <c r="B53" s="818"/>
      <c r="C53" s="818"/>
      <c r="D53" s="807"/>
      <c r="E53" s="874"/>
      <c r="F53" s="806"/>
      <c r="G53" s="874"/>
      <c r="H53" s="874"/>
      <c r="I53" s="806"/>
      <c r="J53" s="764"/>
      <c r="K53" s="764"/>
      <c r="L53" s="807"/>
      <c r="M53" s="807"/>
      <c r="N53" s="807"/>
      <c r="O53" s="841"/>
      <c r="P53" s="818"/>
      <c r="Q53" s="874"/>
      <c r="R53" s="876"/>
      <c r="S53" s="809"/>
      <c r="T53" s="806"/>
      <c r="U53" s="764"/>
      <c r="V53" s="744"/>
      <c r="W53" s="744"/>
      <c r="X53" s="744"/>
      <c r="Y53" s="744"/>
      <c r="Z53" s="744"/>
    </row>
    <row r="54" spans="1:26" ht="409.5" customHeight="1">
      <c r="A54" s="877"/>
      <c r="B54" s="827"/>
      <c r="C54" s="827"/>
      <c r="D54" s="847"/>
      <c r="E54" s="826"/>
      <c r="F54" s="827"/>
      <c r="G54" s="826"/>
      <c r="H54" s="826"/>
      <c r="I54" s="827"/>
      <c r="J54" s="827"/>
      <c r="K54" s="827"/>
      <c r="L54" s="847"/>
      <c r="M54" s="847"/>
      <c r="N54" s="847"/>
      <c r="O54" s="878"/>
      <c r="P54" s="879"/>
      <c r="Q54" s="880"/>
      <c r="R54" s="826"/>
      <c r="S54" s="881"/>
      <c r="T54" s="882"/>
      <c r="U54" s="826"/>
      <c r="V54" s="782"/>
      <c r="W54" s="782"/>
      <c r="X54" s="782"/>
      <c r="Y54" s="883"/>
      <c r="Z54" s="782"/>
    </row>
    <row r="55" spans="1:26" ht="15.75" customHeight="1">
      <c r="A55" s="744"/>
      <c r="B55" s="744"/>
      <c r="C55" s="744"/>
      <c r="D55" s="744"/>
      <c r="E55" s="744"/>
      <c r="F55" s="744"/>
      <c r="G55" s="744"/>
      <c r="H55" s="744"/>
      <c r="I55" s="744"/>
      <c r="J55" s="744"/>
      <c r="K55" s="744"/>
      <c r="L55" s="744"/>
      <c r="M55" s="744"/>
      <c r="N55" s="744"/>
      <c r="O55" s="744"/>
      <c r="P55" s="744"/>
      <c r="Q55" s="744"/>
      <c r="R55" s="744"/>
      <c r="S55" s="744"/>
      <c r="T55" s="884"/>
      <c r="U55" s="744"/>
      <c r="V55" s="744"/>
      <c r="W55" s="744"/>
      <c r="X55" s="744"/>
      <c r="Y55" s="744"/>
      <c r="Z55" s="744"/>
    </row>
    <row r="56" spans="1:26" ht="15.75" customHeight="1">
      <c r="A56" s="744"/>
      <c r="B56" s="744"/>
      <c r="C56" s="744"/>
      <c r="D56" s="744"/>
      <c r="E56" s="744"/>
      <c r="F56" s="744"/>
      <c r="G56" s="744"/>
      <c r="H56" s="744"/>
      <c r="I56" s="744"/>
      <c r="J56" s="744"/>
      <c r="K56" s="744"/>
      <c r="L56" s="744"/>
      <c r="M56" s="744"/>
      <c r="N56" s="744"/>
      <c r="O56" s="744"/>
      <c r="P56" s="744"/>
      <c r="Q56" s="744"/>
      <c r="R56" s="744"/>
      <c r="S56" s="744"/>
      <c r="T56" s="884"/>
      <c r="U56" s="744"/>
      <c r="V56" s="744"/>
      <c r="W56" s="744"/>
      <c r="X56" s="744"/>
      <c r="Y56" s="744"/>
      <c r="Z56" s="744"/>
    </row>
    <row r="57" spans="1:26" ht="15.75" customHeight="1">
      <c r="A57" s="744"/>
      <c r="B57" s="744"/>
      <c r="C57" s="744"/>
      <c r="D57" s="744"/>
      <c r="E57" s="744"/>
      <c r="F57" s="744"/>
      <c r="G57" s="744"/>
      <c r="H57" s="744"/>
      <c r="I57" s="744"/>
      <c r="J57" s="744"/>
      <c r="K57" s="744"/>
      <c r="L57" s="744"/>
      <c r="M57" s="744"/>
      <c r="N57" s="744"/>
      <c r="O57" s="744"/>
      <c r="P57" s="744"/>
      <c r="Q57" s="744"/>
      <c r="R57" s="744"/>
      <c r="S57" s="744"/>
      <c r="T57" s="884"/>
      <c r="U57" s="744"/>
      <c r="V57" s="744"/>
      <c r="W57" s="744"/>
      <c r="X57" s="744"/>
      <c r="Y57" s="744"/>
      <c r="Z57" s="744"/>
    </row>
    <row r="58" spans="1:26" ht="15.75" customHeight="1">
      <c r="A58" s="744"/>
      <c r="B58" s="744"/>
      <c r="C58" s="744"/>
      <c r="D58" s="744"/>
      <c r="E58" s="744"/>
      <c r="F58" s="744"/>
      <c r="G58" s="744"/>
      <c r="H58" s="744"/>
      <c r="I58" s="744"/>
      <c r="J58" s="744"/>
      <c r="K58" s="744"/>
      <c r="L58" s="744"/>
      <c r="M58" s="744"/>
      <c r="N58" s="744"/>
      <c r="O58" s="744"/>
      <c r="P58" s="744"/>
      <c r="Q58" s="744"/>
      <c r="R58" s="744"/>
      <c r="S58" s="744"/>
      <c r="T58" s="884"/>
      <c r="U58" s="744"/>
      <c r="V58" s="744"/>
      <c r="W58" s="744"/>
      <c r="X58" s="744"/>
      <c r="Y58" s="744"/>
      <c r="Z58" s="744"/>
    </row>
    <row r="59" spans="1:26" ht="15.75" customHeight="1">
      <c r="A59" s="744"/>
      <c r="B59" s="744"/>
      <c r="C59" s="744"/>
      <c r="D59" s="744"/>
      <c r="E59" s="744"/>
      <c r="F59" s="744"/>
      <c r="G59" s="744"/>
      <c r="H59" s="744"/>
      <c r="I59" s="744"/>
      <c r="J59" s="744"/>
      <c r="K59" s="744"/>
      <c r="L59" s="744"/>
      <c r="M59" s="744"/>
      <c r="N59" s="744"/>
      <c r="O59" s="744"/>
      <c r="P59" s="744"/>
      <c r="Q59" s="744"/>
      <c r="R59" s="744"/>
      <c r="S59" s="744"/>
      <c r="T59" s="884"/>
      <c r="U59" s="744"/>
      <c r="V59" s="744"/>
      <c r="W59" s="744"/>
      <c r="X59" s="744"/>
      <c r="Y59" s="744"/>
      <c r="Z59" s="744"/>
    </row>
    <row r="60" spans="1:26" ht="15.75" customHeight="1">
      <c r="A60" s="744"/>
      <c r="B60" s="744"/>
      <c r="C60" s="744"/>
      <c r="D60" s="744"/>
      <c r="E60" s="744"/>
      <c r="F60" s="744"/>
      <c r="G60" s="744"/>
      <c r="H60" s="744"/>
      <c r="I60" s="744"/>
      <c r="J60" s="744"/>
      <c r="K60" s="744"/>
      <c r="L60" s="744"/>
      <c r="M60" s="744"/>
      <c r="N60" s="744"/>
      <c r="O60" s="744"/>
      <c r="P60" s="744"/>
      <c r="Q60" s="744"/>
      <c r="R60" s="744"/>
      <c r="S60" s="744"/>
      <c r="T60" s="884"/>
      <c r="U60" s="744"/>
      <c r="V60" s="744"/>
      <c r="W60" s="744"/>
      <c r="X60" s="744"/>
      <c r="Y60" s="744"/>
      <c r="Z60" s="744"/>
    </row>
    <row r="61" spans="1:26" ht="15.75" customHeight="1">
      <c r="A61" s="744"/>
      <c r="B61" s="744"/>
      <c r="C61" s="744"/>
      <c r="D61" s="744"/>
      <c r="E61" s="744"/>
      <c r="F61" s="744"/>
      <c r="G61" s="744"/>
      <c r="H61" s="744"/>
      <c r="I61" s="744"/>
      <c r="J61" s="744"/>
      <c r="K61" s="744"/>
      <c r="L61" s="744"/>
      <c r="M61" s="744"/>
      <c r="N61" s="744"/>
      <c r="O61" s="744"/>
      <c r="P61" s="744"/>
      <c r="Q61" s="744"/>
      <c r="R61" s="744"/>
      <c r="S61" s="744"/>
      <c r="T61" s="884"/>
      <c r="U61" s="744"/>
      <c r="V61" s="744"/>
      <c r="W61" s="744"/>
      <c r="X61" s="744"/>
      <c r="Y61" s="744"/>
      <c r="Z61" s="744"/>
    </row>
    <row r="62" spans="1:26" ht="15.75" customHeight="1">
      <c r="A62" s="744"/>
      <c r="B62" s="744"/>
      <c r="C62" s="744"/>
      <c r="D62" s="744"/>
      <c r="E62" s="744"/>
      <c r="F62" s="744"/>
      <c r="G62" s="744"/>
      <c r="H62" s="744"/>
      <c r="I62" s="744"/>
      <c r="J62" s="744"/>
      <c r="K62" s="744"/>
      <c r="L62" s="744"/>
      <c r="M62" s="744"/>
      <c r="N62" s="744"/>
      <c r="O62" s="744"/>
      <c r="P62" s="744"/>
      <c r="Q62" s="744"/>
      <c r="R62" s="744"/>
      <c r="S62" s="744"/>
      <c r="T62" s="884"/>
      <c r="U62" s="744"/>
      <c r="V62" s="744"/>
      <c r="W62" s="744"/>
      <c r="X62" s="744"/>
      <c r="Y62" s="744"/>
      <c r="Z62" s="744"/>
    </row>
    <row r="63" spans="1:26" ht="15.75" customHeight="1">
      <c r="A63" s="744"/>
      <c r="B63" s="744"/>
      <c r="C63" s="744"/>
      <c r="D63" s="744"/>
      <c r="E63" s="744"/>
      <c r="F63" s="744"/>
      <c r="G63" s="744"/>
      <c r="H63" s="744"/>
      <c r="I63" s="744"/>
      <c r="J63" s="744"/>
      <c r="K63" s="744"/>
      <c r="L63" s="744"/>
      <c r="M63" s="744"/>
      <c r="N63" s="744"/>
      <c r="O63" s="744"/>
      <c r="P63" s="744"/>
      <c r="Q63" s="744"/>
      <c r="R63" s="744"/>
      <c r="S63" s="744"/>
      <c r="T63" s="884"/>
      <c r="U63" s="744"/>
      <c r="V63" s="744"/>
      <c r="W63" s="744"/>
      <c r="X63" s="744"/>
      <c r="Y63" s="744"/>
      <c r="Z63" s="744"/>
    </row>
    <row r="64" spans="1:26" ht="15.75" customHeight="1">
      <c r="A64" s="744"/>
      <c r="B64" s="744"/>
      <c r="C64" s="744"/>
      <c r="D64" s="744"/>
      <c r="E64" s="744"/>
      <c r="F64" s="744"/>
      <c r="G64" s="744"/>
      <c r="H64" s="744"/>
      <c r="I64" s="744"/>
      <c r="J64" s="744"/>
      <c r="K64" s="744"/>
      <c r="L64" s="744"/>
      <c r="M64" s="744"/>
      <c r="N64" s="744"/>
      <c r="O64" s="744"/>
      <c r="P64" s="744"/>
      <c r="Q64" s="744"/>
      <c r="R64" s="744"/>
      <c r="S64" s="744"/>
      <c r="T64" s="884"/>
      <c r="U64" s="744"/>
      <c r="V64" s="744"/>
      <c r="W64" s="744"/>
      <c r="X64" s="744"/>
      <c r="Y64" s="744"/>
      <c r="Z64" s="744"/>
    </row>
    <row r="65" spans="1:26" ht="15.75" customHeight="1">
      <c r="A65" s="744"/>
      <c r="B65" s="744"/>
      <c r="C65" s="744"/>
      <c r="D65" s="744"/>
      <c r="E65" s="744"/>
      <c r="F65" s="744"/>
      <c r="G65" s="744"/>
      <c r="H65" s="744"/>
      <c r="I65" s="744"/>
      <c r="J65" s="744"/>
      <c r="K65" s="744"/>
      <c r="L65" s="744"/>
      <c r="M65" s="744"/>
      <c r="N65" s="744"/>
      <c r="O65" s="744"/>
      <c r="P65" s="744"/>
      <c r="Q65" s="744"/>
      <c r="R65" s="744"/>
      <c r="S65" s="744"/>
      <c r="T65" s="884"/>
      <c r="U65" s="744"/>
      <c r="V65" s="744"/>
      <c r="W65" s="744"/>
      <c r="X65" s="744"/>
      <c r="Y65" s="744"/>
      <c r="Z65" s="744"/>
    </row>
    <row r="66" spans="1:26" ht="15.75" customHeight="1">
      <c r="A66" s="744"/>
      <c r="B66" s="744"/>
      <c r="C66" s="744"/>
      <c r="D66" s="744"/>
      <c r="E66" s="744"/>
      <c r="F66" s="744"/>
      <c r="G66" s="744"/>
      <c r="H66" s="744"/>
      <c r="I66" s="744"/>
      <c r="J66" s="744"/>
      <c r="K66" s="744"/>
      <c r="L66" s="744"/>
      <c r="M66" s="744"/>
      <c r="N66" s="744"/>
      <c r="O66" s="744"/>
      <c r="P66" s="744"/>
      <c r="Q66" s="744"/>
      <c r="R66" s="744"/>
      <c r="S66" s="744"/>
      <c r="T66" s="884"/>
      <c r="U66" s="744"/>
      <c r="V66" s="744"/>
      <c r="W66" s="744"/>
      <c r="X66" s="744"/>
      <c r="Y66" s="744"/>
      <c r="Z66" s="744"/>
    </row>
    <row r="67" spans="1:26" ht="15.75" customHeight="1">
      <c r="A67" s="744"/>
      <c r="B67" s="744"/>
      <c r="C67" s="744"/>
      <c r="D67" s="744"/>
      <c r="E67" s="744"/>
      <c r="F67" s="744"/>
      <c r="G67" s="744"/>
      <c r="H67" s="744"/>
      <c r="I67" s="744"/>
      <c r="J67" s="744"/>
      <c r="K67" s="744"/>
      <c r="L67" s="744"/>
      <c r="M67" s="744"/>
      <c r="N67" s="744"/>
      <c r="O67" s="744"/>
      <c r="P67" s="744"/>
      <c r="Q67" s="744"/>
      <c r="R67" s="744"/>
      <c r="S67" s="744"/>
      <c r="T67" s="884"/>
      <c r="U67" s="744"/>
      <c r="V67" s="744"/>
      <c r="W67" s="744"/>
      <c r="X67" s="744"/>
      <c r="Y67" s="744"/>
      <c r="Z67" s="744"/>
    </row>
    <row r="68" spans="1:26" ht="15.75" customHeight="1">
      <c r="A68" s="744"/>
      <c r="B68" s="744"/>
      <c r="C68" s="744"/>
      <c r="D68" s="744"/>
      <c r="E68" s="744"/>
      <c r="F68" s="744"/>
      <c r="G68" s="744"/>
      <c r="H68" s="744"/>
      <c r="I68" s="744"/>
      <c r="J68" s="744"/>
      <c r="K68" s="744"/>
      <c r="L68" s="744"/>
      <c r="M68" s="744"/>
      <c r="N68" s="744"/>
      <c r="O68" s="744"/>
      <c r="P68" s="744"/>
      <c r="Q68" s="744"/>
      <c r="R68" s="744"/>
      <c r="S68" s="744"/>
      <c r="T68" s="884"/>
      <c r="U68" s="744"/>
      <c r="V68" s="744"/>
      <c r="W68" s="744"/>
      <c r="X68" s="744"/>
      <c r="Y68" s="744"/>
      <c r="Z68" s="744"/>
    </row>
    <row r="69" spans="1:26" ht="15.75" customHeight="1">
      <c r="A69" s="744"/>
      <c r="B69" s="744"/>
      <c r="C69" s="744"/>
      <c r="D69" s="744"/>
      <c r="E69" s="744"/>
      <c r="F69" s="744"/>
      <c r="G69" s="744"/>
      <c r="H69" s="744"/>
      <c r="I69" s="744"/>
      <c r="J69" s="744"/>
      <c r="K69" s="744"/>
      <c r="L69" s="744"/>
      <c r="M69" s="744"/>
      <c r="N69" s="744"/>
      <c r="O69" s="744"/>
      <c r="P69" s="744"/>
      <c r="Q69" s="744"/>
      <c r="R69" s="744"/>
      <c r="S69" s="744"/>
      <c r="T69" s="884"/>
      <c r="U69" s="744"/>
      <c r="V69" s="744"/>
      <c r="W69" s="744"/>
      <c r="X69" s="744"/>
      <c r="Y69" s="744"/>
      <c r="Z69" s="744"/>
    </row>
    <row r="70" spans="1:26" ht="15.75" customHeight="1">
      <c r="A70" s="744"/>
      <c r="B70" s="744"/>
      <c r="C70" s="744"/>
      <c r="D70" s="744"/>
      <c r="E70" s="744"/>
      <c r="F70" s="744"/>
      <c r="G70" s="744"/>
      <c r="H70" s="744"/>
      <c r="I70" s="744"/>
      <c r="J70" s="744"/>
      <c r="K70" s="744"/>
      <c r="L70" s="744"/>
      <c r="M70" s="744"/>
      <c r="N70" s="744"/>
      <c r="O70" s="744"/>
      <c r="P70" s="744"/>
      <c r="Q70" s="744"/>
      <c r="R70" s="744"/>
      <c r="S70" s="744"/>
      <c r="T70" s="884"/>
      <c r="U70" s="744"/>
      <c r="V70" s="744"/>
      <c r="W70" s="744"/>
      <c r="X70" s="744"/>
      <c r="Y70" s="744"/>
      <c r="Z70" s="744"/>
    </row>
    <row r="71" spans="1:26" ht="15.75" customHeight="1">
      <c r="A71" s="744"/>
      <c r="B71" s="744"/>
      <c r="C71" s="744"/>
      <c r="D71" s="744"/>
      <c r="E71" s="744"/>
      <c r="F71" s="744"/>
      <c r="G71" s="744"/>
      <c r="H71" s="744"/>
      <c r="I71" s="744"/>
      <c r="J71" s="744"/>
      <c r="K71" s="744"/>
      <c r="L71" s="744"/>
      <c r="M71" s="744"/>
      <c r="N71" s="744"/>
      <c r="O71" s="744"/>
      <c r="P71" s="744"/>
      <c r="Q71" s="744"/>
      <c r="R71" s="744"/>
      <c r="S71" s="744"/>
      <c r="T71" s="884"/>
      <c r="U71" s="744"/>
      <c r="V71" s="744"/>
      <c r="W71" s="744"/>
      <c r="X71" s="744"/>
      <c r="Y71" s="744"/>
      <c r="Z71" s="744"/>
    </row>
    <row r="72" spans="1:26" ht="15.75" customHeight="1">
      <c r="A72" s="744"/>
      <c r="B72" s="744"/>
      <c r="C72" s="744"/>
      <c r="D72" s="744"/>
      <c r="E72" s="744"/>
      <c r="F72" s="744"/>
      <c r="G72" s="744"/>
      <c r="H72" s="744"/>
      <c r="I72" s="744"/>
      <c r="J72" s="744"/>
      <c r="K72" s="744"/>
      <c r="L72" s="744"/>
      <c r="M72" s="744"/>
      <c r="N72" s="744"/>
      <c r="O72" s="744"/>
      <c r="P72" s="744"/>
      <c r="Q72" s="744"/>
      <c r="R72" s="744"/>
      <c r="S72" s="744"/>
      <c r="T72" s="884"/>
      <c r="U72" s="744"/>
      <c r="V72" s="744"/>
      <c r="W72" s="744"/>
      <c r="X72" s="744"/>
      <c r="Y72" s="744"/>
      <c r="Z72" s="744"/>
    </row>
    <row r="73" spans="1:26" ht="15.75" customHeight="1">
      <c r="A73" s="744"/>
      <c r="B73" s="744"/>
      <c r="C73" s="744"/>
      <c r="D73" s="744"/>
      <c r="E73" s="744"/>
      <c r="F73" s="744"/>
      <c r="G73" s="744"/>
      <c r="H73" s="744"/>
      <c r="I73" s="744"/>
      <c r="J73" s="744"/>
      <c r="K73" s="744"/>
      <c r="L73" s="744"/>
      <c r="M73" s="744"/>
      <c r="N73" s="744"/>
      <c r="O73" s="744"/>
      <c r="P73" s="744"/>
      <c r="Q73" s="744"/>
      <c r="R73" s="744"/>
      <c r="S73" s="744"/>
      <c r="T73" s="884"/>
      <c r="U73" s="744"/>
      <c r="V73" s="744"/>
      <c r="W73" s="744"/>
      <c r="X73" s="744"/>
      <c r="Y73" s="744"/>
      <c r="Z73" s="744"/>
    </row>
    <row r="74" spans="1:26" ht="15.75" customHeight="1">
      <c r="A74" s="744"/>
      <c r="B74" s="744"/>
      <c r="C74" s="744"/>
      <c r="D74" s="744"/>
      <c r="E74" s="744"/>
      <c r="F74" s="744"/>
      <c r="G74" s="744"/>
      <c r="H74" s="744"/>
      <c r="I74" s="744"/>
      <c r="J74" s="744"/>
      <c r="K74" s="744"/>
      <c r="L74" s="744"/>
      <c r="M74" s="744"/>
      <c r="N74" s="744"/>
      <c r="O74" s="744"/>
      <c r="P74" s="744"/>
      <c r="Q74" s="744"/>
      <c r="R74" s="744"/>
      <c r="S74" s="744"/>
      <c r="T74" s="884"/>
      <c r="U74" s="744"/>
      <c r="V74" s="744"/>
      <c r="W74" s="744"/>
      <c r="X74" s="744"/>
      <c r="Y74" s="744"/>
      <c r="Z74" s="744"/>
    </row>
    <row r="75" spans="1:26" ht="15.75" customHeight="1">
      <c r="A75" s="744"/>
      <c r="B75" s="744"/>
      <c r="C75" s="744"/>
      <c r="D75" s="744"/>
      <c r="E75" s="744"/>
      <c r="F75" s="744"/>
      <c r="G75" s="744"/>
      <c r="H75" s="744"/>
      <c r="I75" s="744"/>
      <c r="J75" s="744"/>
      <c r="K75" s="744"/>
      <c r="L75" s="744"/>
      <c r="M75" s="744"/>
      <c r="N75" s="744"/>
      <c r="O75" s="744"/>
      <c r="P75" s="744"/>
      <c r="Q75" s="744"/>
      <c r="R75" s="744"/>
      <c r="S75" s="744"/>
      <c r="T75" s="884"/>
      <c r="U75" s="744"/>
      <c r="V75" s="744"/>
      <c r="W75" s="744"/>
      <c r="X75" s="744"/>
      <c r="Y75" s="744"/>
      <c r="Z75" s="744"/>
    </row>
    <row r="76" spans="1:26" ht="15.75" customHeight="1">
      <c r="A76" s="744"/>
      <c r="B76" s="744"/>
      <c r="C76" s="744"/>
      <c r="D76" s="744"/>
      <c r="E76" s="744"/>
      <c r="F76" s="744"/>
      <c r="G76" s="744"/>
      <c r="H76" s="744"/>
      <c r="I76" s="744"/>
      <c r="J76" s="744"/>
      <c r="K76" s="744"/>
      <c r="L76" s="744"/>
      <c r="M76" s="744"/>
      <c r="N76" s="744"/>
      <c r="O76" s="744"/>
      <c r="P76" s="744"/>
      <c r="Q76" s="744"/>
      <c r="R76" s="744"/>
      <c r="S76" s="744"/>
      <c r="T76" s="884"/>
      <c r="U76" s="744"/>
      <c r="V76" s="744"/>
      <c r="W76" s="744"/>
      <c r="X76" s="744"/>
      <c r="Y76" s="744"/>
      <c r="Z76" s="744"/>
    </row>
    <row r="77" spans="1:26" ht="15.75" customHeight="1">
      <c r="A77" s="744"/>
      <c r="B77" s="744"/>
      <c r="C77" s="744"/>
      <c r="D77" s="744"/>
      <c r="E77" s="744"/>
      <c r="F77" s="744"/>
      <c r="G77" s="744"/>
      <c r="H77" s="744"/>
      <c r="I77" s="744"/>
      <c r="J77" s="744"/>
      <c r="K77" s="744"/>
      <c r="L77" s="744"/>
      <c r="M77" s="744"/>
      <c r="N77" s="744"/>
      <c r="O77" s="744"/>
      <c r="P77" s="744"/>
      <c r="Q77" s="744"/>
      <c r="R77" s="744"/>
      <c r="S77" s="744"/>
      <c r="T77" s="884"/>
      <c r="U77" s="744"/>
      <c r="V77" s="744"/>
      <c r="W77" s="744"/>
      <c r="X77" s="744"/>
      <c r="Y77" s="744"/>
      <c r="Z77" s="744"/>
    </row>
    <row r="78" spans="1:26" ht="15.75" customHeight="1">
      <c r="A78" s="744"/>
      <c r="B78" s="744"/>
      <c r="C78" s="744"/>
      <c r="D78" s="744"/>
      <c r="E78" s="744"/>
      <c r="F78" s="744"/>
      <c r="G78" s="744"/>
      <c r="H78" s="744"/>
      <c r="I78" s="744"/>
      <c r="J78" s="744"/>
      <c r="K78" s="744"/>
      <c r="L78" s="744"/>
      <c r="M78" s="744"/>
      <c r="N78" s="744"/>
      <c r="O78" s="744"/>
      <c r="P78" s="744"/>
      <c r="Q78" s="744"/>
      <c r="R78" s="744"/>
      <c r="S78" s="744"/>
      <c r="T78" s="884"/>
      <c r="U78" s="744"/>
      <c r="V78" s="744"/>
      <c r="W78" s="744"/>
      <c r="X78" s="744"/>
      <c r="Y78" s="744"/>
      <c r="Z78" s="744"/>
    </row>
    <row r="79" spans="1:26" ht="15.75" customHeight="1">
      <c r="A79" s="744"/>
      <c r="B79" s="744"/>
      <c r="C79" s="744"/>
      <c r="D79" s="744"/>
      <c r="E79" s="744"/>
      <c r="F79" s="744"/>
      <c r="G79" s="744"/>
      <c r="H79" s="744"/>
      <c r="I79" s="744"/>
      <c r="J79" s="744"/>
      <c r="K79" s="744"/>
      <c r="L79" s="744"/>
      <c r="M79" s="744"/>
      <c r="N79" s="744"/>
      <c r="O79" s="744"/>
      <c r="P79" s="744"/>
      <c r="Q79" s="744"/>
      <c r="R79" s="744"/>
      <c r="S79" s="744"/>
      <c r="T79" s="884"/>
      <c r="U79" s="744"/>
      <c r="V79" s="744"/>
      <c r="W79" s="744"/>
      <c r="X79" s="744"/>
      <c r="Y79" s="744"/>
      <c r="Z79" s="744"/>
    </row>
    <row r="80" spans="1:26" ht="15.75" customHeight="1">
      <c r="A80" s="744"/>
      <c r="B80" s="744"/>
      <c r="C80" s="744"/>
      <c r="D80" s="744"/>
      <c r="E80" s="744"/>
      <c r="F80" s="744"/>
      <c r="G80" s="744"/>
      <c r="H80" s="744"/>
      <c r="I80" s="744"/>
      <c r="J80" s="744"/>
      <c r="K80" s="744"/>
      <c r="L80" s="744"/>
      <c r="M80" s="744"/>
      <c r="N80" s="744"/>
      <c r="O80" s="744"/>
      <c r="P80" s="744"/>
      <c r="Q80" s="744"/>
      <c r="R80" s="744"/>
      <c r="S80" s="744"/>
      <c r="T80" s="884"/>
      <c r="U80" s="744"/>
      <c r="V80" s="744"/>
      <c r="W80" s="744"/>
      <c r="X80" s="744"/>
      <c r="Y80" s="744"/>
      <c r="Z80" s="744"/>
    </row>
    <row r="81" spans="1:26" ht="15.75" customHeight="1">
      <c r="A81" s="744"/>
      <c r="B81" s="744"/>
      <c r="C81" s="744"/>
      <c r="D81" s="744"/>
      <c r="E81" s="744"/>
      <c r="F81" s="744"/>
      <c r="G81" s="744"/>
      <c r="H81" s="744"/>
      <c r="I81" s="744"/>
      <c r="J81" s="744"/>
      <c r="K81" s="744"/>
      <c r="L81" s="744"/>
      <c r="M81" s="744"/>
      <c r="N81" s="744"/>
      <c r="O81" s="744"/>
      <c r="P81" s="744"/>
      <c r="Q81" s="744"/>
      <c r="R81" s="744"/>
      <c r="S81" s="744"/>
      <c r="T81" s="884"/>
      <c r="U81" s="744"/>
      <c r="V81" s="744"/>
      <c r="W81" s="744"/>
      <c r="X81" s="744"/>
      <c r="Y81" s="744"/>
      <c r="Z81" s="744"/>
    </row>
    <row r="82" spans="1:26" ht="15.75" customHeight="1">
      <c r="A82" s="744"/>
      <c r="B82" s="744"/>
      <c r="C82" s="744"/>
      <c r="D82" s="744"/>
      <c r="E82" s="744"/>
      <c r="F82" s="744"/>
      <c r="G82" s="744"/>
      <c r="H82" s="744"/>
      <c r="I82" s="744"/>
      <c r="J82" s="744"/>
      <c r="K82" s="744"/>
      <c r="L82" s="744"/>
      <c r="M82" s="744"/>
      <c r="N82" s="744"/>
      <c r="O82" s="744"/>
      <c r="P82" s="744"/>
      <c r="Q82" s="744"/>
      <c r="R82" s="744"/>
      <c r="S82" s="744"/>
      <c r="T82" s="884"/>
      <c r="U82" s="744"/>
      <c r="V82" s="744"/>
      <c r="W82" s="744"/>
      <c r="X82" s="744"/>
      <c r="Y82" s="744"/>
      <c r="Z82" s="744"/>
    </row>
    <row r="83" spans="1:26" ht="15.75" customHeight="1">
      <c r="A83" s="744"/>
      <c r="B83" s="744"/>
      <c r="C83" s="744"/>
      <c r="D83" s="744"/>
      <c r="E83" s="744"/>
      <c r="F83" s="744"/>
      <c r="G83" s="744"/>
      <c r="H83" s="744"/>
      <c r="I83" s="744"/>
      <c r="J83" s="744"/>
      <c r="K83" s="744"/>
      <c r="L83" s="744"/>
      <c r="M83" s="744"/>
      <c r="N83" s="744"/>
      <c r="O83" s="744"/>
      <c r="P83" s="744"/>
      <c r="Q83" s="744"/>
      <c r="R83" s="744"/>
      <c r="S83" s="744"/>
      <c r="T83" s="884"/>
      <c r="U83" s="744"/>
      <c r="V83" s="744"/>
      <c r="W83" s="744"/>
      <c r="X83" s="744"/>
      <c r="Y83" s="744"/>
      <c r="Z83" s="744"/>
    </row>
    <row r="84" spans="1:26" ht="15.75" customHeight="1">
      <c r="A84" s="744"/>
      <c r="B84" s="744"/>
      <c r="C84" s="744"/>
      <c r="D84" s="744"/>
      <c r="E84" s="744"/>
      <c r="F84" s="744"/>
      <c r="G84" s="744"/>
      <c r="H84" s="744"/>
      <c r="I84" s="744"/>
      <c r="J84" s="744"/>
      <c r="K84" s="744"/>
      <c r="L84" s="744"/>
      <c r="M84" s="744"/>
      <c r="N84" s="744"/>
      <c r="O84" s="744"/>
      <c r="P84" s="744"/>
      <c r="Q84" s="744"/>
      <c r="R84" s="744"/>
      <c r="S84" s="744"/>
      <c r="T84" s="884"/>
      <c r="U84" s="744"/>
      <c r="V84" s="744"/>
      <c r="W84" s="744"/>
      <c r="X84" s="744"/>
      <c r="Y84" s="744"/>
      <c r="Z84" s="744"/>
    </row>
    <row r="85" spans="1:26" ht="15.75" customHeight="1">
      <c r="A85" s="744"/>
      <c r="B85" s="744"/>
      <c r="C85" s="744"/>
      <c r="D85" s="744"/>
      <c r="E85" s="744"/>
      <c r="F85" s="744"/>
      <c r="G85" s="744"/>
      <c r="H85" s="744"/>
      <c r="I85" s="744"/>
      <c r="J85" s="744"/>
      <c r="K85" s="744"/>
      <c r="L85" s="744"/>
      <c r="M85" s="744"/>
      <c r="N85" s="744"/>
      <c r="O85" s="744"/>
      <c r="P85" s="744"/>
      <c r="Q85" s="744"/>
      <c r="R85" s="744"/>
      <c r="S85" s="744"/>
      <c r="T85" s="884"/>
      <c r="U85" s="744"/>
      <c r="V85" s="744"/>
      <c r="W85" s="744"/>
      <c r="X85" s="744"/>
      <c r="Y85" s="744"/>
      <c r="Z85" s="744"/>
    </row>
    <row r="86" spans="1:26" ht="15.75" customHeight="1">
      <c r="A86" s="744"/>
      <c r="B86" s="744"/>
      <c r="C86" s="744"/>
      <c r="D86" s="744"/>
      <c r="E86" s="744"/>
      <c r="F86" s="744"/>
      <c r="G86" s="744"/>
      <c r="H86" s="744"/>
      <c r="I86" s="744"/>
      <c r="J86" s="744"/>
      <c r="K86" s="744"/>
      <c r="L86" s="744"/>
      <c r="M86" s="744"/>
      <c r="N86" s="744"/>
      <c r="O86" s="744"/>
      <c r="P86" s="744"/>
      <c r="Q86" s="744"/>
      <c r="R86" s="744"/>
      <c r="S86" s="744"/>
      <c r="T86" s="884"/>
      <c r="U86" s="744"/>
      <c r="V86" s="744"/>
      <c r="W86" s="744"/>
      <c r="X86" s="744"/>
      <c r="Y86" s="744"/>
      <c r="Z86" s="744"/>
    </row>
    <row r="87" spans="1:26" ht="15.75" customHeight="1">
      <c r="A87" s="744"/>
      <c r="B87" s="744"/>
      <c r="C87" s="744"/>
      <c r="D87" s="744"/>
      <c r="E87" s="744"/>
      <c r="F87" s="744"/>
      <c r="G87" s="744"/>
      <c r="H87" s="744"/>
      <c r="I87" s="744"/>
      <c r="J87" s="744"/>
      <c r="K87" s="744"/>
      <c r="L87" s="744"/>
      <c r="M87" s="744"/>
      <c r="N87" s="744"/>
      <c r="O87" s="744"/>
      <c r="P87" s="744"/>
      <c r="Q87" s="744"/>
      <c r="R87" s="744"/>
      <c r="S87" s="744"/>
      <c r="T87" s="884"/>
      <c r="U87" s="744"/>
      <c r="V87" s="744"/>
      <c r="W87" s="744"/>
      <c r="X87" s="744"/>
      <c r="Y87" s="744"/>
      <c r="Z87" s="744"/>
    </row>
    <row r="88" spans="1:26" ht="15.75" customHeight="1">
      <c r="A88" s="744"/>
      <c r="B88" s="744"/>
      <c r="C88" s="744"/>
      <c r="D88" s="744"/>
      <c r="E88" s="744"/>
      <c r="F88" s="744"/>
      <c r="G88" s="744"/>
      <c r="H88" s="744"/>
      <c r="I88" s="744"/>
      <c r="J88" s="744"/>
      <c r="K88" s="744"/>
      <c r="L88" s="744"/>
      <c r="M88" s="744"/>
      <c r="N88" s="744"/>
      <c r="O88" s="744"/>
      <c r="P88" s="744"/>
      <c r="Q88" s="744"/>
      <c r="R88" s="744"/>
      <c r="S88" s="744"/>
      <c r="T88" s="884"/>
      <c r="U88" s="744"/>
      <c r="V88" s="744"/>
      <c r="W88" s="744"/>
      <c r="X88" s="744"/>
      <c r="Y88" s="744"/>
      <c r="Z88" s="744"/>
    </row>
    <row r="89" spans="1:26" ht="15.75" customHeight="1">
      <c r="A89" s="744"/>
      <c r="B89" s="744"/>
      <c r="C89" s="744"/>
      <c r="D89" s="744"/>
      <c r="E89" s="744"/>
      <c r="F89" s="744"/>
      <c r="G89" s="744"/>
      <c r="H89" s="744"/>
      <c r="I89" s="744"/>
      <c r="J89" s="744"/>
      <c r="K89" s="744"/>
      <c r="L89" s="744"/>
      <c r="M89" s="744"/>
      <c r="N89" s="744"/>
      <c r="O89" s="744"/>
      <c r="P89" s="744"/>
      <c r="Q89" s="744"/>
      <c r="R89" s="744"/>
      <c r="S89" s="744"/>
      <c r="T89" s="884"/>
      <c r="U89" s="744"/>
      <c r="V89" s="744"/>
      <c r="W89" s="744"/>
      <c r="X89" s="744"/>
      <c r="Y89" s="744"/>
      <c r="Z89" s="744"/>
    </row>
    <row r="90" spans="1:26" ht="15.75" customHeight="1">
      <c r="A90" s="744"/>
      <c r="B90" s="744"/>
      <c r="C90" s="744"/>
      <c r="D90" s="744"/>
      <c r="E90" s="744"/>
      <c r="F90" s="744"/>
      <c r="G90" s="744"/>
      <c r="H90" s="744"/>
      <c r="I90" s="744"/>
      <c r="J90" s="744"/>
      <c r="K90" s="744"/>
      <c r="L90" s="744"/>
      <c r="M90" s="744"/>
      <c r="N90" s="744"/>
      <c r="O90" s="744"/>
      <c r="P90" s="744"/>
      <c r="Q90" s="744"/>
      <c r="R90" s="744"/>
      <c r="S90" s="744"/>
      <c r="T90" s="884"/>
      <c r="U90" s="744"/>
      <c r="V90" s="744"/>
      <c r="W90" s="744"/>
      <c r="X90" s="744"/>
      <c r="Y90" s="744"/>
      <c r="Z90" s="744"/>
    </row>
    <row r="91" spans="1:26" ht="15.75" customHeight="1">
      <c r="A91" s="744"/>
      <c r="B91" s="744"/>
      <c r="C91" s="744"/>
      <c r="D91" s="744"/>
      <c r="E91" s="744"/>
      <c r="F91" s="744"/>
      <c r="G91" s="744"/>
      <c r="H91" s="744"/>
      <c r="I91" s="744"/>
      <c r="J91" s="744"/>
      <c r="K91" s="744"/>
      <c r="L91" s="744"/>
      <c r="M91" s="744"/>
      <c r="N91" s="744"/>
      <c r="O91" s="744"/>
      <c r="P91" s="744"/>
      <c r="Q91" s="744"/>
      <c r="R91" s="744"/>
      <c r="S91" s="744"/>
      <c r="T91" s="884"/>
      <c r="U91" s="744"/>
      <c r="V91" s="744"/>
      <c r="W91" s="744"/>
      <c r="X91" s="744"/>
      <c r="Y91" s="744"/>
      <c r="Z91" s="744"/>
    </row>
    <row r="92" spans="1:26" ht="15.75" customHeight="1">
      <c r="A92" s="744"/>
      <c r="B92" s="744"/>
      <c r="C92" s="744"/>
      <c r="D92" s="744"/>
      <c r="E92" s="744"/>
      <c r="F92" s="744"/>
      <c r="G92" s="744"/>
      <c r="H92" s="744"/>
      <c r="I92" s="744"/>
      <c r="J92" s="744"/>
      <c r="K92" s="744"/>
      <c r="L92" s="744"/>
      <c r="M92" s="744"/>
      <c r="N92" s="744"/>
      <c r="O92" s="744"/>
      <c r="P92" s="744"/>
      <c r="Q92" s="744"/>
      <c r="R92" s="744"/>
      <c r="S92" s="744"/>
      <c r="T92" s="884"/>
      <c r="U92" s="744"/>
      <c r="V92" s="744"/>
      <c r="W92" s="744"/>
      <c r="X92" s="744"/>
      <c r="Y92" s="744"/>
      <c r="Z92" s="744"/>
    </row>
    <row r="93" spans="1:26" ht="15.75" customHeight="1">
      <c r="A93" s="744"/>
      <c r="B93" s="744"/>
      <c r="C93" s="744"/>
      <c r="D93" s="744"/>
      <c r="E93" s="744"/>
      <c r="F93" s="744"/>
      <c r="G93" s="744"/>
      <c r="H93" s="744"/>
      <c r="I93" s="744"/>
      <c r="J93" s="744"/>
      <c r="K93" s="744"/>
      <c r="L93" s="744"/>
      <c r="M93" s="744"/>
      <c r="N93" s="744"/>
      <c r="O93" s="744"/>
      <c r="P93" s="744"/>
      <c r="Q93" s="744"/>
      <c r="R93" s="744"/>
      <c r="S93" s="744"/>
      <c r="T93" s="884"/>
      <c r="U93" s="744"/>
      <c r="V93" s="744"/>
      <c r="W93" s="744"/>
      <c r="X93" s="744"/>
      <c r="Y93" s="744"/>
      <c r="Z93" s="744"/>
    </row>
    <row r="94" spans="1:26" ht="15.75" customHeight="1">
      <c r="A94" s="744"/>
      <c r="B94" s="744"/>
      <c r="C94" s="744"/>
      <c r="D94" s="744"/>
      <c r="E94" s="744"/>
      <c r="F94" s="744"/>
      <c r="G94" s="744"/>
      <c r="H94" s="744"/>
      <c r="I94" s="744"/>
      <c r="J94" s="744"/>
      <c r="K94" s="744"/>
      <c r="L94" s="744"/>
      <c r="M94" s="744"/>
      <c r="N94" s="744"/>
      <c r="O94" s="744"/>
      <c r="P94" s="744"/>
      <c r="Q94" s="744"/>
      <c r="R94" s="744"/>
      <c r="S94" s="744"/>
      <c r="T94" s="884"/>
      <c r="U94" s="744"/>
      <c r="V94" s="744"/>
      <c r="W94" s="744"/>
      <c r="X94" s="744"/>
      <c r="Y94" s="744"/>
      <c r="Z94" s="744"/>
    </row>
    <row r="95" spans="1:26" ht="15.75" customHeight="1">
      <c r="A95" s="744"/>
      <c r="B95" s="744"/>
      <c r="C95" s="744"/>
      <c r="D95" s="744"/>
      <c r="E95" s="744"/>
      <c r="F95" s="744"/>
      <c r="G95" s="744"/>
      <c r="H95" s="744"/>
      <c r="I95" s="744"/>
      <c r="J95" s="744"/>
      <c r="K95" s="744"/>
      <c r="L95" s="744"/>
      <c r="M95" s="744"/>
      <c r="N95" s="744"/>
      <c r="O95" s="744"/>
      <c r="P95" s="744"/>
      <c r="Q95" s="744"/>
      <c r="R95" s="744"/>
      <c r="S95" s="744"/>
      <c r="T95" s="884"/>
      <c r="U95" s="744"/>
      <c r="V95" s="744"/>
      <c r="W95" s="744"/>
      <c r="X95" s="744"/>
      <c r="Y95" s="744"/>
      <c r="Z95" s="744"/>
    </row>
    <row r="96" spans="1:26" ht="15.75" customHeight="1">
      <c r="A96" s="744"/>
      <c r="B96" s="744"/>
      <c r="C96" s="744"/>
      <c r="D96" s="744"/>
      <c r="E96" s="744"/>
      <c r="F96" s="744"/>
      <c r="G96" s="744"/>
      <c r="H96" s="744"/>
      <c r="I96" s="744"/>
      <c r="J96" s="744"/>
      <c r="K96" s="744"/>
      <c r="L96" s="744"/>
      <c r="M96" s="744"/>
      <c r="N96" s="744"/>
      <c r="O96" s="744"/>
      <c r="P96" s="744"/>
      <c r="Q96" s="744"/>
      <c r="R96" s="744"/>
      <c r="S96" s="744"/>
      <c r="T96" s="884"/>
      <c r="U96" s="744"/>
      <c r="V96" s="744"/>
      <c r="W96" s="744"/>
      <c r="X96" s="744"/>
      <c r="Y96" s="744"/>
      <c r="Z96" s="744"/>
    </row>
    <row r="97" spans="1:26" ht="15.75" customHeight="1">
      <c r="A97" s="744"/>
      <c r="B97" s="744"/>
      <c r="C97" s="744"/>
      <c r="D97" s="744"/>
      <c r="E97" s="744"/>
      <c r="F97" s="744"/>
      <c r="G97" s="744"/>
      <c r="H97" s="744"/>
      <c r="I97" s="744"/>
      <c r="J97" s="744"/>
      <c r="K97" s="744"/>
      <c r="L97" s="744"/>
      <c r="M97" s="744"/>
      <c r="N97" s="744"/>
      <c r="O97" s="744"/>
      <c r="P97" s="744"/>
      <c r="Q97" s="744"/>
      <c r="R97" s="744"/>
      <c r="S97" s="744"/>
      <c r="T97" s="884"/>
      <c r="U97" s="744"/>
      <c r="V97" s="744"/>
      <c r="W97" s="744"/>
      <c r="X97" s="744"/>
      <c r="Y97" s="744"/>
      <c r="Z97" s="744"/>
    </row>
    <row r="98" spans="1:26" ht="15.75" customHeight="1">
      <c r="A98" s="744"/>
      <c r="B98" s="744"/>
      <c r="C98" s="744"/>
      <c r="D98" s="744"/>
      <c r="E98" s="744"/>
      <c r="F98" s="744"/>
      <c r="G98" s="744"/>
      <c r="H98" s="744"/>
      <c r="I98" s="744"/>
      <c r="J98" s="744"/>
      <c r="K98" s="744"/>
      <c r="L98" s="744"/>
      <c r="M98" s="744"/>
      <c r="N98" s="744"/>
      <c r="O98" s="744"/>
      <c r="P98" s="744"/>
      <c r="Q98" s="744"/>
      <c r="R98" s="744"/>
      <c r="S98" s="744"/>
      <c r="T98" s="884"/>
      <c r="U98" s="744"/>
      <c r="V98" s="744"/>
      <c r="W98" s="744"/>
      <c r="X98" s="744"/>
      <c r="Y98" s="744"/>
      <c r="Z98" s="744"/>
    </row>
    <row r="99" spans="1:26" ht="15.75" customHeight="1">
      <c r="A99" s="744"/>
      <c r="B99" s="744"/>
      <c r="C99" s="744"/>
      <c r="D99" s="744"/>
      <c r="E99" s="744"/>
      <c r="F99" s="744"/>
      <c r="G99" s="744"/>
      <c r="H99" s="744"/>
      <c r="I99" s="744"/>
      <c r="J99" s="744"/>
      <c r="K99" s="744"/>
      <c r="L99" s="744"/>
      <c r="M99" s="744"/>
      <c r="N99" s="744"/>
      <c r="O99" s="744"/>
      <c r="P99" s="744"/>
      <c r="Q99" s="744"/>
      <c r="R99" s="744"/>
      <c r="S99" s="744"/>
      <c r="T99" s="884"/>
      <c r="U99" s="744"/>
      <c r="V99" s="744"/>
      <c r="W99" s="744"/>
      <c r="X99" s="744"/>
      <c r="Y99" s="744"/>
      <c r="Z99" s="744"/>
    </row>
    <row r="100" spans="1:26" ht="15.75" customHeight="1">
      <c r="A100" s="744"/>
      <c r="B100" s="744"/>
      <c r="C100" s="744"/>
      <c r="D100" s="744"/>
      <c r="E100" s="744"/>
      <c r="F100" s="744"/>
      <c r="G100" s="744"/>
      <c r="H100" s="744"/>
      <c r="I100" s="744"/>
      <c r="J100" s="744"/>
      <c r="K100" s="744"/>
      <c r="L100" s="744"/>
      <c r="M100" s="744"/>
      <c r="N100" s="744"/>
      <c r="O100" s="744"/>
      <c r="P100" s="744"/>
      <c r="Q100" s="744"/>
      <c r="R100" s="744"/>
      <c r="S100" s="744"/>
      <c r="T100" s="884"/>
      <c r="U100" s="744"/>
      <c r="V100" s="744"/>
      <c r="W100" s="744"/>
      <c r="X100" s="744"/>
      <c r="Y100" s="744"/>
      <c r="Z100" s="744"/>
    </row>
    <row r="101" spans="1:26" ht="15.75" customHeight="1">
      <c r="A101" s="744"/>
      <c r="B101" s="744"/>
      <c r="C101" s="744"/>
      <c r="D101" s="744"/>
      <c r="E101" s="744"/>
      <c r="F101" s="744"/>
      <c r="G101" s="744"/>
      <c r="H101" s="744"/>
      <c r="I101" s="744"/>
      <c r="J101" s="744"/>
      <c r="K101" s="744"/>
      <c r="L101" s="744"/>
      <c r="M101" s="744"/>
      <c r="N101" s="744"/>
      <c r="O101" s="744"/>
      <c r="P101" s="744"/>
      <c r="Q101" s="744"/>
      <c r="R101" s="744"/>
      <c r="S101" s="744"/>
      <c r="T101" s="884"/>
      <c r="U101" s="744"/>
      <c r="V101" s="744"/>
      <c r="W101" s="744"/>
      <c r="X101" s="744"/>
      <c r="Y101" s="744"/>
      <c r="Z101" s="744"/>
    </row>
    <row r="102" spans="1:26" ht="15.75" customHeight="1">
      <c r="A102" s="744"/>
      <c r="B102" s="744"/>
      <c r="C102" s="744"/>
      <c r="D102" s="744"/>
      <c r="E102" s="744"/>
      <c r="F102" s="744"/>
      <c r="G102" s="744"/>
      <c r="H102" s="744"/>
      <c r="I102" s="744"/>
      <c r="J102" s="744"/>
      <c r="K102" s="744"/>
      <c r="L102" s="744"/>
      <c r="M102" s="744"/>
      <c r="N102" s="744"/>
      <c r="O102" s="744"/>
      <c r="P102" s="744"/>
      <c r="Q102" s="744"/>
      <c r="R102" s="744"/>
      <c r="S102" s="744"/>
      <c r="T102" s="884"/>
      <c r="U102" s="744"/>
      <c r="V102" s="744"/>
      <c r="W102" s="744"/>
      <c r="X102" s="744"/>
      <c r="Y102" s="744"/>
      <c r="Z102" s="744"/>
    </row>
    <row r="103" spans="1:26" ht="15.75" customHeight="1">
      <c r="A103" s="744"/>
      <c r="B103" s="744"/>
      <c r="C103" s="744"/>
      <c r="D103" s="744"/>
      <c r="E103" s="744"/>
      <c r="F103" s="744"/>
      <c r="G103" s="744"/>
      <c r="H103" s="744"/>
      <c r="I103" s="744"/>
      <c r="J103" s="744"/>
      <c r="K103" s="744"/>
      <c r="L103" s="744"/>
      <c r="M103" s="744"/>
      <c r="N103" s="744"/>
      <c r="O103" s="744"/>
      <c r="P103" s="744"/>
      <c r="Q103" s="744"/>
      <c r="R103" s="744"/>
      <c r="S103" s="744"/>
      <c r="T103" s="884"/>
      <c r="U103" s="744"/>
      <c r="V103" s="744"/>
      <c r="W103" s="744"/>
      <c r="X103" s="744"/>
      <c r="Y103" s="744"/>
      <c r="Z103" s="744"/>
    </row>
    <row r="104" spans="1:26" ht="15.75" customHeight="1">
      <c r="A104" s="744"/>
      <c r="B104" s="744"/>
      <c r="C104" s="744"/>
      <c r="D104" s="744"/>
      <c r="E104" s="744"/>
      <c r="F104" s="744"/>
      <c r="G104" s="744"/>
      <c r="H104" s="744"/>
      <c r="I104" s="744"/>
      <c r="J104" s="744"/>
      <c r="K104" s="744"/>
      <c r="L104" s="744"/>
      <c r="M104" s="744"/>
      <c r="N104" s="744"/>
      <c r="O104" s="744"/>
      <c r="P104" s="744"/>
      <c r="Q104" s="744"/>
      <c r="R104" s="744"/>
      <c r="S104" s="744"/>
      <c r="T104" s="884"/>
      <c r="U104" s="744"/>
      <c r="V104" s="744"/>
      <c r="W104" s="744"/>
      <c r="X104" s="744"/>
      <c r="Y104" s="744"/>
      <c r="Z104" s="744"/>
    </row>
    <row r="105" spans="1:26" ht="15.75" customHeight="1">
      <c r="A105" s="744"/>
      <c r="B105" s="744"/>
      <c r="C105" s="744"/>
      <c r="D105" s="744"/>
      <c r="E105" s="744"/>
      <c r="F105" s="744"/>
      <c r="G105" s="744"/>
      <c r="H105" s="744"/>
      <c r="I105" s="744"/>
      <c r="J105" s="744"/>
      <c r="K105" s="744"/>
      <c r="L105" s="744"/>
      <c r="M105" s="744"/>
      <c r="N105" s="744"/>
      <c r="O105" s="744"/>
      <c r="P105" s="744"/>
      <c r="Q105" s="744"/>
      <c r="R105" s="744"/>
      <c r="S105" s="744"/>
      <c r="T105" s="884"/>
      <c r="U105" s="744"/>
      <c r="V105" s="744"/>
      <c r="W105" s="744"/>
      <c r="X105" s="744"/>
      <c r="Y105" s="744"/>
      <c r="Z105" s="744"/>
    </row>
    <row r="106" spans="1:26" ht="15.75" customHeight="1">
      <c r="A106" s="744"/>
      <c r="B106" s="744"/>
      <c r="C106" s="744"/>
      <c r="D106" s="744"/>
      <c r="E106" s="744"/>
      <c r="F106" s="744"/>
      <c r="G106" s="744"/>
      <c r="H106" s="744"/>
      <c r="I106" s="744"/>
      <c r="J106" s="744"/>
      <c r="K106" s="744"/>
      <c r="L106" s="744"/>
      <c r="M106" s="744"/>
      <c r="N106" s="744"/>
      <c r="O106" s="744"/>
      <c r="P106" s="744"/>
      <c r="Q106" s="744"/>
      <c r="R106" s="744"/>
      <c r="S106" s="744"/>
      <c r="T106" s="884"/>
      <c r="U106" s="744"/>
      <c r="V106" s="744"/>
      <c r="W106" s="744"/>
      <c r="X106" s="744"/>
      <c r="Y106" s="744"/>
      <c r="Z106" s="744"/>
    </row>
    <row r="107" spans="1:26" ht="15.75" customHeight="1">
      <c r="A107" s="744"/>
      <c r="B107" s="744"/>
      <c r="C107" s="744"/>
      <c r="D107" s="744"/>
      <c r="E107" s="744"/>
      <c r="F107" s="744"/>
      <c r="G107" s="744"/>
      <c r="H107" s="744"/>
      <c r="I107" s="744"/>
      <c r="J107" s="744"/>
      <c r="K107" s="744"/>
      <c r="L107" s="744"/>
      <c r="M107" s="744"/>
      <c r="N107" s="744"/>
      <c r="O107" s="744"/>
      <c r="P107" s="744"/>
      <c r="Q107" s="744"/>
      <c r="R107" s="744"/>
      <c r="S107" s="744"/>
      <c r="T107" s="884"/>
      <c r="U107" s="744"/>
      <c r="V107" s="744"/>
      <c r="W107" s="744"/>
      <c r="X107" s="744"/>
      <c r="Y107" s="744"/>
      <c r="Z107" s="744"/>
    </row>
    <row r="108" spans="1:26" ht="15.75" customHeight="1">
      <c r="A108" s="744"/>
      <c r="B108" s="744"/>
      <c r="C108" s="744"/>
      <c r="D108" s="744"/>
      <c r="E108" s="744"/>
      <c r="F108" s="744"/>
      <c r="G108" s="744"/>
      <c r="H108" s="744"/>
      <c r="I108" s="744"/>
      <c r="J108" s="744"/>
      <c r="K108" s="744"/>
      <c r="L108" s="744"/>
      <c r="M108" s="744"/>
      <c r="N108" s="744"/>
      <c r="O108" s="744"/>
      <c r="P108" s="744"/>
      <c r="Q108" s="744"/>
      <c r="R108" s="744"/>
      <c r="S108" s="744"/>
      <c r="T108" s="884"/>
      <c r="U108" s="744"/>
      <c r="V108" s="744"/>
      <c r="W108" s="744"/>
      <c r="X108" s="744"/>
      <c r="Y108" s="744"/>
      <c r="Z108" s="744"/>
    </row>
    <row r="109" spans="1:26" ht="15.75" customHeight="1">
      <c r="A109" s="744"/>
      <c r="B109" s="744"/>
      <c r="C109" s="744"/>
      <c r="D109" s="744"/>
      <c r="E109" s="744"/>
      <c r="F109" s="744"/>
      <c r="G109" s="744"/>
      <c r="H109" s="744"/>
      <c r="I109" s="744"/>
      <c r="J109" s="744"/>
      <c r="K109" s="744"/>
      <c r="L109" s="744"/>
      <c r="M109" s="744"/>
      <c r="N109" s="744"/>
      <c r="O109" s="744"/>
      <c r="P109" s="744"/>
      <c r="Q109" s="744"/>
      <c r="R109" s="744"/>
      <c r="S109" s="744"/>
      <c r="T109" s="884"/>
      <c r="U109" s="744"/>
      <c r="V109" s="744"/>
      <c r="W109" s="744"/>
      <c r="X109" s="744"/>
      <c r="Y109" s="744"/>
      <c r="Z109" s="744"/>
    </row>
    <row r="110" spans="1:26" ht="15.75" customHeight="1">
      <c r="A110" s="744"/>
      <c r="B110" s="744"/>
      <c r="C110" s="744"/>
      <c r="D110" s="744"/>
      <c r="E110" s="744"/>
      <c r="F110" s="744"/>
      <c r="G110" s="744"/>
      <c r="H110" s="744"/>
      <c r="I110" s="744"/>
      <c r="J110" s="744"/>
      <c r="K110" s="744"/>
      <c r="L110" s="744"/>
      <c r="M110" s="744"/>
      <c r="N110" s="744"/>
      <c r="O110" s="744"/>
      <c r="P110" s="744"/>
      <c r="Q110" s="744"/>
      <c r="R110" s="744"/>
      <c r="S110" s="744"/>
      <c r="T110" s="884"/>
      <c r="U110" s="744"/>
      <c r="V110" s="744"/>
      <c r="W110" s="744"/>
      <c r="X110" s="744"/>
      <c r="Y110" s="744"/>
      <c r="Z110" s="744"/>
    </row>
    <row r="111" spans="1:26" ht="15.75" customHeight="1">
      <c r="A111" s="744"/>
      <c r="B111" s="744"/>
      <c r="C111" s="744"/>
      <c r="D111" s="744"/>
      <c r="E111" s="744"/>
      <c r="F111" s="744"/>
      <c r="G111" s="744"/>
      <c r="H111" s="744"/>
      <c r="I111" s="744"/>
      <c r="J111" s="744"/>
      <c r="K111" s="744"/>
      <c r="L111" s="744"/>
      <c r="M111" s="744"/>
      <c r="N111" s="744"/>
      <c r="O111" s="744"/>
      <c r="P111" s="744"/>
      <c r="Q111" s="744"/>
      <c r="R111" s="744"/>
      <c r="S111" s="744"/>
      <c r="T111" s="884"/>
      <c r="U111" s="744"/>
      <c r="V111" s="744"/>
      <c r="W111" s="744"/>
      <c r="X111" s="744"/>
      <c r="Y111" s="744"/>
      <c r="Z111" s="744"/>
    </row>
    <row r="112" spans="1:26" ht="15.75" customHeight="1">
      <c r="A112" s="744"/>
      <c r="B112" s="744"/>
      <c r="C112" s="744"/>
      <c r="D112" s="744"/>
      <c r="E112" s="744"/>
      <c r="F112" s="744"/>
      <c r="G112" s="744"/>
      <c r="H112" s="744"/>
      <c r="I112" s="744"/>
      <c r="J112" s="744"/>
      <c r="K112" s="744"/>
      <c r="L112" s="744"/>
      <c r="M112" s="744"/>
      <c r="N112" s="744"/>
      <c r="O112" s="744"/>
      <c r="P112" s="744"/>
      <c r="Q112" s="744"/>
      <c r="R112" s="744"/>
      <c r="S112" s="744"/>
      <c r="T112" s="884"/>
      <c r="U112" s="744"/>
      <c r="V112" s="744"/>
      <c r="W112" s="744"/>
      <c r="X112" s="744"/>
      <c r="Y112" s="744"/>
      <c r="Z112" s="744"/>
    </row>
    <row r="113" spans="1:26" ht="15.75" customHeight="1">
      <c r="A113" s="744"/>
      <c r="B113" s="744"/>
      <c r="C113" s="744"/>
      <c r="D113" s="744"/>
      <c r="E113" s="744"/>
      <c r="F113" s="744"/>
      <c r="G113" s="744"/>
      <c r="H113" s="744"/>
      <c r="I113" s="744"/>
      <c r="J113" s="744"/>
      <c r="K113" s="744"/>
      <c r="L113" s="744"/>
      <c r="M113" s="744"/>
      <c r="N113" s="744"/>
      <c r="O113" s="744"/>
      <c r="P113" s="744"/>
      <c r="Q113" s="744"/>
      <c r="R113" s="744"/>
      <c r="S113" s="744"/>
      <c r="T113" s="884"/>
      <c r="U113" s="744"/>
      <c r="V113" s="744"/>
      <c r="W113" s="744"/>
      <c r="X113" s="744"/>
      <c r="Y113" s="744"/>
      <c r="Z113" s="744"/>
    </row>
    <row r="114" spans="1:26" ht="15.75" customHeight="1">
      <c r="A114" s="744"/>
      <c r="B114" s="744"/>
      <c r="C114" s="744"/>
      <c r="D114" s="744"/>
      <c r="E114" s="744"/>
      <c r="F114" s="744"/>
      <c r="G114" s="744"/>
      <c r="H114" s="744"/>
      <c r="I114" s="744"/>
      <c r="J114" s="744"/>
      <c r="K114" s="744"/>
      <c r="L114" s="744"/>
      <c r="M114" s="744"/>
      <c r="N114" s="744"/>
      <c r="O114" s="744"/>
      <c r="P114" s="744"/>
      <c r="Q114" s="744"/>
      <c r="R114" s="744"/>
      <c r="S114" s="744"/>
      <c r="T114" s="884"/>
      <c r="U114" s="744"/>
      <c r="V114" s="744"/>
      <c r="W114" s="744"/>
      <c r="X114" s="744"/>
      <c r="Y114" s="744"/>
      <c r="Z114" s="744"/>
    </row>
    <row r="115" spans="1:26" ht="15.75" customHeight="1">
      <c r="A115" s="744"/>
      <c r="B115" s="744"/>
      <c r="C115" s="744"/>
      <c r="D115" s="744"/>
      <c r="E115" s="744"/>
      <c r="F115" s="744"/>
      <c r="G115" s="744"/>
      <c r="H115" s="744"/>
      <c r="I115" s="744"/>
      <c r="J115" s="744"/>
      <c r="K115" s="744"/>
      <c r="L115" s="744"/>
      <c r="M115" s="744"/>
      <c r="N115" s="744"/>
      <c r="O115" s="744"/>
      <c r="P115" s="744"/>
      <c r="Q115" s="744"/>
      <c r="R115" s="744"/>
      <c r="S115" s="744"/>
      <c r="T115" s="884"/>
      <c r="U115" s="744"/>
      <c r="V115" s="744"/>
      <c r="W115" s="744"/>
      <c r="X115" s="744"/>
      <c r="Y115" s="744"/>
      <c r="Z115" s="744"/>
    </row>
    <row r="116" spans="1:26" ht="15.75" customHeight="1">
      <c r="A116" s="744"/>
      <c r="B116" s="744"/>
      <c r="C116" s="744"/>
      <c r="D116" s="744"/>
      <c r="E116" s="744"/>
      <c r="F116" s="744"/>
      <c r="G116" s="744"/>
      <c r="H116" s="744"/>
      <c r="I116" s="744"/>
      <c r="J116" s="744"/>
      <c r="K116" s="744"/>
      <c r="L116" s="744"/>
      <c r="M116" s="744"/>
      <c r="N116" s="744"/>
      <c r="O116" s="744"/>
      <c r="P116" s="744"/>
      <c r="Q116" s="744"/>
      <c r="R116" s="744"/>
      <c r="S116" s="744"/>
      <c r="T116" s="884"/>
      <c r="U116" s="744"/>
      <c r="V116" s="744"/>
      <c r="W116" s="744"/>
      <c r="X116" s="744"/>
      <c r="Y116" s="744"/>
      <c r="Z116" s="744"/>
    </row>
    <row r="117" spans="1:26" ht="15.75" customHeight="1">
      <c r="A117" s="744"/>
      <c r="B117" s="744"/>
      <c r="C117" s="744"/>
      <c r="D117" s="744"/>
      <c r="E117" s="744"/>
      <c r="F117" s="744"/>
      <c r="G117" s="744"/>
      <c r="H117" s="744"/>
      <c r="I117" s="744"/>
      <c r="J117" s="744"/>
      <c r="K117" s="744"/>
      <c r="L117" s="744"/>
      <c r="M117" s="744"/>
      <c r="N117" s="744"/>
      <c r="O117" s="744"/>
      <c r="P117" s="744"/>
      <c r="Q117" s="744"/>
      <c r="R117" s="744"/>
      <c r="S117" s="744"/>
      <c r="T117" s="884"/>
      <c r="U117" s="744"/>
      <c r="V117" s="744"/>
      <c r="W117" s="744"/>
      <c r="X117" s="744"/>
      <c r="Y117" s="744"/>
      <c r="Z117" s="744"/>
    </row>
    <row r="118" spans="1:26" ht="15.75" customHeight="1">
      <c r="A118" s="744"/>
      <c r="B118" s="744"/>
      <c r="C118" s="744"/>
      <c r="D118" s="744"/>
      <c r="E118" s="744"/>
      <c r="F118" s="744"/>
      <c r="G118" s="744"/>
      <c r="H118" s="744"/>
      <c r="I118" s="744"/>
      <c r="J118" s="744"/>
      <c r="K118" s="744"/>
      <c r="L118" s="744"/>
      <c r="M118" s="744"/>
      <c r="N118" s="744"/>
      <c r="O118" s="744"/>
      <c r="P118" s="744"/>
      <c r="Q118" s="744"/>
      <c r="R118" s="744"/>
      <c r="S118" s="744"/>
      <c r="T118" s="884"/>
      <c r="U118" s="744"/>
      <c r="V118" s="744"/>
      <c r="W118" s="744"/>
      <c r="X118" s="744"/>
      <c r="Y118" s="744"/>
      <c r="Z118" s="744"/>
    </row>
    <row r="119" spans="1:26" ht="15.75" customHeight="1">
      <c r="A119" s="744"/>
      <c r="B119" s="744"/>
      <c r="C119" s="744"/>
      <c r="D119" s="744"/>
      <c r="E119" s="744"/>
      <c r="F119" s="744"/>
      <c r="G119" s="744"/>
      <c r="H119" s="744"/>
      <c r="I119" s="744"/>
      <c r="J119" s="744"/>
      <c r="K119" s="744"/>
      <c r="L119" s="744"/>
      <c r="M119" s="744"/>
      <c r="N119" s="744"/>
      <c r="O119" s="744"/>
      <c r="P119" s="744"/>
      <c r="Q119" s="744"/>
      <c r="R119" s="744"/>
      <c r="S119" s="744"/>
      <c r="T119" s="884"/>
      <c r="U119" s="744"/>
      <c r="V119" s="744"/>
      <c r="W119" s="744"/>
      <c r="X119" s="744"/>
      <c r="Y119" s="744"/>
      <c r="Z119" s="744"/>
    </row>
    <row r="120" spans="1:26" ht="15.75" customHeight="1">
      <c r="A120" s="744"/>
      <c r="B120" s="744"/>
      <c r="C120" s="744"/>
      <c r="D120" s="744"/>
      <c r="E120" s="744"/>
      <c r="F120" s="744"/>
      <c r="G120" s="744"/>
      <c r="H120" s="744"/>
      <c r="I120" s="744"/>
      <c r="J120" s="744"/>
      <c r="K120" s="744"/>
      <c r="L120" s="744"/>
      <c r="M120" s="744"/>
      <c r="N120" s="744"/>
      <c r="O120" s="744"/>
      <c r="P120" s="744"/>
      <c r="Q120" s="744"/>
      <c r="R120" s="744"/>
      <c r="S120" s="744"/>
      <c r="T120" s="884"/>
      <c r="U120" s="744"/>
      <c r="V120" s="744"/>
      <c r="W120" s="744"/>
      <c r="X120" s="744"/>
      <c r="Y120" s="744"/>
      <c r="Z120" s="744"/>
    </row>
    <row r="121" spans="1:26" ht="15.75" customHeight="1">
      <c r="A121" s="744"/>
      <c r="B121" s="744"/>
      <c r="C121" s="744"/>
      <c r="D121" s="744"/>
      <c r="E121" s="744"/>
      <c r="F121" s="744"/>
      <c r="G121" s="744"/>
      <c r="H121" s="744"/>
      <c r="I121" s="744"/>
      <c r="J121" s="744"/>
      <c r="K121" s="744"/>
      <c r="L121" s="744"/>
      <c r="M121" s="744"/>
      <c r="N121" s="744"/>
      <c r="O121" s="744"/>
      <c r="P121" s="744"/>
      <c r="Q121" s="744"/>
      <c r="R121" s="744"/>
      <c r="S121" s="744"/>
      <c r="T121" s="884"/>
      <c r="U121" s="744"/>
      <c r="V121" s="744"/>
      <c r="W121" s="744"/>
      <c r="X121" s="744"/>
      <c r="Y121" s="744"/>
      <c r="Z121" s="744"/>
    </row>
    <row r="122" spans="1:26" ht="15.75" customHeight="1">
      <c r="A122" s="744"/>
      <c r="B122" s="744"/>
      <c r="C122" s="744"/>
      <c r="D122" s="744"/>
      <c r="E122" s="744"/>
      <c r="F122" s="744"/>
      <c r="G122" s="744"/>
      <c r="H122" s="744"/>
      <c r="I122" s="744"/>
      <c r="J122" s="744"/>
      <c r="K122" s="744"/>
      <c r="L122" s="744"/>
      <c r="M122" s="744"/>
      <c r="N122" s="744"/>
      <c r="O122" s="744"/>
      <c r="P122" s="744"/>
      <c r="Q122" s="744"/>
      <c r="R122" s="744"/>
      <c r="S122" s="744"/>
      <c r="T122" s="884"/>
      <c r="U122" s="744"/>
      <c r="V122" s="744"/>
      <c r="W122" s="744"/>
      <c r="X122" s="744"/>
      <c r="Y122" s="744"/>
      <c r="Z122" s="744"/>
    </row>
    <row r="123" spans="1:26" ht="15.75" customHeight="1">
      <c r="A123" s="744"/>
      <c r="B123" s="744"/>
      <c r="C123" s="744"/>
      <c r="D123" s="744"/>
      <c r="E123" s="744"/>
      <c r="F123" s="744"/>
      <c r="G123" s="744"/>
      <c r="H123" s="744"/>
      <c r="I123" s="744"/>
      <c r="J123" s="744"/>
      <c r="K123" s="744"/>
      <c r="L123" s="744"/>
      <c r="M123" s="744"/>
      <c r="N123" s="744"/>
      <c r="O123" s="744"/>
      <c r="P123" s="744"/>
      <c r="Q123" s="744"/>
      <c r="R123" s="744"/>
      <c r="S123" s="744"/>
      <c r="T123" s="884"/>
      <c r="U123" s="744"/>
      <c r="V123" s="744"/>
      <c r="W123" s="744"/>
      <c r="X123" s="744"/>
      <c r="Y123" s="744"/>
      <c r="Z123" s="744"/>
    </row>
    <row r="124" spans="1:26" ht="15.75" customHeight="1">
      <c r="A124" s="744"/>
      <c r="B124" s="744"/>
      <c r="C124" s="744"/>
      <c r="D124" s="744"/>
      <c r="E124" s="744"/>
      <c r="F124" s="744"/>
      <c r="G124" s="744"/>
      <c r="H124" s="744"/>
      <c r="I124" s="744"/>
      <c r="J124" s="744"/>
      <c r="K124" s="744"/>
      <c r="L124" s="744"/>
      <c r="M124" s="744"/>
      <c r="N124" s="744"/>
      <c r="O124" s="744"/>
      <c r="P124" s="744"/>
      <c r="Q124" s="744"/>
      <c r="R124" s="744"/>
      <c r="S124" s="744"/>
      <c r="T124" s="884"/>
      <c r="U124" s="744"/>
      <c r="V124" s="744"/>
      <c r="W124" s="744"/>
      <c r="X124" s="744"/>
      <c r="Y124" s="744"/>
      <c r="Z124" s="744"/>
    </row>
    <row r="125" spans="1:26" ht="15.75" customHeight="1">
      <c r="A125" s="744"/>
      <c r="B125" s="744"/>
      <c r="C125" s="744"/>
      <c r="D125" s="744"/>
      <c r="E125" s="744"/>
      <c r="F125" s="744"/>
      <c r="G125" s="744"/>
      <c r="H125" s="744"/>
      <c r="I125" s="744"/>
      <c r="J125" s="744"/>
      <c r="K125" s="744"/>
      <c r="L125" s="744"/>
      <c r="M125" s="744"/>
      <c r="N125" s="744"/>
      <c r="O125" s="744"/>
      <c r="P125" s="744"/>
      <c r="Q125" s="744"/>
      <c r="R125" s="744"/>
      <c r="S125" s="744"/>
      <c r="T125" s="884"/>
      <c r="U125" s="744"/>
      <c r="V125" s="744"/>
      <c r="W125" s="744"/>
      <c r="X125" s="744"/>
      <c r="Y125" s="744"/>
      <c r="Z125" s="744"/>
    </row>
    <row r="126" spans="1:26" ht="15.75" customHeight="1">
      <c r="A126" s="744"/>
      <c r="B126" s="744"/>
      <c r="C126" s="744"/>
      <c r="D126" s="744"/>
      <c r="E126" s="744"/>
      <c r="F126" s="744"/>
      <c r="G126" s="744"/>
      <c r="H126" s="744"/>
      <c r="I126" s="744"/>
      <c r="J126" s="744"/>
      <c r="K126" s="744"/>
      <c r="L126" s="744"/>
      <c r="M126" s="744"/>
      <c r="N126" s="744"/>
      <c r="O126" s="744"/>
      <c r="P126" s="744"/>
      <c r="Q126" s="744"/>
      <c r="R126" s="744"/>
      <c r="S126" s="744"/>
      <c r="T126" s="884"/>
      <c r="U126" s="744"/>
      <c r="V126" s="744"/>
      <c r="W126" s="744"/>
      <c r="X126" s="744"/>
      <c r="Y126" s="744"/>
      <c r="Z126" s="744"/>
    </row>
    <row r="127" spans="1:26" ht="15.75" customHeight="1">
      <c r="A127" s="744"/>
      <c r="B127" s="744"/>
      <c r="C127" s="744"/>
      <c r="D127" s="744"/>
      <c r="E127" s="744"/>
      <c r="F127" s="744"/>
      <c r="G127" s="744"/>
      <c r="H127" s="744"/>
      <c r="I127" s="744"/>
      <c r="J127" s="744"/>
      <c r="K127" s="744"/>
      <c r="L127" s="744"/>
      <c r="M127" s="744"/>
      <c r="N127" s="744"/>
      <c r="O127" s="744"/>
      <c r="P127" s="744"/>
      <c r="Q127" s="744"/>
      <c r="R127" s="744"/>
      <c r="S127" s="744"/>
      <c r="T127" s="884"/>
      <c r="U127" s="744"/>
      <c r="V127" s="744"/>
      <c r="W127" s="744"/>
      <c r="X127" s="744"/>
      <c r="Y127" s="744"/>
      <c r="Z127" s="744"/>
    </row>
    <row r="128" spans="1:26" ht="15.75" customHeight="1">
      <c r="A128" s="744"/>
      <c r="B128" s="744"/>
      <c r="C128" s="744"/>
      <c r="D128" s="744"/>
      <c r="E128" s="744"/>
      <c r="F128" s="744"/>
      <c r="G128" s="744"/>
      <c r="H128" s="744"/>
      <c r="I128" s="744"/>
      <c r="J128" s="744"/>
      <c r="K128" s="744"/>
      <c r="L128" s="744"/>
      <c r="M128" s="744"/>
      <c r="N128" s="744"/>
      <c r="O128" s="744"/>
      <c r="P128" s="744"/>
      <c r="Q128" s="744"/>
      <c r="R128" s="744"/>
      <c r="S128" s="744"/>
      <c r="T128" s="884"/>
      <c r="U128" s="744"/>
      <c r="V128" s="744"/>
      <c r="W128" s="744"/>
      <c r="X128" s="744"/>
      <c r="Y128" s="744"/>
      <c r="Z128" s="744"/>
    </row>
    <row r="129" spans="1:26" ht="15.75" customHeight="1">
      <c r="A129" s="744"/>
      <c r="B129" s="744"/>
      <c r="C129" s="744"/>
      <c r="D129" s="744"/>
      <c r="E129" s="744"/>
      <c r="F129" s="744"/>
      <c r="G129" s="744"/>
      <c r="H129" s="744"/>
      <c r="I129" s="744"/>
      <c r="J129" s="744"/>
      <c r="K129" s="744"/>
      <c r="L129" s="744"/>
      <c r="M129" s="744"/>
      <c r="N129" s="744"/>
      <c r="O129" s="744"/>
      <c r="P129" s="744"/>
      <c r="Q129" s="744"/>
      <c r="R129" s="744"/>
      <c r="S129" s="744"/>
      <c r="T129" s="884"/>
      <c r="U129" s="744"/>
      <c r="V129" s="744"/>
      <c r="W129" s="744"/>
      <c r="X129" s="744"/>
      <c r="Y129" s="744"/>
      <c r="Z129" s="744"/>
    </row>
    <row r="130" spans="1:26" ht="15.75" customHeight="1">
      <c r="A130" s="744"/>
      <c r="B130" s="744"/>
      <c r="C130" s="744"/>
      <c r="D130" s="744"/>
      <c r="E130" s="744"/>
      <c r="F130" s="744"/>
      <c r="G130" s="744"/>
      <c r="H130" s="744"/>
      <c r="I130" s="744"/>
      <c r="J130" s="744"/>
      <c r="K130" s="744"/>
      <c r="L130" s="744"/>
      <c r="M130" s="744"/>
      <c r="N130" s="744"/>
      <c r="O130" s="744"/>
      <c r="P130" s="744"/>
      <c r="Q130" s="744"/>
      <c r="R130" s="744"/>
      <c r="S130" s="744"/>
      <c r="T130" s="884"/>
      <c r="U130" s="744"/>
      <c r="V130" s="744"/>
      <c r="W130" s="744"/>
      <c r="X130" s="744"/>
      <c r="Y130" s="744"/>
      <c r="Z130" s="744"/>
    </row>
    <row r="131" spans="1:26" ht="15.75" customHeight="1">
      <c r="A131" s="744"/>
      <c r="B131" s="744"/>
      <c r="C131" s="744"/>
      <c r="D131" s="744"/>
      <c r="E131" s="744"/>
      <c r="F131" s="744"/>
      <c r="G131" s="744"/>
      <c r="H131" s="744"/>
      <c r="I131" s="744"/>
      <c r="J131" s="744"/>
      <c r="K131" s="744"/>
      <c r="L131" s="744"/>
      <c r="M131" s="744"/>
      <c r="N131" s="744"/>
      <c r="O131" s="744"/>
      <c r="P131" s="744"/>
      <c r="Q131" s="744"/>
      <c r="R131" s="744"/>
      <c r="S131" s="744"/>
      <c r="T131" s="884"/>
      <c r="U131" s="744"/>
      <c r="V131" s="744"/>
      <c r="W131" s="744"/>
      <c r="X131" s="744"/>
      <c r="Y131" s="744"/>
      <c r="Z131" s="744"/>
    </row>
    <row r="132" spans="1:26" ht="15.75" customHeight="1">
      <c r="A132" s="744"/>
      <c r="B132" s="744"/>
      <c r="C132" s="744"/>
      <c r="D132" s="744"/>
      <c r="E132" s="744"/>
      <c r="F132" s="744"/>
      <c r="G132" s="744"/>
      <c r="H132" s="744"/>
      <c r="I132" s="744"/>
      <c r="J132" s="744"/>
      <c r="K132" s="744"/>
      <c r="L132" s="744"/>
      <c r="M132" s="744"/>
      <c r="N132" s="744"/>
      <c r="O132" s="744"/>
      <c r="P132" s="744"/>
      <c r="Q132" s="744"/>
      <c r="R132" s="744"/>
      <c r="S132" s="744"/>
      <c r="T132" s="884"/>
      <c r="U132" s="744"/>
      <c r="V132" s="744"/>
      <c r="W132" s="744"/>
      <c r="X132" s="744"/>
      <c r="Y132" s="744"/>
      <c r="Z132" s="744"/>
    </row>
    <row r="133" spans="1:26" ht="15.75" customHeight="1">
      <c r="A133" s="744"/>
      <c r="B133" s="744"/>
      <c r="C133" s="744"/>
      <c r="D133" s="744"/>
      <c r="E133" s="744"/>
      <c r="F133" s="744"/>
      <c r="G133" s="744"/>
      <c r="H133" s="744"/>
      <c r="I133" s="744"/>
      <c r="J133" s="744"/>
      <c r="K133" s="744"/>
      <c r="L133" s="744"/>
      <c r="M133" s="744"/>
      <c r="N133" s="744"/>
      <c r="O133" s="744"/>
      <c r="P133" s="744"/>
      <c r="Q133" s="744"/>
      <c r="R133" s="744"/>
      <c r="S133" s="744"/>
      <c r="T133" s="884"/>
      <c r="U133" s="744"/>
      <c r="V133" s="744"/>
      <c r="W133" s="744"/>
      <c r="X133" s="744"/>
      <c r="Y133" s="744"/>
      <c r="Z133" s="744"/>
    </row>
    <row r="134" spans="1:26" ht="15.75" customHeight="1">
      <c r="A134" s="744"/>
      <c r="B134" s="744"/>
      <c r="C134" s="744"/>
      <c r="D134" s="744"/>
      <c r="E134" s="744"/>
      <c r="F134" s="744"/>
      <c r="G134" s="744"/>
      <c r="H134" s="744"/>
      <c r="I134" s="744"/>
      <c r="J134" s="744"/>
      <c r="K134" s="744"/>
      <c r="L134" s="744"/>
      <c r="M134" s="744"/>
      <c r="N134" s="744"/>
      <c r="O134" s="744"/>
      <c r="P134" s="744"/>
      <c r="Q134" s="744"/>
      <c r="R134" s="744"/>
      <c r="S134" s="744"/>
      <c r="T134" s="884"/>
      <c r="U134" s="744"/>
      <c r="V134" s="744"/>
      <c r="W134" s="744"/>
      <c r="X134" s="744"/>
      <c r="Y134" s="744"/>
      <c r="Z134" s="744"/>
    </row>
    <row r="135" spans="1:26" ht="15.75" customHeight="1">
      <c r="A135" s="744"/>
      <c r="B135" s="744"/>
      <c r="C135" s="744"/>
      <c r="D135" s="744"/>
      <c r="E135" s="744"/>
      <c r="F135" s="744"/>
      <c r="G135" s="744"/>
      <c r="H135" s="744"/>
      <c r="I135" s="744"/>
      <c r="J135" s="744"/>
      <c r="K135" s="744"/>
      <c r="L135" s="744"/>
      <c r="M135" s="744"/>
      <c r="N135" s="744"/>
      <c r="O135" s="744"/>
      <c r="P135" s="744"/>
      <c r="Q135" s="744"/>
      <c r="R135" s="744"/>
      <c r="S135" s="744"/>
      <c r="T135" s="884"/>
      <c r="U135" s="744"/>
      <c r="V135" s="744"/>
      <c r="W135" s="744"/>
      <c r="X135" s="744"/>
      <c r="Y135" s="744"/>
      <c r="Z135" s="744"/>
    </row>
    <row r="136" spans="1:26" ht="15.75" customHeight="1">
      <c r="A136" s="744"/>
      <c r="B136" s="744"/>
      <c r="C136" s="744"/>
      <c r="D136" s="744"/>
      <c r="E136" s="744"/>
      <c r="F136" s="744"/>
      <c r="G136" s="744"/>
      <c r="H136" s="744"/>
      <c r="I136" s="744"/>
      <c r="J136" s="744"/>
      <c r="K136" s="744"/>
      <c r="L136" s="744"/>
      <c r="M136" s="744"/>
      <c r="N136" s="744"/>
      <c r="O136" s="744"/>
      <c r="P136" s="744"/>
      <c r="Q136" s="744"/>
      <c r="R136" s="744"/>
      <c r="S136" s="744"/>
      <c r="T136" s="884"/>
      <c r="U136" s="744"/>
      <c r="V136" s="744"/>
      <c r="W136" s="744"/>
      <c r="X136" s="744"/>
      <c r="Y136" s="744"/>
      <c r="Z136" s="744"/>
    </row>
    <row r="137" spans="1:26" ht="15.75" customHeight="1">
      <c r="A137" s="744"/>
      <c r="B137" s="744"/>
      <c r="C137" s="744"/>
      <c r="D137" s="744"/>
      <c r="E137" s="744"/>
      <c r="F137" s="744"/>
      <c r="G137" s="744"/>
      <c r="H137" s="744"/>
      <c r="I137" s="744"/>
      <c r="J137" s="744"/>
      <c r="K137" s="744"/>
      <c r="L137" s="744"/>
      <c r="M137" s="744"/>
      <c r="N137" s="744"/>
      <c r="O137" s="744"/>
      <c r="P137" s="744"/>
      <c r="Q137" s="744"/>
      <c r="R137" s="744"/>
      <c r="S137" s="744"/>
      <c r="T137" s="884"/>
      <c r="U137" s="744"/>
      <c r="V137" s="744"/>
      <c r="W137" s="744"/>
      <c r="X137" s="744"/>
      <c r="Y137" s="744"/>
      <c r="Z137" s="744"/>
    </row>
    <row r="138" spans="1:26" ht="15.75" customHeight="1">
      <c r="A138" s="744"/>
      <c r="B138" s="744"/>
      <c r="C138" s="744"/>
      <c r="D138" s="744"/>
      <c r="E138" s="744"/>
      <c r="F138" s="744"/>
      <c r="G138" s="744"/>
      <c r="H138" s="744"/>
      <c r="I138" s="744"/>
      <c r="J138" s="744"/>
      <c r="K138" s="744"/>
      <c r="L138" s="744"/>
      <c r="M138" s="744"/>
      <c r="N138" s="744"/>
      <c r="O138" s="744"/>
      <c r="P138" s="744"/>
      <c r="Q138" s="744"/>
      <c r="R138" s="744"/>
      <c r="S138" s="744"/>
      <c r="T138" s="884"/>
      <c r="U138" s="744"/>
      <c r="V138" s="744"/>
      <c r="W138" s="744"/>
      <c r="X138" s="744"/>
      <c r="Y138" s="744"/>
      <c r="Z138" s="744"/>
    </row>
    <row r="139" spans="1:26" ht="15.75" customHeight="1">
      <c r="A139" s="744"/>
      <c r="B139" s="744"/>
      <c r="C139" s="744"/>
      <c r="D139" s="744"/>
      <c r="E139" s="744"/>
      <c r="F139" s="744"/>
      <c r="G139" s="744"/>
      <c r="H139" s="744"/>
      <c r="I139" s="744"/>
      <c r="J139" s="744"/>
      <c r="K139" s="744"/>
      <c r="L139" s="744"/>
      <c r="M139" s="744"/>
      <c r="N139" s="744"/>
      <c r="O139" s="744"/>
      <c r="P139" s="744"/>
      <c r="Q139" s="744"/>
      <c r="R139" s="744"/>
      <c r="S139" s="744"/>
      <c r="T139" s="884"/>
      <c r="U139" s="744"/>
      <c r="V139" s="744"/>
      <c r="W139" s="744"/>
      <c r="X139" s="744"/>
      <c r="Y139" s="744"/>
      <c r="Z139" s="744"/>
    </row>
    <row r="140" spans="1:26" ht="15.75" customHeight="1">
      <c r="A140" s="744"/>
      <c r="B140" s="744"/>
      <c r="C140" s="744"/>
      <c r="D140" s="744"/>
      <c r="E140" s="744"/>
      <c r="F140" s="744"/>
      <c r="G140" s="744"/>
      <c r="H140" s="744"/>
      <c r="I140" s="744"/>
      <c r="J140" s="744"/>
      <c r="K140" s="744"/>
      <c r="L140" s="744"/>
      <c r="M140" s="744"/>
      <c r="N140" s="744"/>
      <c r="O140" s="744"/>
      <c r="P140" s="744"/>
      <c r="Q140" s="744"/>
      <c r="R140" s="744"/>
      <c r="S140" s="744"/>
      <c r="T140" s="884"/>
      <c r="U140" s="744"/>
      <c r="V140" s="744"/>
      <c r="W140" s="744"/>
      <c r="X140" s="744"/>
      <c r="Y140" s="744"/>
      <c r="Z140" s="744"/>
    </row>
    <row r="141" spans="1:26" ht="15.75" customHeight="1">
      <c r="A141" s="744"/>
      <c r="B141" s="744"/>
      <c r="C141" s="744"/>
      <c r="D141" s="744"/>
      <c r="E141" s="744"/>
      <c r="F141" s="744"/>
      <c r="G141" s="744"/>
      <c r="H141" s="744"/>
      <c r="I141" s="744"/>
      <c r="J141" s="744"/>
      <c r="K141" s="744"/>
      <c r="L141" s="744"/>
      <c r="M141" s="744"/>
      <c r="N141" s="744"/>
      <c r="O141" s="744"/>
      <c r="P141" s="744"/>
      <c r="Q141" s="744"/>
      <c r="R141" s="744"/>
      <c r="S141" s="744"/>
      <c r="T141" s="884"/>
      <c r="U141" s="744"/>
      <c r="V141" s="744"/>
      <c r="W141" s="744"/>
      <c r="X141" s="744"/>
      <c r="Y141" s="744"/>
      <c r="Z141" s="744"/>
    </row>
    <row r="142" spans="1:26" ht="15.75" customHeight="1">
      <c r="A142" s="744"/>
      <c r="B142" s="744"/>
      <c r="C142" s="744"/>
      <c r="D142" s="744"/>
      <c r="E142" s="744"/>
      <c r="F142" s="744"/>
      <c r="G142" s="744"/>
      <c r="H142" s="744"/>
      <c r="I142" s="744"/>
      <c r="J142" s="744"/>
      <c r="K142" s="744"/>
      <c r="L142" s="744"/>
      <c r="M142" s="744"/>
      <c r="N142" s="744"/>
      <c r="O142" s="744"/>
      <c r="P142" s="744"/>
      <c r="Q142" s="744"/>
      <c r="R142" s="744"/>
      <c r="S142" s="744"/>
      <c r="T142" s="884"/>
      <c r="U142" s="744"/>
      <c r="V142" s="744"/>
      <c r="W142" s="744"/>
      <c r="X142" s="744"/>
      <c r="Y142" s="744"/>
      <c r="Z142" s="744"/>
    </row>
    <row r="143" spans="1:26" ht="15.75" customHeight="1">
      <c r="A143" s="744"/>
      <c r="B143" s="744"/>
      <c r="C143" s="744"/>
      <c r="D143" s="744"/>
      <c r="E143" s="744"/>
      <c r="F143" s="744"/>
      <c r="G143" s="744"/>
      <c r="H143" s="744"/>
      <c r="I143" s="744"/>
      <c r="J143" s="744"/>
      <c r="K143" s="744"/>
      <c r="L143" s="744"/>
      <c r="M143" s="744"/>
      <c r="N143" s="744"/>
      <c r="O143" s="744"/>
      <c r="P143" s="744"/>
      <c r="Q143" s="744"/>
      <c r="R143" s="744"/>
      <c r="S143" s="744"/>
      <c r="T143" s="884"/>
      <c r="U143" s="744"/>
      <c r="V143" s="744"/>
      <c r="W143" s="744"/>
      <c r="X143" s="744"/>
      <c r="Y143" s="744"/>
      <c r="Z143" s="744"/>
    </row>
    <row r="144" spans="1:26" ht="15.75" customHeight="1">
      <c r="A144" s="744"/>
      <c r="B144" s="744"/>
      <c r="C144" s="744"/>
      <c r="D144" s="744"/>
      <c r="E144" s="744"/>
      <c r="F144" s="744"/>
      <c r="G144" s="744"/>
      <c r="H144" s="744"/>
      <c r="I144" s="744"/>
      <c r="J144" s="744"/>
      <c r="K144" s="744"/>
      <c r="L144" s="744"/>
      <c r="M144" s="744"/>
      <c r="N144" s="744"/>
      <c r="O144" s="744"/>
      <c r="P144" s="744"/>
      <c r="Q144" s="744"/>
      <c r="R144" s="744"/>
      <c r="S144" s="744"/>
      <c r="T144" s="884"/>
      <c r="U144" s="744"/>
      <c r="V144" s="744"/>
      <c r="W144" s="744"/>
      <c r="X144" s="744"/>
      <c r="Y144" s="744"/>
      <c r="Z144" s="744"/>
    </row>
    <row r="145" spans="1:26" ht="15.75" customHeight="1">
      <c r="A145" s="744"/>
      <c r="B145" s="744"/>
      <c r="C145" s="744"/>
      <c r="D145" s="744"/>
      <c r="E145" s="744"/>
      <c r="F145" s="744"/>
      <c r="G145" s="744"/>
      <c r="H145" s="744"/>
      <c r="I145" s="744"/>
      <c r="J145" s="744"/>
      <c r="K145" s="744"/>
      <c r="L145" s="744"/>
      <c r="M145" s="744"/>
      <c r="N145" s="744"/>
      <c r="O145" s="744"/>
      <c r="P145" s="744"/>
      <c r="Q145" s="744"/>
      <c r="R145" s="744"/>
      <c r="S145" s="744"/>
      <c r="T145" s="884"/>
      <c r="U145" s="744"/>
      <c r="V145" s="744"/>
      <c r="W145" s="744"/>
      <c r="X145" s="744"/>
      <c r="Y145" s="744"/>
      <c r="Z145" s="744"/>
    </row>
    <row r="146" spans="1:26" ht="15.75" customHeight="1">
      <c r="A146" s="744"/>
      <c r="B146" s="744"/>
      <c r="C146" s="744"/>
      <c r="D146" s="744"/>
      <c r="E146" s="744"/>
      <c r="F146" s="744"/>
      <c r="G146" s="744"/>
      <c r="H146" s="744"/>
      <c r="I146" s="744"/>
      <c r="J146" s="744"/>
      <c r="K146" s="744"/>
      <c r="L146" s="744"/>
      <c r="M146" s="744"/>
      <c r="N146" s="744"/>
      <c r="O146" s="744"/>
      <c r="P146" s="744"/>
      <c r="Q146" s="744"/>
      <c r="R146" s="744"/>
      <c r="S146" s="744"/>
      <c r="T146" s="884"/>
      <c r="U146" s="744"/>
      <c r="V146" s="744"/>
      <c r="W146" s="744"/>
      <c r="X146" s="744"/>
      <c r="Y146" s="744"/>
      <c r="Z146" s="744"/>
    </row>
    <row r="147" spans="1:26" ht="15.75" customHeight="1">
      <c r="A147" s="744"/>
      <c r="B147" s="744"/>
      <c r="C147" s="744"/>
      <c r="D147" s="744"/>
      <c r="E147" s="744"/>
      <c r="F147" s="744"/>
      <c r="G147" s="744"/>
      <c r="H147" s="744"/>
      <c r="I147" s="744"/>
      <c r="J147" s="744"/>
      <c r="K147" s="744"/>
      <c r="L147" s="744"/>
      <c r="M147" s="744"/>
      <c r="N147" s="744"/>
      <c r="O147" s="744"/>
      <c r="P147" s="744"/>
      <c r="Q147" s="744"/>
      <c r="R147" s="744"/>
      <c r="S147" s="744"/>
      <c r="T147" s="884"/>
      <c r="U147" s="744"/>
      <c r="V147" s="744"/>
      <c r="W147" s="744"/>
      <c r="X147" s="744"/>
      <c r="Y147" s="744"/>
      <c r="Z147" s="744"/>
    </row>
    <row r="148" spans="1:26" ht="15.75" customHeight="1">
      <c r="A148" s="744"/>
      <c r="B148" s="744"/>
      <c r="C148" s="744"/>
      <c r="D148" s="744"/>
      <c r="E148" s="744"/>
      <c r="F148" s="744"/>
      <c r="G148" s="744"/>
      <c r="H148" s="744"/>
      <c r="I148" s="744"/>
      <c r="J148" s="744"/>
      <c r="K148" s="744"/>
      <c r="L148" s="744"/>
      <c r="M148" s="744"/>
      <c r="N148" s="744"/>
      <c r="O148" s="744"/>
      <c r="P148" s="744"/>
      <c r="Q148" s="744"/>
      <c r="R148" s="744"/>
      <c r="S148" s="744"/>
      <c r="T148" s="884"/>
      <c r="U148" s="744"/>
      <c r="V148" s="744"/>
      <c r="W148" s="744"/>
      <c r="X148" s="744"/>
      <c r="Y148" s="744"/>
      <c r="Z148" s="744"/>
    </row>
    <row r="149" spans="1:26" ht="15.75" customHeight="1">
      <c r="A149" s="744"/>
      <c r="B149" s="744"/>
      <c r="C149" s="744"/>
      <c r="D149" s="744"/>
      <c r="E149" s="744"/>
      <c r="F149" s="744"/>
      <c r="G149" s="744"/>
      <c r="H149" s="744"/>
      <c r="I149" s="744"/>
      <c r="J149" s="744"/>
      <c r="K149" s="744"/>
      <c r="L149" s="744"/>
      <c r="M149" s="744"/>
      <c r="N149" s="744"/>
      <c r="O149" s="744"/>
      <c r="P149" s="744"/>
      <c r="Q149" s="744"/>
      <c r="R149" s="744"/>
      <c r="S149" s="744"/>
      <c r="T149" s="884"/>
      <c r="U149" s="744"/>
      <c r="V149" s="744"/>
      <c r="W149" s="744"/>
      <c r="X149" s="744"/>
      <c r="Y149" s="744"/>
      <c r="Z149" s="744"/>
    </row>
    <row r="150" spans="1:26" ht="15.75" customHeight="1">
      <c r="A150" s="744"/>
      <c r="B150" s="744"/>
      <c r="C150" s="744"/>
      <c r="D150" s="744"/>
      <c r="E150" s="744"/>
      <c r="F150" s="744"/>
      <c r="G150" s="744"/>
      <c r="H150" s="744"/>
      <c r="I150" s="744"/>
      <c r="J150" s="744"/>
      <c r="K150" s="744"/>
      <c r="L150" s="744"/>
      <c r="M150" s="744"/>
      <c r="N150" s="744"/>
      <c r="O150" s="744"/>
      <c r="P150" s="744"/>
      <c r="Q150" s="744"/>
      <c r="R150" s="744"/>
      <c r="S150" s="744"/>
      <c r="T150" s="884"/>
      <c r="U150" s="744"/>
      <c r="V150" s="744"/>
      <c r="W150" s="744"/>
      <c r="X150" s="744"/>
      <c r="Y150" s="744"/>
      <c r="Z150" s="744"/>
    </row>
    <row r="151" spans="1:26" ht="15.75" customHeight="1">
      <c r="A151" s="744"/>
      <c r="B151" s="744"/>
      <c r="C151" s="744"/>
      <c r="D151" s="744"/>
      <c r="E151" s="744"/>
      <c r="F151" s="744"/>
      <c r="G151" s="744"/>
      <c r="H151" s="744"/>
      <c r="I151" s="744"/>
      <c r="J151" s="744"/>
      <c r="K151" s="744"/>
      <c r="L151" s="744"/>
      <c r="M151" s="744"/>
      <c r="N151" s="744"/>
      <c r="O151" s="744"/>
      <c r="P151" s="744"/>
      <c r="Q151" s="744"/>
      <c r="R151" s="744"/>
      <c r="S151" s="744"/>
      <c r="T151" s="884"/>
      <c r="U151" s="744"/>
      <c r="V151" s="744"/>
      <c r="W151" s="744"/>
      <c r="X151" s="744"/>
      <c r="Y151" s="744"/>
      <c r="Z151" s="744"/>
    </row>
    <row r="152" spans="1:26" ht="15.75" customHeight="1">
      <c r="A152" s="744"/>
      <c r="B152" s="744"/>
      <c r="C152" s="744"/>
      <c r="D152" s="744"/>
      <c r="E152" s="744"/>
      <c r="F152" s="744"/>
      <c r="G152" s="744"/>
      <c r="H152" s="744"/>
      <c r="I152" s="744"/>
      <c r="J152" s="744"/>
      <c r="K152" s="744"/>
      <c r="L152" s="744"/>
      <c r="M152" s="744"/>
      <c r="N152" s="744"/>
      <c r="O152" s="744"/>
      <c r="P152" s="744"/>
      <c r="Q152" s="744"/>
      <c r="R152" s="744"/>
      <c r="S152" s="744"/>
      <c r="T152" s="884"/>
      <c r="U152" s="744"/>
      <c r="V152" s="744"/>
      <c r="W152" s="744"/>
      <c r="X152" s="744"/>
      <c r="Y152" s="744"/>
      <c r="Z152" s="744"/>
    </row>
    <row r="153" spans="1:26" ht="15.75" customHeight="1">
      <c r="A153" s="744"/>
      <c r="B153" s="744"/>
      <c r="C153" s="744"/>
      <c r="D153" s="744"/>
      <c r="E153" s="744"/>
      <c r="F153" s="744"/>
      <c r="G153" s="744"/>
      <c r="H153" s="744"/>
      <c r="I153" s="744"/>
      <c r="J153" s="744"/>
      <c r="K153" s="744"/>
      <c r="L153" s="744"/>
      <c r="M153" s="744"/>
      <c r="N153" s="744"/>
      <c r="O153" s="744"/>
      <c r="P153" s="744"/>
      <c r="Q153" s="744"/>
      <c r="R153" s="744"/>
      <c r="S153" s="744"/>
      <c r="T153" s="884"/>
      <c r="U153" s="744"/>
      <c r="V153" s="744"/>
      <c r="W153" s="744"/>
      <c r="X153" s="744"/>
      <c r="Y153" s="744"/>
      <c r="Z153" s="744"/>
    </row>
    <row r="154" spans="1:26" ht="15.75" customHeight="1">
      <c r="A154" s="744"/>
      <c r="B154" s="744"/>
      <c r="C154" s="744"/>
      <c r="D154" s="744"/>
      <c r="E154" s="744"/>
      <c r="F154" s="744"/>
      <c r="G154" s="744"/>
      <c r="H154" s="744"/>
      <c r="I154" s="744"/>
      <c r="J154" s="744"/>
      <c r="K154" s="744"/>
      <c r="L154" s="744"/>
      <c r="M154" s="744"/>
      <c r="N154" s="744"/>
      <c r="O154" s="744"/>
      <c r="P154" s="744"/>
      <c r="Q154" s="744"/>
      <c r="R154" s="744"/>
      <c r="S154" s="744"/>
      <c r="T154" s="884"/>
      <c r="U154" s="744"/>
      <c r="V154" s="744"/>
      <c r="W154" s="744"/>
      <c r="X154" s="744"/>
      <c r="Y154" s="744"/>
      <c r="Z154" s="744"/>
    </row>
    <row r="155" spans="1:26" ht="15.75" customHeight="1">
      <c r="A155" s="744"/>
      <c r="B155" s="744"/>
      <c r="C155" s="744"/>
      <c r="D155" s="744"/>
      <c r="E155" s="744"/>
      <c r="F155" s="744"/>
      <c r="G155" s="744"/>
      <c r="H155" s="744"/>
      <c r="I155" s="744"/>
      <c r="J155" s="744"/>
      <c r="K155" s="744"/>
      <c r="L155" s="744"/>
      <c r="M155" s="744"/>
      <c r="N155" s="744"/>
      <c r="O155" s="744"/>
      <c r="P155" s="744"/>
      <c r="Q155" s="744"/>
      <c r="R155" s="744"/>
      <c r="S155" s="744"/>
      <c r="T155" s="884"/>
      <c r="U155" s="744"/>
      <c r="V155" s="744"/>
      <c r="W155" s="744"/>
      <c r="X155" s="744"/>
      <c r="Y155" s="744"/>
      <c r="Z155" s="744"/>
    </row>
    <row r="156" spans="1:26" ht="15.75" customHeight="1">
      <c r="A156" s="744"/>
      <c r="B156" s="744"/>
      <c r="C156" s="744"/>
      <c r="D156" s="744"/>
      <c r="E156" s="744"/>
      <c r="F156" s="744"/>
      <c r="G156" s="744"/>
      <c r="H156" s="744"/>
      <c r="I156" s="744"/>
      <c r="J156" s="744"/>
      <c r="K156" s="744"/>
      <c r="L156" s="744"/>
      <c r="M156" s="744"/>
      <c r="N156" s="744"/>
      <c r="O156" s="744"/>
      <c r="P156" s="744"/>
      <c r="Q156" s="744"/>
      <c r="R156" s="744"/>
      <c r="S156" s="744"/>
      <c r="T156" s="884"/>
      <c r="U156" s="744"/>
      <c r="V156" s="744"/>
      <c r="W156" s="744"/>
      <c r="X156" s="744"/>
      <c r="Y156" s="744"/>
      <c r="Z156" s="744"/>
    </row>
    <row r="157" spans="1:26" ht="15.75" customHeight="1">
      <c r="A157" s="744"/>
      <c r="B157" s="744"/>
      <c r="C157" s="744"/>
      <c r="D157" s="744"/>
      <c r="E157" s="744"/>
      <c r="F157" s="744"/>
      <c r="G157" s="744"/>
      <c r="H157" s="744"/>
      <c r="I157" s="744"/>
      <c r="J157" s="744"/>
      <c r="K157" s="744"/>
      <c r="L157" s="744"/>
      <c r="M157" s="744"/>
      <c r="N157" s="744"/>
      <c r="O157" s="744"/>
      <c r="P157" s="744"/>
      <c r="Q157" s="744"/>
      <c r="R157" s="744"/>
      <c r="S157" s="744"/>
      <c r="T157" s="744"/>
      <c r="U157" s="744"/>
      <c r="V157" s="744"/>
      <c r="W157" s="744"/>
      <c r="X157" s="744"/>
      <c r="Y157" s="744"/>
      <c r="Z157" s="744"/>
    </row>
    <row r="158" spans="1:26" ht="15.75" customHeight="1">
      <c r="A158" s="744"/>
      <c r="B158" s="744"/>
      <c r="C158" s="744"/>
      <c r="D158" s="744"/>
      <c r="E158" s="744"/>
      <c r="F158" s="744"/>
      <c r="G158" s="744"/>
      <c r="H158" s="744"/>
      <c r="I158" s="744"/>
      <c r="J158" s="744"/>
      <c r="K158" s="744"/>
      <c r="L158" s="744"/>
      <c r="M158" s="744"/>
      <c r="N158" s="744"/>
      <c r="O158" s="744"/>
      <c r="P158" s="744"/>
      <c r="Q158" s="744"/>
      <c r="R158" s="744"/>
      <c r="S158" s="744"/>
      <c r="T158" s="744"/>
      <c r="U158" s="744"/>
      <c r="V158" s="744"/>
      <c r="W158" s="744"/>
      <c r="X158" s="744"/>
      <c r="Y158" s="744"/>
      <c r="Z158" s="744"/>
    </row>
    <row r="159" spans="1:26" ht="15.75" customHeight="1">
      <c r="A159" s="744"/>
      <c r="B159" s="744"/>
      <c r="C159" s="744"/>
      <c r="D159" s="744"/>
      <c r="E159" s="744"/>
      <c r="F159" s="744"/>
      <c r="G159" s="744"/>
      <c r="H159" s="744"/>
      <c r="I159" s="744"/>
      <c r="J159" s="744"/>
      <c r="K159" s="744"/>
      <c r="L159" s="744"/>
      <c r="M159" s="744"/>
      <c r="N159" s="744"/>
      <c r="O159" s="744"/>
      <c r="P159" s="744"/>
      <c r="Q159" s="744"/>
      <c r="R159" s="744"/>
      <c r="S159" s="744"/>
      <c r="T159" s="744"/>
      <c r="U159" s="744"/>
      <c r="V159" s="744"/>
      <c r="W159" s="744"/>
      <c r="X159" s="744"/>
      <c r="Y159" s="744"/>
      <c r="Z159" s="744"/>
    </row>
    <row r="160" spans="1:26" ht="15.75" customHeight="1">
      <c r="A160" s="744"/>
      <c r="B160" s="744"/>
      <c r="C160" s="744"/>
      <c r="D160" s="744"/>
      <c r="E160" s="744"/>
      <c r="F160" s="744"/>
      <c r="G160" s="744"/>
      <c r="H160" s="744"/>
      <c r="I160" s="744"/>
      <c r="J160" s="744"/>
      <c r="K160" s="744"/>
      <c r="L160" s="744"/>
      <c r="M160" s="744"/>
      <c r="N160" s="744"/>
      <c r="O160" s="744"/>
      <c r="P160" s="744"/>
      <c r="Q160" s="744"/>
      <c r="R160" s="744"/>
      <c r="S160" s="744"/>
      <c r="T160" s="744"/>
      <c r="U160" s="744"/>
      <c r="V160" s="744"/>
      <c r="W160" s="744"/>
      <c r="X160" s="744"/>
      <c r="Y160" s="744"/>
      <c r="Z160" s="744"/>
    </row>
    <row r="161" spans="1:26" ht="15.75" customHeight="1">
      <c r="A161" s="744"/>
      <c r="B161" s="744"/>
      <c r="C161" s="744"/>
      <c r="D161" s="744"/>
      <c r="E161" s="744"/>
      <c r="F161" s="744"/>
      <c r="G161" s="744"/>
      <c r="H161" s="744"/>
      <c r="I161" s="744"/>
      <c r="J161" s="744"/>
      <c r="K161" s="744"/>
      <c r="L161" s="744"/>
      <c r="M161" s="744"/>
      <c r="N161" s="744"/>
      <c r="O161" s="744"/>
      <c r="P161" s="744"/>
      <c r="Q161" s="744"/>
      <c r="R161" s="744"/>
      <c r="S161" s="744"/>
      <c r="T161" s="744"/>
      <c r="U161" s="744"/>
      <c r="V161" s="744"/>
      <c r="W161" s="744"/>
      <c r="X161" s="744"/>
      <c r="Y161" s="744"/>
      <c r="Z161" s="744"/>
    </row>
    <row r="162" spans="1:26" ht="15.75" customHeight="1">
      <c r="A162" s="744"/>
      <c r="B162" s="744"/>
      <c r="C162" s="744"/>
      <c r="D162" s="744"/>
      <c r="E162" s="744"/>
      <c r="F162" s="744"/>
      <c r="G162" s="744"/>
      <c r="H162" s="744"/>
      <c r="I162" s="744"/>
      <c r="J162" s="744"/>
      <c r="K162" s="744"/>
      <c r="L162" s="744"/>
      <c r="M162" s="744"/>
      <c r="N162" s="744"/>
      <c r="O162" s="744"/>
      <c r="P162" s="744"/>
      <c r="Q162" s="744"/>
      <c r="R162" s="744"/>
      <c r="S162" s="744"/>
      <c r="T162" s="744"/>
      <c r="U162" s="744"/>
      <c r="V162" s="744"/>
      <c r="W162" s="744"/>
      <c r="X162" s="744"/>
      <c r="Y162" s="744"/>
      <c r="Z162" s="744"/>
    </row>
    <row r="163" spans="1:26" ht="15.75" customHeight="1">
      <c r="A163" s="744"/>
      <c r="B163" s="744"/>
      <c r="C163" s="744"/>
      <c r="D163" s="744"/>
      <c r="E163" s="744"/>
      <c r="F163" s="744"/>
      <c r="G163" s="744"/>
      <c r="H163" s="744"/>
      <c r="I163" s="744"/>
      <c r="J163" s="744"/>
      <c r="K163" s="744"/>
      <c r="L163" s="744"/>
      <c r="M163" s="744"/>
      <c r="N163" s="744"/>
      <c r="O163" s="744"/>
      <c r="P163" s="744"/>
      <c r="Q163" s="744"/>
      <c r="R163" s="744"/>
      <c r="S163" s="744"/>
      <c r="T163" s="744"/>
      <c r="U163" s="744"/>
      <c r="V163" s="744"/>
      <c r="W163" s="744"/>
      <c r="X163" s="744"/>
      <c r="Y163" s="744"/>
      <c r="Z163" s="744"/>
    </row>
    <row r="164" spans="1:26" ht="15.75" customHeight="1">
      <c r="A164" s="744"/>
      <c r="B164" s="744"/>
      <c r="C164" s="744"/>
      <c r="D164" s="744"/>
      <c r="E164" s="744"/>
      <c r="F164" s="744"/>
      <c r="G164" s="744"/>
      <c r="H164" s="744"/>
      <c r="I164" s="744"/>
      <c r="J164" s="744"/>
      <c r="K164" s="744"/>
      <c r="L164" s="744"/>
      <c r="M164" s="744"/>
      <c r="N164" s="744"/>
      <c r="O164" s="744"/>
      <c r="P164" s="744"/>
      <c r="Q164" s="744"/>
      <c r="R164" s="744"/>
      <c r="S164" s="744"/>
      <c r="T164" s="744"/>
      <c r="U164" s="744"/>
      <c r="V164" s="744"/>
      <c r="W164" s="744"/>
      <c r="X164" s="744"/>
      <c r="Y164" s="744"/>
      <c r="Z164" s="744"/>
    </row>
    <row r="165" spans="1:26" ht="15.75" customHeight="1">
      <c r="A165" s="744"/>
      <c r="B165" s="744"/>
      <c r="C165" s="744"/>
      <c r="D165" s="744"/>
      <c r="E165" s="744"/>
      <c r="F165" s="744"/>
      <c r="G165" s="744"/>
      <c r="H165" s="744"/>
      <c r="I165" s="744"/>
      <c r="J165" s="744"/>
      <c r="K165" s="744"/>
      <c r="L165" s="744"/>
      <c r="M165" s="744"/>
      <c r="N165" s="744"/>
      <c r="O165" s="744"/>
      <c r="P165" s="744"/>
      <c r="Q165" s="744"/>
      <c r="R165" s="744"/>
      <c r="S165" s="744"/>
      <c r="T165" s="744"/>
      <c r="U165" s="744"/>
      <c r="V165" s="744"/>
      <c r="W165" s="744"/>
      <c r="X165" s="744"/>
      <c r="Y165" s="744"/>
      <c r="Z165" s="744"/>
    </row>
    <row r="166" spans="1:26" ht="15.75" customHeight="1">
      <c r="A166" s="744"/>
      <c r="B166" s="744"/>
      <c r="C166" s="744"/>
      <c r="D166" s="744"/>
      <c r="E166" s="744"/>
      <c r="F166" s="744"/>
      <c r="G166" s="744"/>
      <c r="H166" s="744"/>
      <c r="I166" s="744"/>
      <c r="J166" s="744"/>
      <c r="K166" s="744"/>
      <c r="L166" s="744"/>
      <c r="M166" s="744"/>
      <c r="N166" s="744"/>
      <c r="O166" s="744"/>
      <c r="P166" s="744"/>
      <c r="Q166" s="744"/>
      <c r="R166" s="744"/>
      <c r="S166" s="744"/>
      <c r="T166" s="744"/>
      <c r="U166" s="744"/>
      <c r="V166" s="744"/>
      <c r="W166" s="744"/>
      <c r="X166" s="744"/>
      <c r="Y166" s="744"/>
      <c r="Z166" s="744"/>
    </row>
    <row r="167" spans="1:26" ht="15.75" customHeight="1">
      <c r="A167" s="744"/>
      <c r="B167" s="744"/>
      <c r="C167" s="744"/>
      <c r="D167" s="744"/>
      <c r="E167" s="744"/>
      <c r="F167" s="744"/>
      <c r="G167" s="744"/>
      <c r="H167" s="744"/>
      <c r="I167" s="744"/>
      <c r="J167" s="744"/>
      <c r="K167" s="744"/>
      <c r="L167" s="744"/>
      <c r="M167" s="744"/>
      <c r="N167" s="744"/>
      <c r="O167" s="744"/>
      <c r="P167" s="744"/>
      <c r="Q167" s="744"/>
      <c r="R167" s="744"/>
      <c r="S167" s="744"/>
      <c r="T167" s="744"/>
      <c r="U167" s="744"/>
      <c r="V167" s="744"/>
      <c r="W167" s="744"/>
      <c r="X167" s="744"/>
      <c r="Y167" s="744"/>
      <c r="Z167" s="744"/>
    </row>
    <row r="168" spans="1:26" ht="15.75" customHeight="1">
      <c r="A168" s="744"/>
      <c r="B168" s="744"/>
      <c r="C168" s="744"/>
      <c r="D168" s="744"/>
      <c r="E168" s="744"/>
      <c r="F168" s="744"/>
      <c r="G168" s="744"/>
      <c r="H168" s="744"/>
      <c r="I168" s="744"/>
      <c r="J168" s="744"/>
      <c r="K168" s="744"/>
      <c r="L168" s="744"/>
      <c r="M168" s="744"/>
      <c r="N168" s="744"/>
      <c r="O168" s="744"/>
      <c r="P168" s="744"/>
      <c r="Q168" s="744"/>
      <c r="R168" s="744"/>
      <c r="S168" s="744"/>
      <c r="T168" s="744"/>
      <c r="U168" s="744"/>
      <c r="V168" s="744"/>
      <c r="W168" s="744"/>
      <c r="X168" s="744"/>
      <c r="Y168" s="744"/>
      <c r="Z168" s="744"/>
    </row>
    <row r="169" spans="1:26" ht="15.75" customHeight="1">
      <c r="A169" s="744"/>
      <c r="B169" s="744"/>
      <c r="C169" s="744"/>
      <c r="D169" s="744"/>
      <c r="E169" s="744"/>
      <c r="F169" s="744"/>
      <c r="G169" s="744"/>
      <c r="H169" s="744"/>
      <c r="I169" s="744"/>
      <c r="J169" s="744"/>
      <c r="K169" s="744"/>
      <c r="L169" s="744"/>
      <c r="M169" s="744"/>
      <c r="N169" s="744"/>
      <c r="O169" s="744"/>
      <c r="P169" s="744"/>
      <c r="Q169" s="744"/>
      <c r="R169" s="744"/>
      <c r="S169" s="744"/>
      <c r="T169" s="744"/>
      <c r="U169" s="744"/>
      <c r="V169" s="744"/>
      <c r="W169" s="744"/>
      <c r="X169" s="744"/>
      <c r="Y169" s="744"/>
      <c r="Z169" s="744"/>
    </row>
    <row r="170" spans="1:26" ht="15.75" customHeight="1">
      <c r="A170" s="744"/>
      <c r="B170" s="744"/>
      <c r="C170" s="744"/>
      <c r="D170" s="744"/>
      <c r="E170" s="744"/>
      <c r="F170" s="744"/>
      <c r="G170" s="744"/>
      <c r="H170" s="744"/>
      <c r="I170" s="744"/>
      <c r="J170" s="744"/>
      <c r="K170" s="744"/>
      <c r="L170" s="744"/>
      <c r="M170" s="744"/>
      <c r="N170" s="744"/>
      <c r="O170" s="744"/>
      <c r="P170" s="744"/>
      <c r="Q170" s="744"/>
      <c r="R170" s="744"/>
      <c r="S170" s="744"/>
      <c r="T170" s="744"/>
      <c r="U170" s="744"/>
      <c r="V170" s="744"/>
      <c r="W170" s="744"/>
      <c r="X170" s="744"/>
      <c r="Y170" s="744"/>
      <c r="Z170" s="744"/>
    </row>
    <row r="171" spans="1:26" ht="15.75" customHeight="1">
      <c r="A171" s="744"/>
      <c r="B171" s="744"/>
      <c r="C171" s="744"/>
      <c r="D171" s="744"/>
      <c r="E171" s="744"/>
      <c r="F171" s="744"/>
      <c r="G171" s="744"/>
      <c r="H171" s="744"/>
      <c r="I171" s="744"/>
      <c r="J171" s="744"/>
      <c r="K171" s="744"/>
      <c r="L171" s="744"/>
      <c r="M171" s="744"/>
      <c r="N171" s="744"/>
      <c r="O171" s="744"/>
      <c r="P171" s="744"/>
      <c r="Q171" s="744"/>
      <c r="R171" s="744"/>
      <c r="S171" s="744"/>
      <c r="T171" s="744"/>
      <c r="U171" s="744"/>
      <c r="V171" s="744"/>
      <c r="W171" s="744"/>
      <c r="X171" s="744"/>
      <c r="Y171" s="744"/>
      <c r="Z171" s="744"/>
    </row>
    <row r="172" spans="1:26" ht="15.75" customHeight="1">
      <c r="A172" s="744"/>
      <c r="B172" s="744"/>
      <c r="C172" s="744"/>
      <c r="D172" s="744"/>
      <c r="E172" s="744"/>
      <c r="F172" s="744"/>
      <c r="G172" s="744"/>
      <c r="H172" s="744"/>
      <c r="I172" s="744"/>
      <c r="J172" s="744"/>
      <c r="K172" s="744"/>
      <c r="L172" s="744"/>
      <c r="M172" s="744"/>
      <c r="N172" s="744"/>
      <c r="O172" s="744"/>
      <c r="P172" s="744"/>
      <c r="Q172" s="744"/>
      <c r="R172" s="744"/>
      <c r="S172" s="744"/>
      <c r="T172" s="744"/>
      <c r="U172" s="744"/>
      <c r="V172" s="744"/>
      <c r="W172" s="744"/>
      <c r="X172" s="744"/>
      <c r="Y172" s="744"/>
      <c r="Z172" s="744"/>
    </row>
    <row r="173" spans="1:26" ht="15.75" customHeight="1">
      <c r="A173" s="744"/>
      <c r="B173" s="744"/>
      <c r="C173" s="744"/>
      <c r="D173" s="744"/>
      <c r="E173" s="744"/>
      <c r="F173" s="744"/>
      <c r="G173" s="744"/>
      <c r="H173" s="744"/>
      <c r="I173" s="744"/>
      <c r="J173" s="744"/>
      <c r="K173" s="744"/>
      <c r="L173" s="744"/>
      <c r="M173" s="744"/>
      <c r="N173" s="744"/>
      <c r="O173" s="744"/>
      <c r="P173" s="744"/>
      <c r="Q173" s="744"/>
      <c r="R173" s="744"/>
      <c r="S173" s="744"/>
      <c r="T173" s="744"/>
      <c r="U173" s="744"/>
      <c r="V173" s="744"/>
      <c r="W173" s="744"/>
      <c r="X173" s="744"/>
      <c r="Y173" s="744"/>
      <c r="Z173" s="744"/>
    </row>
    <row r="174" spans="1:26" ht="15.75" customHeight="1">
      <c r="A174" s="744"/>
      <c r="B174" s="744"/>
      <c r="C174" s="744"/>
      <c r="D174" s="744"/>
      <c r="E174" s="744"/>
      <c r="F174" s="744"/>
      <c r="G174" s="744"/>
      <c r="H174" s="744"/>
      <c r="I174" s="744"/>
      <c r="J174" s="744"/>
      <c r="K174" s="744"/>
      <c r="L174" s="744"/>
      <c r="M174" s="744"/>
      <c r="N174" s="744"/>
      <c r="O174" s="744"/>
      <c r="P174" s="744"/>
      <c r="Q174" s="744"/>
      <c r="R174" s="744"/>
      <c r="S174" s="744"/>
      <c r="T174" s="744"/>
      <c r="U174" s="744"/>
      <c r="V174" s="744"/>
      <c r="W174" s="744"/>
      <c r="X174" s="744"/>
      <c r="Y174" s="744"/>
      <c r="Z174" s="744"/>
    </row>
    <row r="175" spans="1:26" ht="15.75" customHeight="1">
      <c r="A175" s="744"/>
      <c r="B175" s="744"/>
      <c r="C175" s="744"/>
      <c r="D175" s="744"/>
      <c r="E175" s="744"/>
      <c r="F175" s="744"/>
      <c r="G175" s="744"/>
      <c r="H175" s="744"/>
      <c r="I175" s="744"/>
      <c r="J175" s="744"/>
      <c r="K175" s="744"/>
      <c r="L175" s="744"/>
      <c r="M175" s="744"/>
      <c r="N175" s="744"/>
      <c r="O175" s="744"/>
      <c r="P175" s="744"/>
      <c r="Q175" s="744"/>
      <c r="R175" s="744"/>
      <c r="S175" s="744"/>
      <c r="T175" s="744"/>
      <c r="U175" s="744"/>
      <c r="V175" s="744"/>
      <c r="W175" s="744"/>
      <c r="X175" s="744"/>
      <c r="Y175" s="744"/>
      <c r="Z175" s="744"/>
    </row>
    <row r="176" spans="1:26" ht="15.75" customHeight="1">
      <c r="A176" s="744"/>
      <c r="B176" s="744"/>
      <c r="C176" s="744"/>
      <c r="D176" s="744"/>
      <c r="E176" s="744"/>
      <c r="F176" s="744"/>
      <c r="G176" s="744"/>
      <c r="H176" s="744"/>
      <c r="I176" s="744"/>
      <c r="J176" s="744"/>
      <c r="K176" s="744"/>
      <c r="L176" s="744"/>
      <c r="M176" s="744"/>
      <c r="N176" s="744"/>
      <c r="O176" s="744"/>
      <c r="P176" s="744"/>
      <c r="Q176" s="744"/>
      <c r="R176" s="744"/>
      <c r="S176" s="744"/>
      <c r="T176" s="744"/>
      <c r="U176" s="744"/>
      <c r="V176" s="744"/>
      <c r="W176" s="744"/>
      <c r="X176" s="744"/>
      <c r="Y176" s="744"/>
      <c r="Z176" s="744"/>
    </row>
    <row r="177" spans="1:26" ht="15.75" customHeight="1">
      <c r="A177" s="744"/>
      <c r="B177" s="744"/>
      <c r="C177" s="744"/>
      <c r="D177" s="744"/>
      <c r="E177" s="744"/>
      <c r="F177" s="744"/>
      <c r="G177" s="744"/>
      <c r="H177" s="744"/>
      <c r="I177" s="744"/>
      <c r="J177" s="744"/>
      <c r="K177" s="744"/>
      <c r="L177" s="744"/>
      <c r="M177" s="744"/>
      <c r="N177" s="744"/>
      <c r="O177" s="744"/>
      <c r="P177" s="744"/>
      <c r="Q177" s="744"/>
      <c r="R177" s="744"/>
      <c r="S177" s="744"/>
      <c r="T177" s="744"/>
      <c r="U177" s="744"/>
      <c r="V177" s="744"/>
      <c r="W177" s="744"/>
      <c r="X177" s="744"/>
      <c r="Y177" s="744"/>
      <c r="Z177" s="744"/>
    </row>
    <row r="178" spans="1:26" ht="15.75" customHeight="1">
      <c r="A178" s="744"/>
      <c r="B178" s="744"/>
      <c r="C178" s="744"/>
      <c r="D178" s="744"/>
      <c r="E178" s="744"/>
      <c r="F178" s="744"/>
      <c r="G178" s="744"/>
      <c r="H178" s="744"/>
      <c r="I178" s="744"/>
      <c r="J178" s="744"/>
      <c r="K178" s="744"/>
      <c r="L178" s="744"/>
      <c r="M178" s="744"/>
      <c r="N178" s="744"/>
      <c r="O178" s="744"/>
      <c r="P178" s="744"/>
      <c r="Q178" s="744"/>
      <c r="R178" s="744"/>
      <c r="S178" s="744"/>
      <c r="T178" s="744"/>
      <c r="U178" s="744"/>
      <c r="V178" s="744"/>
      <c r="W178" s="744"/>
      <c r="X178" s="744"/>
      <c r="Y178" s="744"/>
      <c r="Z178" s="744"/>
    </row>
    <row r="179" spans="1:26" ht="15.75" customHeight="1">
      <c r="A179" s="744"/>
      <c r="B179" s="744"/>
      <c r="C179" s="744"/>
      <c r="D179" s="744"/>
      <c r="E179" s="744"/>
      <c r="F179" s="744"/>
      <c r="G179" s="744"/>
      <c r="H179" s="744"/>
      <c r="I179" s="744"/>
      <c r="J179" s="744"/>
      <c r="K179" s="744"/>
      <c r="L179" s="744"/>
      <c r="M179" s="744"/>
      <c r="N179" s="744"/>
      <c r="O179" s="744"/>
      <c r="P179" s="744"/>
      <c r="Q179" s="744"/>
      <c r="R179" s="744"/>
      <c r="S179" s="744"/>
      <c r="T179" s="744"/>
      <c r="U179" s="744"/>
      <c r="V179" s="744"/>
      <c r="W179" s="744"/>
      <c r="X179" s="744"/>
      <c r="Y179" s="744"/>
      <c r="Z179" s="744"/>
    </row>
    <row r="180" spans="1:26" ht="15.75" customHeight="1">
      <c r="A180" s="744"/>
      <c r="B180" s="744"/>
      <c r="C180" s="744"/>
      <c r="D180" s="744"/>
      <c r="E180" s="744"/>
      <c r="F180" s="744"/>
      <c r="G180" s="744"/>
      <c r="H180" s="744"/>
      <c r="I180" s="744"/>
      <c r="J180" s="744"/>
      <c r="K180" s="744"/>
      <c r="L180" s="744"/>
      <c r="M180" s="744"/>
      <c r="N180" s="744"/>
      <c r="O180" s="744"/>
      <c r="P180" s="744"/>
      <c r="Q180" s="744"/>
      <c r="R180" s="744"/>
      <c r="S180" s="744"/>
      <c r="T180" s="744"/>
      <c r="U180" s="744"/>
      <c r="V180" s="744"/>
      <c r="W180" s="744"/>
      <c r="X180" s="744"/>
      <c r="Y180" s="744"/>
      <c r="Z180" s="744"/>
    </row>
    <row r="181" spans="1:26" ht="15.75" customHeight="1">
      <c r="A181" s="744"/>
      <c r="B181" s="744"/>
      <c r="C181" s="744"/>
      <c r="D181" s="744"/>
      <c r="E181" s="744"/>
      <c r="F181" s="744"/>
      <c r="G181" s="744"/>
      <c r="H181" s="744"/>
      <c r="I181" s="744"/>
      <c r="J181" s="744"/>
      <c r="K181" s="744"/>
      <c r="L181" s="744"/>
      <c r="M181" s="744"/>
      <c r="N181" s="744"/>
      <c r="O181" s="744"/>
      <c r="P181" s="744"/>
      <c r="Q181" s="744"/>
      <c r="R181" s="744"/>
      <c r="S181" s="744"/>
      <c r="T181" s="744"/>
      <c r="U181" s="744"/>
      <c r="V181" s="744"/>
      <c r="W181" s="744"/>
      <c r="X181" s="744"/>
      <c r="Y181" s="744"/>
      <c r="Z181" s="744"/>
    </row>
    <row r="182" spans="1:26" ht="15.75" customHeight="1">
      <c r="A182" s="744"/>
      <c r="B182" s="744"/>
      <c r="C182" s="744"/>
      <c r="D182" s="744"/>
      <c r="E182" s="744"/>
      <c r="F182" s="744"/>
      <c r="G182" s="744"/>
      <c r="H182" s="744"/>
      <c r="I182" s="744"/>
      <c r="J182" s="744"/>
      <c r="K182" s="744"/>
      <c r="L182" s="744"/>
      <c r="M182" s="744"/>
      <c r="N182" s="744"/>
      <c r="O182" s="744"/>
      <c r="P182" s="744"/>
      <c r="Q182" s="744"/>
      <c r="R182" s="744"/>
      <c r="S182" s="744"/>
      <c r="T182" s="744"/>
      <c r="U182" s="744"/>
      <c r="V182" s="744"/>
      <c r="W182" s="744"/>
      <c r="X182" s="744"/>
      <c r="Y182" s="744"/>
      <c r="Z182" s="744"/>
    </row>
    <row r="183" spans="1:26" ht="15.75" customHeight="1">
      <c r="A183" s="744"/>
      <c r="B183" s="744"/>
      <c r="C183" s="744"/>
      <c r="D183" s="744"/>
      <c r="E183" s="744"/>
      <c r="F183" s="744"/>
      <c r="G183" s="744"/>
      <c r="H183" s="744"/>
      <c r="I183" s="744"/>
      <c r="J183" s="744"/>
      <c r="K183" s="744"/>
      <c r="L183" s="744"/>
      <c r="M183" s="744"/>
      <c r="N183" s="744"/>
      <c r="O183" s="744"/>
      <c r="P183" s="744"/>
      <c r="Q183" s="744"/>
      <c r="R183" s="744"/>
      <c r="S183" s="744"/>
      <c r="T183" s="744"/>
      <c r="U183" s="744"/>
      <c r="V183" s="744"/>
      <c r="W183" s="744"/>
      <c r="X183" s="744"/>
      <c r="Y183" s="744"/>
      <c r="Z183" s="744"/>
    </row>
    <row r="184" spans="1:26" ht="15.75" customHeight="1">
      <c r="A184" s="744"/>
      <c r="B184" s="744"/>
      <c r="C184" s="744"/>
      <c r="D184" s="744"/>
      <c r="E184" s="744"/>
      <c r="F184" s="744"/>
      <c r="G184" s="744"/>
      <c r="H184" s="744"/>
      <c r="I184" s="744"/>
      <c r="J184" s="744"/>
      <c r="K184" s="744"/>
      <c r="L184" s="744"/>
      <c r="M184" s="744"/>
      <c r="N184" s="744"/>
      <c r="O184" s="744"/>
      <c r="P184" s="744"/>
      <c r="Q184" s="744"/>
      <c r="R184" s="744"/>
      <c r="S184" s="744"/>
      <c r="T184" s="744"/>
      <c r="U184" s="744"/>
      <c r="V184" s="744"/>
      <c r="W184" s="744"/>
      <c r="X184" s="744"/>
      <c r="Y184" s="744"/>
      <c r="Z184" s="744"/>
    </row>
    <row r="185" spans="1:26" ht="15.75" customHeight="1">
      <c r="A185" s="744"/>
      <c r="B185" s="744"/>
      <c r="C185" s="744"/>
      <c r="D185" s="744"/>
      <c r="E185" s="744"/>
      <c r="F185" s="744"/>
      <c r="G185" s="744"/>
      <c r="H185" s="744"/>
      <c r="I185" s="744"/>
      <c r="J185" s="744"/>
      <c r="K185" s="744"/>
      <c r="L185" s="744"/>
      <c r="M185" s="744"/>
      <c r="N185" s="744"/>
      <c r="O185" s="744"/>
      <c r="P185" s="744"/>
      <c r="Q185" s="744"/>
      <c r="R185" s="744"/>
      <c r="S185" s="744"/>
      <c r="T185" s="744"/>
      <c r="U185" s="744"/>
      <c r="V185" s="744"/>
      <c r="W185" s="744"/>
      <c r="X185" s="744"/>
      <c r="Y185" s="744"/>
      <c r="Z185" s="744"/>
    </row>
    <row r="186" spans="1:26" ht="15.75" customHeight="1">
      <c r="A186" s="744"/>
      <c r="B186" s="744"/>
      <c r="C186" s="744"/>
      <c r="D186" s="744"/>
      <c r="E186" s="744"/>
      <c r="F186" s="744"/>
      <c r="G186" s="744"/>
      <c r="H186" s="744"/>
      <c r="I186" s="744"/>
      <c r="J186" s="744"/>
      <c r="K186" s="744"/>
      <c r="L186" s="744"/>
      <c r="M186" s="744"/>
      <c r="N186" s="744"/>
      <c r="O186" s="744"/>
      <c r="P186" s="744"/>
      <c r="Q186" s="744"/>
      <c r="R186" s="744"/>
      <c r="S186" s="744"/>
      <c r="T186" s="744"/>
      <c r="U186" s="744"/>
      <c r="V186" s="744"/>
      <c r="W186" s="744"/>
      <c r="X186" s="744"/>
      <c r="Y186" s="744"/>
      <c r="Z186" s="744"/>
    </row>
    <row r="187" spans="1:26" ht="15.75" customHeight="1">
      <c r="A187" s="744"/>
      <c r="B187" s="744"/>
      <c r="C187" s="744"/>
      <c r="D187" s="744"/>
      <c r="E187" s="744"/>
      <c r="F187" s="744"/>
      <c r="G187" s="744"/>
      <c r="H187" s="744"/>
      <c r="I187" s="744"/>
      <c r="J187" s="744"/>
      <c r="K187" s="744"/>
      <c r="L187" s="744"/>
      <c r="M187" s="744"/>
      <c r="N187" s="744"/>
      <c r="O187" s="744"/>
      <c r="P187" s="744"/>
      <c r="Q187" s="744"/>
      <c r="R187" s="744"/>
      <c r="S187" s="744"/>
      <c r="T187" s="744"/>
      <c r="U187" s="744"/>
      <c r="V187" s="744"/>
      <c r="W187" s="744"/>
      <c r="X187" s="744"/>
      <c r="Y187" s="744"/>
      <c r="Z187" s="744"/>
    </row>
    <row r="188" spans="1:26" ht="15.75" customHeight="1">
      <c r="A188" s="744"/>
      <c r="B188" s="744"/>
      <c r="C188" s="744"/>
      <c r="D188" s="744"/>
      <c r="E188" s="744"/>
      <c r="F188" s="744"/>
      <c r="G188" s="744"/>
      <c r="H188" s="744"/>
      <c r="I188" s="744"/>
      <c r="J188" s="744"/>
      <c r="K188" s="744"/>
      <c r="L188" s="744"/>
      <c r="M188" s="744"/>
      <c r="N188" s="744"/>
      <c r="O188" s="744"/>
      <c r="P188" s="744"/>
      <c r="Q188" s="744"/>
      <c r="R188" s="744"/>
      <c r="S188" s="744"/>
      <c r="T188" s="744"/>
      <c r="U188" s="744"/>
      <c r="V188" s="744"/>
      <c r="W188" s="744"/>
      <c r="X188" s="744"/>
      <c r="Y188" s="744"/>
      <c r="Z188" s="744"/>
    </row>
    <row r="189" spans="1:26" ht="15.75" customHeight="1">
      <c r="A189" s="744"/>
      <c r="B189" s="744"/>
      <c r="C189" s="744"/>
      <c r="D189" s="744"/>
      <c r="E189" s="744"/>
      <c r="F189" s="744"/>
      <c r="G189" s="744"/>
      <c r="H189" s="744"/>
      <c r="I189" s="744"/>
      <c r="J189" s="744"/>
      <c r="K189" s="744"/>
      <c r="L189" s="744"/>
      <c r="M189" s="744"/>
      <c r="N189" s="744"/>
      <c r="O189" s="744"/>
      <c r="P189" s="744"/>
      <c r="Q189" s="744"/>
      <c r="R189" s="744"/>
      <c r="S189" s="744"/>
      <c r="T189" s="744"/>
      <c r="U189" s="744"/>
      <c r="V189" s="744"/>
      <c r="W189" s="744"/>
      <c r="X189" s="744"/>
      <c r="Y189" s="744"/>
      <c r="Z189" s="744"/>
    </row>
    <row r="190" spans="1:26" ht="15.75" customHeight="1">
      <c r="A190" s="744"/>
      <c r="B190" s="744"/>
      <c r="C190" s="744"/>
      <c r="D190" s="744"/>
      <c r="E190" s="744"/>
      <c r="F190" s="744"/>
      <c r="G190" s="744"/>
      <c r="H190" s="744"/>
      <c r="I190" s="744"/>
      <c r="J190" s="744"/>
      <c r="K190" s="744"/>
      <c r="L190" s="744"/>
      <c r="M190" s="744"/>
      <c r="N190" s="744"/>
      <c r="O190" s="744"/>
      <c r="P190" s="744"/>
      <c r="Q190" s="744"/>
      <c r="R190" s="744"/>
      <c r="S190" s="744"/>
      <c r="T190" s="744"/>
      <c r="U190" s="744"/>
      <c r="V190" s="744"/>
      <c r="W190" s="744"/>
      <c r="X190" s="744"/>
      <c r="Y190" s="744"/>
      <c r="Z190" s="744"/>
    </row>
    <row r="191" spans="1:26" ht="15.75" customHeight="1">
      <c r="A191" s="744"/>
      <c r="B191" s="744"/>
      <c r="C191" s="744"/>
      <c r="D191" s="744"/>
      <c r="E191" s="744"/>
      <c r="F191" s="744"/>
      <c r="G191" s="744"/>
      <c r="H191" s="744"/>
      <c r="I191" s="744"/>
      <c r="J191" s="744"/>
      <c r="K191" s="744"/>
      <c r="L191" s="744"/>
      <c r="M191" s="744"/>
      <c r="N191" s="744"/>
      <c r="O191" s="744"/>
      <c r="P191" s="744"/>
      <c r="Q191" s="744"/>
      <c r="R191" s="744"/>
      <c r="S191" s="744"/>
      <c r="T191" s="744"/>
      <c r="U191" s="744"/>
      <c r="V191" s="744"/>
      <c r="W191" s="744"/>
      <c r="X191" s="744"/>
      <c r="Y191" s="744"/>
      <c r="Z191" s="744"/>
    </row>
    <row r="192" spans="1:26" ht="15.75" customHeight="1">
      <c r="A192" s="744"/>
      <c r="B192" s="744"/>
      <c r="C192" s="744"/>
      <c r="D192" s="744"/>
      <c r="E192" s="744"/>
      <c r="F192" s="744"/>
      <c r="G192" s="744"/>
      <c r="H192" s="744"/>
      <c r="I192" s="744"/>
      <c r="J192" s="744"/>
      <c r="K192" s="744"/>
      <c r="L192" s="744"/>
      <c r="M192" s="744"/>
      <c r="N192" s="744"/>
      <c r="O192" s="744"/>
      <c r="P192" s="744"/>
      <c r="Q192" s="744"/>
      <c r="R192" s="744"/>
      <c r="S192" s="744"/>
      <c r="T192" s="744"/>
      <c r="U192" s="744"/>
      <c r="V192" s="744"/>
      <c r="W192" s="744"/>
      <c r="X192" s="744"/>
      <c r="Y192" s="744"/>
      <c r="Z192" s="744"/>
    </row>
    <row r="193" spans="1:26" ht="15.75" customHeight="1">
      <c r="A193" s="744"/>
      <c r="B193" s="744"/>
      <c r="C193" s="744"/>
      <c r="D193" s="744"/>
      <c r="E193" s="744"/>
      <c r="F193" s="744"/>
      <c r="G193" s="744"/>
      <c r="H193" s="744"/>
      <c r="I193" s="744"/>
      <c r="J193" s="744"/>
      <c r="K193" s="744"/>
      <c r="L193" s="744"/>
      <c r="M193" s="744"/>
      <c r="N193" s="744"/>
      <c r="O193" s="744"/>
      <c r="P193" s="744"/>
      <c r="Q193" s="744"/>
      <c r="R193" s="744"/>
      <c r="S193" s="744"/>
      <c r="T193" s="744"/>
      <c r="U193" s="744"/>
      <c r="V193" s="744"/>
      <c r="W193" s="744"/>
      <c r="X193" s="744"/>
      <c r="Y193" s="744"/>
      <c r="Z193" s="744"/>
    </row>
    <row r="194" spans="1:26" ht="15.75" customHeight="1">
      <c r="A194" s="744"/>
      <c r="B194" s="744"/>
      <c r="C194" s="744"/>
      <c r="D194" s="744"/>
      <c r="E194" s="744"/>
      <c r="F194" s="744"/>
      <c r="G194" s="744"/>
      <c r="H194" s="744"/>
      <c r="I194" s="744"/>
      <c r="J194" s="744"/>
      <c r="K194" s="744"/>
      <c r="L194" s="744"/>
      <c r="M194" s="744"/>
      <c r="N194" s="744"/>
      <c r="O194" s="744"/>
      <c r="P194" s="744"/>
      <c r="Q194" s="744"/>
      <c r="R194" s="744"/>
      <c r="S194" s="744"/>
      <c r="T194" s="744"/>
      <c r="U194" s="744"/>
      <c r="V194" s="744"/>
      <c r="W194" s="744"/>
      <c r="X194" s="744"/>
      <c r="Y194" s="744"/>
      <c r="Z194" s="744"/>
    </row>
    <row r="195" spans="1:26" ht="15.75" customHeight="1">
      <c r="A195" s="744"/>
      <c r="B195" s="744"/>
      <c r="C195" s="744"/>
      <c r="D195" s="744"/>
      <c r="E195" s="744"/>
      <c r="F195" s="744"/>
      <c r="G195" s="744"/>
      <c r="H195" s="744"/>
      <c r="I195" s="744"/>
      <c r="J195" s="744"/>
      <c r="K195" s="744"/>
      <c r="L195" s="744"/>
      <c r="M195" s="744"/>
      <c r="N195" s="744"/>
      <c r="O195" s="744"/>
      <c r="P195" s="744"/>
      <c r="Q195" s="744"/>
      <c r="R195" s="744"/>
      <c r="S195" s="744"/>
      <c r="T195" s="744"/>
      <c r="U195" s="744"/>
      <c r="V195" s="744"/>
      <c r="W195" s="744"/>
      <c r="X195" s="744"/>
      <c r="Y195" s="744"/>
      <c r="Z195" s="744"/>
    </row>
    <row r="196" spans="1:26" ht="15.75" customHeight="1">
      <c r="A196" s="744"/>
      <c r="B196" s="744"/>
      <c r="C196" s="744"/>
      <c r="D196" s="744"/>
      <c r="E196" s="744"/>
      <c r="F196" s="744"/>
      <c r="G196" s="744"/>
      <c r="H196" s="744"/>
      <c r="I196" s="744"/>
      <c r="J196" s="744"/>
      <c r="K196" s="744"/>
      <c r="L196" s="744"/>
      <c r="M196" s="744"/>
      <c r="N196" s="744"/>
      <c r="O196" s="744"/>
      <c r="P196" s="744"/>
      <c r="Q196" s="744"/>
      <c r="R196" s="744"/>
      <c r="S196" s="744"/>
      <c r="T196" s="744"/>
      <c r="U196" s="744"/>
      <c r="V196" s="744"/>
      <c r="W196" s="744"/>
      <c r="X196" s="744"/>
      <c r="Y196" s="744"/>
      <c r="Z196" s="744"/>
    </row>
    <row r="197" spans="1:26" ht="15.75" customHeight="1">
      <c r="A197" s="744"/>
      <c r="B197" s="744"/>
      <c r="C197" s="744"/>
      <c r="D197" s="744"/>
      <c r="E197" s="744"/>
      <c r="F197" s="744"/>
      <c r="G197" s="744"/>
      <c r="H197" s="744"/>
      <c r="I197" s="744"/>
      <c r="J197" s="744"/>
      <c r="K197" s="744"/>
      <c r="L197" s="744"/>
      <c r="M197" s="744"/>
      <c r="N197" s="744"/>
      <c r="O197" s="744"/>
      <c r="P197" s="744"/>
      <c r="Q197" s="744"/>
      <c r="R197" s="744"/>
      <c r="S197" s="744"/>
      <c r="T197" s="744"/>
      <c r="U197" s="744"/>
      <c r="V197" s="744"/>
      <c r="W197" s="744"/>
      <c r="X197" s="744"/>
      <c r="Y197" s="744"/>
      <c r="Z197" s="744"/>
    </row>
    <row r="198" spans="1:26" ht="15.75" customHeight="1">
      <c r="A198" s="744"/>
      <c r="B198" s="744"/>
      <c r="C198" s="744"/>
      <c r="D198" s="744"/>
      <c r="E198" s="744"/>
      <c r="F198" s="744"/>
      <c r="G198" s="744"/>
      <c r="H198" s="744"/>
      <c r="I198" s="744"/>
      <c r="J198" s="744"/>
      <c r="K198" s="744"/>
      <c r="L198" s="744"/>
      <c r="M198" s="744"/>
      <c r="N198" s="744"/>
      <c r="O198" s="744"/>
      <c r="P198" s="744"/>
      <c r="Q198" s="744"/>
      <c r="R198" s="744"/>
      <c r="S198" s="744"/>
      <c r="T198" s="744"/>
      <c r="U198" s="744"/>
      <c r="V198" s="744"/>
      <c r="W198" s="744"/>
      <c r="X198" s="744"/>
      <c r="Y198" s="744"/>
      <c r="Z198" s="744"/>
    </row>
    <row r="199" spans="1:26" ht="15.75" customHeight="1">
      <c r="A199" s="744"/>
      <c r="B199" s="744"/>
      <c r="C199" s="744"/>
      <c r="D199" s="744"/>
      <c r="E199" s="744"/>
      <c r="F199" s="744"/>
      <c r="G199" s="744"/>
      <c r="H199" s="744"/>
      <c r="I199" s="744"/>
      <c r="J199" s="744"/>
      <c r="K199" s="744"/>
      <c r="L199" s="744"/>
      <c r="M199" s="744"/>
      <c r="N199" s="744"/>
      <c r="O199" s="744"/>
      <c r="P199" s="744"/>
      <c r="Q199" s="744"/>
      <c r="R199" s="744"/>
      <c r="S199" s="744"/>
      <c r="T199" s="744"/>
      <c r="U199" s="744"/>
      <c r="V199" s="744"/>
      <c r="W199" s="744"/>
      <c r="X199" s="744"/>
      <c r="Y199" s="744"/>
      <c r="Z199" s="744"/>
    </row>
    <row r="200" spans="1:26" ht="15.75" customHeight="1">
      <c r="A200" s="744"/>
      <c r="B200" s="744"/>
      <c r="C200" s="744"/>
      <c r="D200" s="744"/>
      <c r="E200" s="744"/>
      <c r="F200" s="744"/>
      <c r="G200" s="744"/>
      <c r="H200" s="744"/>
      <c r="I200" s="744"/>
      <c r="J200" s="744"/>
      <c r="K200" s="744"/>
      <c r="L200" s="744"/>
      <c r="M200" s="744"/>
      <c r="N200" s="744"/>
      <c r="O200" s="744"/>
      <c r="P200" s="744"/>
      <c r="Q200" s="744"/>
      <c r="R200" s="744"/>
      <c r="S200" s="744"/>
      <c r="T200" s="744"/>
      <c r="U200" s="744"/>
      <c r="V200" s="744"/>
      <c r="W200" s="744"/>
      <c r="X200" s="744"/>
      <c r="Y200" s="744"/>
      <c r="Z200" s="744"/>
    </row>
    <row r="201" spans="1:26" ht="15.75" customHeight="1">
      <c r="A201" s="744"/>
      <c r="B201" s="744"/>
      <c r="C201" s="744"/>
      <c r="D201" s="744"/>
      <c r="E201" s="744"/>
      <c r="F201" s="744"/>
      <c r="G201" s="744"/>
      <c r="H201" s="744"/>
      <c r="I201" s="744"/>
      <c r="J201" s="744"/>
      <c r="K201" s="744"/>
      <c r="L201" s="744"/>
      <c r="M201" s="744"/>
      <c r="N201" s="744"/>
      <c r="O201" s="744"/>
      <c r="P201" s="744"/>
      <c r="Q201" s="744"/>
      <c r="R201" s="744"/>
      <c r="S201" s="744"/>
      <c r="T201" s="744"/>
      <c r="U201" s="744"/>
      <c r="V201" s="744"/>
      <c r="W201" s="744"/>
      <c r="X201" s="744"/>
      <c r="Y201" s="744"/>
      <c r="Z201" s="744"/>
    </row>
    <row r="202" spans="1:26" ht="15.75" customHeight="1">
      <c r="A202" s="744"/>
      <c r="B202" s="744"/>
      <c r="C202" s="744"/>
      <c r="D202" s="744"/>
      <c r="E202" s="744"/>
      <c r="F202" s="744"/>
      <c r="G202" s="744"/>
      <c r="H202" s="744"/>
      <c r="I202" s="744"/>
      <c r="J202" s="744"/>
      <c r="K202" s="744"/>
      <c r="L202" s="744"/>
      <c r="M202" s="744"/>
      <c r="N202" s="744"/>
      <c r="O202" s="744"/>
      <c r="P202" s="744"/>
      <c r="Q202" s="744"/>
      <c r="R202" s="744"/>
      <c r="S202" s="744"/>
      <c r="T202" s="744"/>
      <c r="U202" s="744"/>
      <c r="V202" s="744"/>
      <c r="W202" s="744"/>
      <c r="X202" s="744"/>
      <c r="Y202" s="744"/>
      <c r="Z202" s="744"/>
    </row>
    <row r="203" spans="1:26" ht="15.75" customHeight="1">
      <c r="A203" s="744"/>
      <c r="B203" s="744"/>
      <c r="C203" s="744"/>
      <c r="D203" s="744"/>
      <c r="E203" s="744"/>
      <c r="F203" s="744"/>
      <c r="G203" s="744"/>
      <c r="H203" s="744"/>
      <c r="I203" s="744"/>
      <c r="J203" s="744"/>
      <c r="K203" s="744"/>
      <c r="L203" s="744"/>
      <c r="M203" s="744"/>
      <c r="N203" s="744"/>
      <c r="O203" s="744"/>
      <c r="P203" s="744"/>
      <c r="Q203" s="744"/>
      <c r="R203" s="744"/>
      <c r="S203" s="744"/>
      <c r="T203" s="744"/>
      <c r="U203" s="744"/>
      <c r="V203" s="744"/>
      <c r="W203" s="744"/>
      <c r="X203" s="744"/>
      <c r="Y203" s="744"/>
      <c r="Z203" s="744"/>
    </row>
    <row r="204" spans="1:26" ht="15.75" customHeight="1">
      <c r="A204" s="744"/>
      <c r="B204" s="744"/>
      <c r="C204" s="744"/>
      <c r="D204" s="744"/>
      <c r="E204" s="744"/>
      <c r="F204" s="744"/>
      <c r="G204" s="744"/>
      <c r="H204" s="744"/>
      <c r="I204" s="744"/>
      <c r="J204" s="744"/>
      <c r="K204" s="744"/>
      <c r="L204" s="744"/>
      <c r="M204" s="744"/>
      <c r="N204" s="744"/>
      <c r="O204" s="744"/>
      <c r="P204" s="744"/>
      <c r="Q204" s="744"/>
      <c r="R204" s="744"/>
      <c r="S204" s="744"/>
      <c r="T204" s="744"/>
      <c r="U204" s="744"/>
      <c r="V204" s="744"/>
      <c r="W204" s="744"/>
      <c r="X204" s="744"/>
      <c r="Y204" s="744"/>
      <c r="Z204" s="744"/>
    </row>
    <row r="205" spans="1:26" ht="15.75" customHeight="1">
      <c r="A205" s="744"/>
      <c r="B205" s="744"/>
      <c r="C205" s="744"/>
      <c r="D205" s="744"/>
      <c r="E205" s="744"/>
      <c r="F205" s="744"/>
      <c r="G205" s="744"/>
      <c r="H205" s="744"/>
      <c r="I205" s="744"/>
      <c r="J205" s="744"/>
      <c r="K205" s="744"/>
      <c r="L205" s="744"/>
      <c r="M205" s="744"/>
      <c r="N205" s="744"/>
      <c r="O205" s="744"/>
      <c r="P205" s="744"/>
      <c r="Q205" s="744"/>
      <c r="R205" s="744"/>
      <c r="S205" s="744"/>
      <c r="T205" s="744"/>
      <c r="U205" s="744"/>
      <c r="V205" s="744"/>
      <c r="W205" s="744"/>
      <c r="X205" s="744"/>
      <c r="Y205" s="744"/>
      <c r="Z205" s="744"/>
    </row>
    <row r="206" spans="1:26" ht="15.75" customHeight="1">
      <c r="A206" s="744"/>
      <c r="B206" s="744"/>
      <c r="C206" s="744"/>
      <c r="D206" s="744"/>
      <c r="E206" s="744"/>
      <c r="F206" s="744"/>
      <c r="G206" s="744"/>
      <c r="H206" s="744"/>
      <c r="I206" s="744"/>
      <c r="J206" s="744"/>
      <c r="K206" s="744"/>
      <c r="L206" s="744"/>
      <c r="M206" s="744"/>
      <c r="N206" s="744"/>
      <c r="O206" s="744"/>
      <c r="P206" s="744"/>
      <c r="Q206" s="744"/>
      <c r="R206" s="744"/>
      <c r="S206" s="744"/>
      <c r="T206" s="744"/>
      <c r="U206" s="744"/>
      <c r="V206" s="744"/>
      <c r="W206" s="744"/>
      <c r="X206" s="744"/>
      <c r="Y206" s="744"/>
      <c r="Z206" s="744"/>
    </row>
    <row r="207" spans="1:26" ht="15.75" customHeight="1">
      <c r="A207" s="744"/>
      <c r="B207" s="744"/>
      <c r="C207" s="744"/>
      <c r="D207" s="744"/>
      <c r="E207" s="744"/>
      <c r="F207" s="744"/>
      <c r="G207" s="744"/>
      <c r="H207" s="744"/>
      <c r="I207" s="744"/>
      <c r="J207" s="744"/>
      <c r="K207" s="744"/>
      <c r="L207" s="744"/>
      <c r="M207" s="744"/>
      <c r="N207" s="744"/>
      <c r="O207" s="744"/>
      <c r="P207" s="744"/>
      <c r="Q207" s="744"/>
      <c r="R207" s="744"/>
      <c r="S207" s="744"/>
      <c r="T207" s="744"/>
      <c r="U207" s="744"/>
      <c r="V207" s="744"/>
      <c r="W207" s="744"/>
      <c r="X207" s="744"/>
      <c r="Y207" s="744"/>
      <c r="Z207" s="744"/>
    </row>
    <row r="208" spans="1:26" ht="15.75" customHeight="1">
      <c r="A208" s="744"/>
      <c r="B208" s="744"/>
      <c r="C208" s="744"/>
      <c r="D208" s="744"/>
      <c r="E208" s="744"/>
      <c r="F208" s="744"/>
      <c r="G208" s="744"/>
      <c r="H208" s="744"/>
      <c r="I208" s="744"/>
      <c r="J208" s="744"/>
      <c r="K208" s="744"/>
      <c r="L208" s="744"/>
      <c r="M208" s="744"/>
      <c r="N208" s="744"/>
      <c r="O208" s="744"/>
      <c r="P208" s="744"/>
      <c r="Q208" s="744"/>
      <c r="R208" s="744"/>
      <c r="S208" s="744"/>
      <c r="T208" s="744"/>
      <c r="U208" s="744"/>
      <c r="V208" s="744"/>
      <c r="W208" s="744"/>
      <c r="X208" s="744"/>
      <c r="Y208" s="744"/>
      <c r="Z208" s="744"/>
    </row>
    <row r="209" spans="1:26" ht="15.75" customHeight="1">
      <c r="A209" s="744"/>
      <c r="B209" s="744"/>
      <c r="C209" s="744"/>
      <c r="D209" s="744"/>
      <c r="E209" s="744"/>
      <c r="F209" s="744"/>
      <c r="G209" s="744"/>
      <c r="H209" s="744"/>
      <c r="I209" s="744"/>
      <c r="J209" s="744"/>
      <c r="K209" s="744"/>
      <c r="L209" s="744"/>
      <c r="M209" s="744"/>
      <c r="N209" s="744"/>
      <c r="O209" s="744"/>
      <c r="P209" s="744"/>
      <c r="Q209" s="744"/>
      <c r="R209" s="744"/>
      <c r="S209" s="744"/>
      <c r="T209" s="744"/>
      <c r="U209" s="744"/>
      <c r="V209" s="744"/>
      <c r="W209" s="744"/>
      <c r="X209" s="744"/>
      <c r="Y209" s="744"/>
      <c r="Z209" s="744"/>
    </row>
    <row r="210" spans="1:26" ht="15.75" customHeight="1">
      <c r="A210" s="744"/>
      <c r="B210" s="744"/>
      <c r="C210" s="744"/>
      <c r="D210" s="744"/>
      <c r="E210" s="744"/>
      <c r="F210" s="744"/>
      <c r="G210" s="744"/>
      <c r="H210" s="744"/>
      <c r="I210" s="744"/>
      <c r="J210" s="744"/>
      <c r="K210" s="744"/>
      <c r="L210" s="744"/>
      <c r="M210" s="744"/>
      <c r="N210" s="744"/>
      <c r="O210" s="744"/>
      <c r="P210" s="744"/>
      <c r="Q210" s="744"/>
      <c r="R210" s="744"/>
      <c r="S210" s="744"/>
      <c r="T210" s="744"/>
      <c r="U210" s="744"/>
      <c r="V210" s="744"/>
      <c r="W210" s="744"/>
      <c r="X210" s="744"/>
      <c r="Y210" s="744"/>
      <c r="Z210" s="744"/>
    </row>
    <row r="211" spans="1:26" ht="15.75" customHeight="1">
      <c r="A211" s="744"/>
      <c r="B211" s="744"/>
      <c r="C211" s="744"/>
      <c r="D211" s="744"/>
      <c r="E211" s="744"/>
      <c r="F211" s="744"/>
      <c r="G211" s="744"/>
      <c r="H211" s="744"/>
      <c r="I211" s="744"/>
      <c r="J211" s="744"/>
      <c r="K211" s="744"/>
      <c r="L211" s="744"/>
      <c r="M211" s="744"/>
      <c r="N211" s="744"/>
      <c r="O211" s="744"/>
      <c r="P211" s="744"/>
      <c r="Q211" s="744"/>
      <c r="R211" s="744"/>
      <c r="S211" s="744"/>
      <c r="T211" s="744"/>
      <c r="U211" s="744"/>
      <c r="V211" s="744"/>
      <c r="W211" s="744"/>
      <c r="X211" s="744"/>
      <c r="Y211" s="744"/>
      <c r="Z211" s="744"/>
    </row>
    <row r="212" spans="1:26" ht="15.75" customHeight="1">
      <c r="A212" s="744"/>
      <c r="B212" s="744"/>
      <c r="C212" s="744"/>
      <c r="D212" s="744"/>
      <c r="E212" s="744"/>
      <c r="F212" s="744"/>
      <c r="G212" s="744"/>
      <c r="H212" s="744"/>
      <c r="I212" s="744"/>
      <c r="J212" s="744"/>
      <c r="K212" s="744"/>
      <c r="L212" s="744"/>
      <c r="M212" s="744"/>
      <c r="N212" s="744"/>
      <c r="O212" s="744"/>
      <c r="P212" s="744"/>
      <c r="Q212" s="744"/>
      <c r="R212" s="744"/>
      <c r="S212" s="744"/>
      <c r="T212" s="744"/>
      <c r="U212" s="744"/>
      <c r="V212" s="744"/>
      <c r="W212" s="744"/>
      <c r="X212" s="744"/>
      <c r="Y212" s="744"/>
      <c r="Z212" s="744"/>
    </row>
    <row r="213" spans="1:26" ht="15.75" customHeight="1">
      <c r="A213" s="744"/>
      <c r="B213" s="744"/>
      <c r="C213" s="744"/>
      <c r="D213" s="744"/>
      <c r="E213" s="744"/>
      <c r="F213" s="744"/>
      <c r="G213" s="744"/>
      <c r="H213" s="744"/>
      <c r="I213" s="744"/>
      <c r="J213" s="744"/>
      <c r="K213" s="744"/>
      <c r="L213" s="744"/>
      <c r="M213" s="744"/>
      <c r="N213" s="744"/>
      <c r="O213" s="744"/>
      <c r="P213" s="744"/>
      <c r="Q213" s="744"/>
      <c r="R213" s="744"/>
      <c r="S213" s="744"/>
      <c r="T213" s="744"/>
      <c r="U213" s="744"/>
      <c r="V213" s="744"/>
      <c r="W213" s="744"/>
      <c r="X213" s="744"/>
      <c r="Y213" s="744"/>
      <c r="Z213" s="744"/>
    </row>
    <row r="214" spans="1:26" ht="15.75" customHeight="1">
      <c r="A214" s="744"/>
      <c r="B214" s="744"/>
      <c r="C214" s="744"/>
      <c r="D214" s="744"/>
      <c r="E214" s="744"/>
      <c r="F214" s="744"/>
      <c r="G214" s="744"/>
      <c r="H214" s="744"/>
      <c r="I214" s="744"/>
      <c r="J214" s="744"/>
      <c r="K214" s="744"/>
      <c r="L214" s="744"/>
      <c r="M214" s="744"/>
      <c r="N214" s="744"/>
      <c r="O214" s="744"/>
      <c r="P214" s="744"/>
      <c r="Q214" s="744"/>
      <c r="R214" s="744"/>
      <c r="S214" s="744"/>
      <c r="T214" s="744"/>
      <c r="U214" s="744"/>
      <c r="V214" s="744"/>
      <c r="W214" s="744"/>
      <c r="X214" s="744"/>
      <c r="Y214" s="744"/>
      <c r="Z214" s="744"/>
    </row>
    <row r="215" spans="1:26" ht="15.75" customHeight="1">
      <c r="A215" s="744"/>
      <c r="B215" s="744"/>
      <c r="C215" s="744"/>
      <c r="D215" s="744"/>
      <c r="E215" s="744"/>
      <c r="F215" s="744"/>
      <c r="G215" s="744"/>
      <c r="H215" s="744"/>
      <c r="I215" s="744"/>
      <c r="J215" s="744"/>
      <c r="K215" s="744"/>
      <c r="L215" s="744"/>
      <c r="M215" s="744"/>
      <c r="N215" s="744"/>
      <c r="O215" s="744"/>
      <c r="P215" s="744"/>
      <c r="Q215" s="744"/>
      <c r="R215" s="744"/>
      <c r="S215" s="744"/>
      <c r="T215" s="744"/>
      <c r="U215" s="744"/>
      <c r="V215" s="744"/>
      <c r="W215" s="744"/>
      <c r="X215" s="744"/>
      <c r="Y215" s="744"/>
      <c r="Z215" s="744"/>
    </row>
    <row r="216" spans="1:26" ht="15.75" customHeight="1">
      <c r="A216" s="744"/>
      <c r="B216" s="744"/>
      <c r="C216" s="744"/>
      <c r="D216" s="744"/>
      <c r="E216" s="744"/>
      <c r="F216" s="744"/>
      <c r="G216" s="744"/>
      <c r="H216" s="744"/>
      <c r="I216" s="744"/>
      <c r="J216" s="744"/>
      <c r="K216" s="744"/>
      <c r="L216" s="744"/>
      <c r="M216" s="744"/>
      <c r="N216" s="744"/>
      <c r="O216" s="744"/>
      <c r="P216" s="744"/>
      <c r="Q216" s="744"/>
      <c r="R216" s="744"/>
      <c r="S216" s="744"/>
      <c r="T216" s="744"/>
      <c r="U216" s="744"/>
      <c r="V216" s="744"/>
      <c r="W216" s="744"/>
      <c r="X216" s="744"/>
      <c r="Y216" s="744"/>
      <c r="Z216" s="744"/>
    </row>
    <row r="217" spans="1:26" ht="15.75" customHeight="1">
      <c r="A217" s="744"/>
      <c r="B217" s="744"/>
      <c r="C217" s="744"/>
      <c r="D217" s="744"/>
      <c r="E217" s="744"/>
      <c r="F217" s="744"/>
      <c r="G217" s="744"/>
      <c r="H217" s="744"/>
      <c r="I217" s="744"/>
      <c r="J217" s="744"/>
      <c r="K217" s="744"/>
      <c r="L217" s="744"/>
      <c r="M217" s="744"/>
      <c r="N217" s="744"/>
      <c r="O217" s="744"/>
      <c r="P217" s="744"/>
      <c r="Q217" s="744"/>
      <c r="R217" s="744"/>
      <c r="S217" s="744"/>
      <c r="T217" s="744"/>
      <c r="U217" s="744"/>
      <c r="V217" s="744"/>
      <c r="W217" s="744"/>
      <c r="X217" s="744"/>
      <c r="Y217" s="744"/>
      <c r="Z217" s="744"/>
    </row>
    <row r="218" spans="1:26" ht="15.75" customHeight="1">
      <c r="A218" s="744"/>
      <c r="B218" s="744"/>
      <c r="C218" s="744"/>
      <c r="D218" s="744"/>
      <c r="E218" s="744"/>
      <c r="F218" s="744"/>
      <c r="G218" s="744"/>
      <c r="H218" s="744"/>
      <c r="I218" s="744"/>
      <c r="J218" s="744"/>
      <c r="K218" s="744"/>
      <c r="L218" s="744"/>
      <c r="M218" s="744"/>
      <c r="N218" s="744"/>
      <c r="O218" s="744"/>
      <c r="P218" s="744"/>
      <c r="Q218" s="744"/>
      <c r="R218" s="744"/>
      <c r="S218" s="744"/>
      <c r="T218" s="744"/>
      <c r="U218" s="744"/>
      <c r="V218" s="744"/>
      <c r="W218" s="744"/>
      <c r="X218" s="744"/>
      <c r="Y218" s="744"/>
      <c r="Z218" s="744"/>
    </row>
    <row r="219" spans="1:26" ht="15.75" customHeight="1">
      <c r="A219" s="744"/>
      <c r="B219" s="744"/>
      <c r="C219" s="744"/>
      <c r="D219" s="744"/>
      <c r="E219" s="744"/>
      <c r="F219" s="744"/>
      <c r="G219" s="744"/>
      <c r="H219" s="744"/>
      <c r="I219" s="744"/>
      <c r="J219" s="744"/>
      <c r="K219" s="744"/>
      <c r="L219" s="744"/>
      <c r="M219" s="744"/>
      <c r="N219" s="744"/>
      <c r="O219" s="744"/>
      <c r="P219" s="744"/>
      <c r="Q219" s="744"/>
      <c r="R219" s="744"/>
      <c r="S219" s="744"/>
      <c r="T219" s="744"/>
      <c r="U219" s="744"/>
      <c r="V219" s="744"/>
      <c r="W219" s="744"/>
      <c r="X219" s="744"/>
      <c r="Y219" s="744"/>
      <c r="Z219" s="744"/>
    </row>
    <row r="220" spans="1:26" ht="15.75" customHeight="1">
      <c r="A220" s="744"/>
      <c r="B220" s="744"/>
      <c r="C220" s="744"/>
      <c r="D220" s="744"/>
      <c r="E220" s="744"/>
      <c r="F220" s="744"/>
      <c r="G220" s="744"/>
      <c r="H220" s="744"/>
      <c r="I220" s="744"/>
      <c r="J220" s="744"/>
      <c r="K220" s="744"/>
      <c r="L220" s="744"/>
      <c r="M220" s="744"/>
      <c r="N220" s="744"/>
      <c r="O220" s="744"/>
      <c r="P220" s="744"/>
      <c r="Q220" s="744"/>
      <c r="R220" s="744"/>
      <c r="S220" s="744"/>
      <c r="T220" s="744"/>
      <c r="U220" s="744"/>
      <c r="V220" s="744"/>
      <c r="W220" s="744"/>
      <c r="X220" s="744"/>
      <c r="Y220" s="744"/>
      <c r="Z220" s="744"/>
    </row>
    <row r="221" spans="1:26" ht="15.75" customHeight="1">
      <c r="A221" s="744"/>
      <c r="B221" s="744"/>
      <c r="C221" s="744"/>
      <c r="D221" s="744"/>
      <c r="E221" s="744"/>
      <c r="F221" s="744"/>
      <c r="G221" s="744"/>
      <c r="H221" s="744"/>
      <c r="I221" s="744"/>
      <c r="J221" s="744"/>
      <c r="K221" s="744"/>
      <c r="L221" s="744"/>
      <c r="M221" s="744"/>
      <c r="N221" s="744"/>
      <c r="O221" s="744"/>
      <c r="P221" s="744"/>
      <c r="Q221" s="744"/>
      <c r="R221" s="744"/>
      <c r="S221" s="744"/>
      <c r="T221" s="744"/>
      <c r="U221" s="744"/>
      <c r="V221" s="744"/>
      <c r="W221" s="744"/>
      <c r="X221" s="744"/>
      <c r="Y221" s="744"/>
      <c r="Z221" s="744"/>
    </row>
    <row r="222" spans="1:26" ht="15.75" customHeight="1">
      <c r="A222" s="744"/>
      <c r="B222" s="744"/>
      <c r="C222" s="744"/>
      <c r="D222" s="744"/>
      <c r="E222" s="744"/>
      <c r="F222" s="744"/>
      <c r="G222" s="744"/>
      <c r="H222" s="744"/>
      <c r="I222" s="744"/>
      <c r="J222" s="744"/>
      <c r="K222" s="744"/>
      <c r="L222" s="744"/>
      <c r="M222" s="744"/>
      <c r="N222" s="744"/>
      <c r="O222" s="744"/>
      <c r="P222" s="744"/>
      <c r="Q222" s="744"/>
      <c r="R222" s="744"/>
      <c r="S222" s="744"/>
      <c r="T222" s="744"/>
      <c r="U222" s="744"/>
      <c r="V222" s="744"/>
      <c r="W222" s="744"/>
      <c r="X222" s="744"/>
      <c r="Y222" s="744"/>
      <c r="Z222" s="744"/>
    </row>
    <row r="223" spans="1:26" ht="15.75" customHeight="1">
      <c r="A223" s="744"/>
      <c r="B223" s="744"/>
      <c r="C223" s="744"/>
      <c r="D223" s="744"/>
      <c r="E223" s="744"/>
      <c r="F223" s="744"/>
      <c r="G223" s="744"/>
      <c r="H223" s="744"/>
      <c r="I223" s="744"/>
      <c r="J223" s="744"/>
      <c r="K223" s="744"/>
      <c r="L223" s="744"/>
      <c r="M223" s="744"/>
      <c r="N223" s="744"/>
      <c r="O223" s="744"/>
      <c r="P223" s="744"/>
      <c r="Q223" s="744"/>
      <c r="R223" s="744"/>
      <c r="S223" s="744"/>
      <c r="T223" s="744"/>
      <c r="U223" s="744"/>
      <c r="V223" s="744"/>
      <c r="W223" s="744"/>
      <c r="X223" s="744"/>
      <c r="Y223" s="744"/>
      <c r="Z223" s="744"/>
    </row>
    <row r="224" spans="1:26" ht="15.75" customHeight="1">
      <c r="A224" s="744"/>
      <c r="B224" s="744"/>
      <c r="C224" s="744"/>
      <c r="D224" s="744"/>
      <c r="E224" s="744"/>
      <c r="F224" s="744"/>
      <c r="G224" s="744"/>
      <c r="H224" s="744"/>
      <c r="I224" s="744"/>
      <c r="J224" s="744"/>
      <c r="K224" s="744"/>
      <c r="L224" s="744"/>
      <c r="M224" s="744"/>
      <c r="N224" s="744"/>
      <c r="O224" s="744"/>
      <c r="P224" s="744"/>
      <c r="Q224" s="744"/>
      <c r="R224" s="744"/>
      <c r="S224" s="744"/>
      <c r="T224" s="744"/>
      <c r="U224" s="744"/>
      <c r="V224" s="744"/>
      <c r="W224" s="744"/>
      <c r="X224" s="744"/>
      <c r="Y224" s="744"/>
      <c r="Z224" s="744"/>
    </row>
    <row r="225" spans="1:26" ht="15.75" customHeight="1">
      <c r="A225" s="744"/>
      <c r="B225" s="744"/>
      <c r="C225" s="744"/>
      <c r="D225" s="744"/>
      <c r="E225" s="744"/>
      <c r="F225" s="744"/>
      <c r="G225" s="744"/>
      <c r="H225" s="744"/>
      <c r="I225" s="744"/>
      <c r="J225" s="744"/>
      <c r="K225" s="744"/>
      <c r="L225" s="744"/>
      <c r="M225" s="744"/>
      <c r="N225" s="744"/>
      <c r="O225" s="744"/>
      <c r="P225" s="744"/>
      <c r="Q225" s="744"/>
      <c r="R225" s="744"/>
      <c r="S225" s="744"/>
      <c r="T225" s="744"/>
      <c r="U225" s="744"/>
      <c r="V225" s="744"/>
      <c r="W225" s="744"/>
      <c r="X225" s="744"/>
      <c r="Y225" s="744"/>
      <c r="Z225" s="744"/>
    </row>
    <row r="226" spans="1:26" ht="15.75" customHeight="1">
      <c r="A226" s="744"/>
      <c r="B226" s="744"/>
      <c r="C226" s="744"/>
      <c r="D226" s="744"/>
      <c r="E226" s="744"/>
      <c r="F226" s="744"/>
      <c r="G226" s="744"/>
      <c r="H226" s="744"/>
      <c r="I226" s="744"/>
      <c r="J226" s="744"/>
      <c r="K226" s="744"/>
      <c r="L226" s="744"/>
      <c r="M226" s="744"/>
      <c r="N226" s="744"/>
      <c r="O226" s="744"/>
      <c r="P226" s="744"/>
      <c r="Q226" s="744"/>
      <c r="R226" s="744"/>
      <c r="S226" s="744"/>
      <c r="T226" s="744"/>
      <c r="U226" s="744"/>
      <c r="V226" s="744"/>
      <c r="W226" s="744"/>
      <c r="X226" s="744"/>
      <c r="Y226" s="744"/>
      <c r="Z226" s="744"/>
    </row>
    <row r="227" spans="1:26" ht="15.75" customHeight="1">
      <c r="A227" s="744"/>
      <c r="B227" s="744"/>
      <c r="C227" s="744"/>
      <c r="D227" s="744"/>
      <c r="E227" s="744"/>
      <c r="F227" s="744"/>
      <c r="G227" s="744"/>
      <c r="H227" s="744"/>
      <c r="I227" s="744"/>
      <c r="J227" s="744"/>
      <c r="K227" s="744"/>
      <c r="L227" s="744"/>
      <c r="M227" s="744"/>
      <c r="N227" s="744"/>
      <c r="O227" s="744"/>
      <c r="P227" s="744"/>
      <c r="Q227" s="744"/>
      <c r="R227" s="744"/>
      <c r="S227" s="744"/>
      <c r="T227" s="744"/>
      <c r="U227" s="744"/>
      <c r="V227" s="744"/>
      <c r="W227" s="744"/>
      <c r="X227" s="744"/>
      <c r="Y227" s="744"/>
      <c r="Z227" s="744"/>
    </row>
    <row r="228" spans="1:26" ht="15.75" customHeight="1">
      <c r="A228" s="744"/>
      <c r="B228" s="744"/>
      <c r="C228" s="744"/>
      <c r="D228" s="744"/>
      <c r="E228" s="744"/>
      <c r="F228" s="744"/>
      <c r="G228" s="744"/>
      <c r="H228" s="744"/>
      <c r="I228" s="744"/>
      <c r="J228" s="744"/>
      <c r="K228" s="744"/>
      <c r="L228" s="744"/>
      <c r="M228" s="744"/>
      <c r="N228" s="744"/>
      <c r="O228" s="744"/>
      <c r="P228" s="744"/>
      <c r="Q228" s="744"/>
      <c r="R228" s="744"/>
      <c r="S228" s="744"/>
      <c r="T228" s="744"/>
      <c r="U228" s="744"/>
      <c r="V228" s="744"/>
      <c r="W228" s="744"/>
      <c r="X228" s="744"/>
      <c r="Y228" s="744"/>
      <c r="Z228" s="744"/>
    </row>
    <row r="229" spans="1:26" ht="15.75" customHeight="1">
      <c r="A229" s="744"/>
      <c r="B229" s="744"/>
      <c r="C229" s="744"/>
      <c r="D229" s="744"/>
      <c r="E229" s="744"/>
      <c r="F229" s="744"/>
      <c r="G229" s="744"/>
      <c r="H229" s="744"/>
      <c r="I229" s="744"/>
      <c r="J229" s="744"/>
      <c r="K229" s="744"/>
      <c r="L229" s="744"/>
      <c r="M229" s="744"/>
      <c r="N229" s="744"/>
      <c r="O229" s="744"/>
      <c r="P229" s="744"/>
      <c r="Q229" s="744"/>
      <c r="R229" s="744"/>
      <c r="S229" s="744"/>
      <c r="T229" s="744"/>
      <c r="U229" s="744"/>
      <c r="V229" s="744"/>
      <c r="W229" s="744"/>
      <c r="X229" s="744"/>
      <c r="Y229" s="744"/>
      <c r="Z229" s="744"/>
    </row>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sheetData>
  <mergeCells count="41">
    <mergeCell ref="G48:G50"/>
    <mergeCell ref="A48:A50"/>
    <mergeCell ref="B48:B50"/>
    <mergeCell ref="C48:C50"/>
    <mergeCell ref="D48:D50"/>
    <mergeCell ref="E48:E50"/>
    <mergeCell ref="F48:F50"/>
    <mergeCell ref="G35:G37"/>
    <mergeCell ref="A41:A47"/>
    <mergeCell ref="B41:B47"/>
    <mergeCell ref="C41:C47"/>
    <mergeCell ref="D41:D47"/>
    <mergeCell ref="E41:E47"/>
    <mergeCell ref="F41:F47"/>
    <mergeCell ref="G41:G47"/>
    <mergeCell ref="A35:A37"/>
    <mergeCell ref="B35:B37"/>
    <mergeCell ref="C35:C37"/>
    <mergeCell ref="D35:D37"/>
    <mergeCell ref="E35:E37"/>
    <mergeCell ref="F35:F37"/>
    <mergeCell ref="G30:G31"/>
    <mergeCell ref="A32:A34"/>
    <mergeCell ref="B32:B34"/>
    <mergeCell ref="C32:C34"/>
    <mergeCell ref="D32:D34"/>
    <mergeCell ref="E32:E34"/>
    <mergeCell ref="F32:F34"/>
    <mergeCell ref="G32:G34"/>
    <mergeCell ref="A30:A31"/>
    <mergeCell ref="B30:B31"/>
    <mergeCell ref="C30:C31"/>
    <mergeCell ref="D30:D31"/>
    <mergeCell ref="E30:E31"/>
    <mergeCell ref="F30:F31"/>
    <mergeCell ref="A17:C20"/>
    <mergeCell ref="D17:T20"/>
    <mergeCell ref="A22:G22"/>
    <mergeCell ref="H22:N22"/>
    <mergeCell ref="O22:P22"/>
    <mergeCell ref="Q22:U22"/>
  </mergeCells>
  <conditionalFormatting sqref="T30:T51">
    <cfRule type="containsText" dxfId="134" priority="28" stopIfTrue="1" operator="containsText" text="Cerrada">
      <formula>NOT(ISERROR(SEARCH(("Cerrada"),(T30))))</formula>
    </cfRule>
  </conditionalFormatting>
  <conditionalFormatting sqref="T30:T51">
    <cfRule type="containsText" dxfId="133" priority="29" stopIfTrue="1" operator="containsText" text="En ejecución">
      <formula>NOT(ISERROR(SEARCH(("En ejecución"),(T30))))</formula>
    </cfRule>
  </conditionalFormatting>
  <conditionalFormatting sqref="T30:T51">
    <cfRule type="containsText" dxfId="132" priority="30" stopIfTrue="1" operator="containsText" text="Vencida">
      <formula>NOT(ISERROR(SEARCH(("Vencida"),(T30))))</formula>
    </cfRule>
  </conditionalFormatting>
  <conditionalFormatting sqref="T27:T29">
    <cfRule type="containsText" dxfId="131" priority="22" stopIfTrue="1" operator="containsText" text="Cerrada">
      <formula>NOT(ISERROR(SEARCH(("Cerrada"),(T27))))</formula>
    </cfRule>
  </conditionalFormatting>
  <conditionalFormatting sqref="T27:T29">
    <cfRule type="containsText" dxfId="130" priority="23" stopIfTrue="1" operator="containsText" text="En ejecución">
      <formula>NOT(ISERROR(SEARCH(("En ejecución"),(T27))))</formula>
    </cfRule>
  </conditionalFormatting>
  <conditionalFormatting sqref="T27:T29">
    <cfRule type="containsText" dxfId="129" priority="24" stopIfTrue="1" operator="containsText" text="Vencida">
      <formula>NOT(ISERROR(SEARCH(("Vencida"),(T27))))</formula>
    </cfRule>
  </conditionalFormatting>
  <conditionalFormatting sqref="V24">
    <cfRule type="containsText" dxfId="128" priority="19" stopIfTrue="1" operator="containsText" text="Cerrada">
      <formula>NOT(ISERROR(SEARCH(("Cerrada"),(V24))))</formula>
    </cfRule>
  </conditionalFormatting>
  <conditionalFormatting sqref="V24">
    <cfRule type="containsText" dxfId="127" priority="20" stopIfTrue="1" operator="containsText" text="En ejecución">
      <formula>NOT(ISERROR(SEARCH(("En ejecución"),(V24))))</formula>
    </cfRule>
  </conditionalFormatting>
  <conditionalFormatting sqref="V24">
    <cfRule type="containsText" dxfId="126" priority="21" stopIfTrue="1" operator="containsText" text="Vencida">
      <formula>NOT(ISERROR(SEARCH(("Vencida"),(V24))))</formula>
    </cfRule>
  </conditionalFormatting>
  <conditionalFormatting sqref="T24:T25">
    <cfRule type="containsText" dxfId="125" priority="16" stopIfTrue="1" operator="containsText" text="Cerrada">
      <formula>NOT(ISERROR(SEARCH(("Cerrada"),(T24))))</formula>
    </cfRule>
  </conditionalFormatting>
  <conditionalFormatting sqref="T24:T25">
    <cfRule type="containsText" dxfId="124" priority="17" stopIfTrue="1" operator="containsText" text="En ejecución">
      <formula>NOT(ISERROR(SEARCH(("En ejecución"),(T24))))</formula>
    </cfRule>
  </conditionalFormatting>
  <conditionalFormatting sqref="T24:T25">
    <cfRule type="containsText" dxfId="123" priority="18" stopIfTrue="1" operator="containsText" text="Vencida">
      <formula>NOT(ISERROR(SEARCH(("Vencida"),(T24))))</formula>
    </cfRule>
  </conditionalFormatting>
  <conditionalFormatting sqref="V25">
    <cfRule type="containsText" dxfId="122" priority="13" stopIfTrue="1" operator="containsText" text="Cerrada">
      <formula>NOT(ISERROR(SEARCH(("Cerrada"),(V25))))</formula>
    </cfRule>
  </conditionalFormatting>
  <conditionalFormatting sqref="V25">
    <cfRule type="containsText" dxfId="121" priority="14" stopIfTrue="1" operator="containsText" text="En ejecución">
      <formula>NOT(ISERROR(SEARCH(("En ejecución"),(V25))))</formula>
    </cfRule>
  </conditionalFormatting>
  <conditionalFormatting sqref="V25">
    <cfRule type="containsText" dxfId="120" priority="15" stopIfTrue="1" operator="containsText" text="Vencida">
      <formula>NOT(ISERROR(SEARCH(("Vencida"),(V25))))</formula>
    </cfRule>
  </conditionalFormatting>
  <conditionalFormatting sqref="V28">
    <cfRule type="containsText" dxfId="119" priority="10" stopIfTrue="1" operator="containsText" text="Cerrada">
      <formula>NOT(ISERROR(SEARCH(("Cerrada"),(V28))))</formula>
    </cfRule>
  </conditionalFormatting>
  <conditionalFormatting sqref="V28">
    <cfRule type="containsText" dxfId="112" priority="11" stopIfTrue="1" operator="containsText" text="En ejecución">
      <formula>NOT(ISERROR(SEARCH(("En ejecución"),(V28))))</formula>
    </cfRule>
  </conditionalFormatting>
  <conditionalFormatting sqref="V28">
    <cfRule type="containsText" dxfId="111" priority="12" stopIfTrue="1" operator="containsText" text="Vencida">
      <formula>NOT(ISERROR(SEARCH(("Vencida"),(V28))))</formula>
    </cfRule>
  </conditionalFormatting>
  <conditionalFormatting sqref="W26">
    <cfRule type="containsText" dxfId="8" priority="7" stopIfTrue="1" operator="containsText" text="Cerrada">
      <formula>NOT(ISERROR(SEARCH(("Cerrada"),(W26))))</formula>
    </cfRule>
  </conditionalFormatting>
  <conditionalFormatting sqref="W26">
    <cfRule type="containsText" dxfId="7" priority="8" stopIfTrue="1" operator="containsText" text="En ejecución">
      <formula>NOT(ISERROR(SEARCH(("En ejecución"),(W26))))</formula>
    </cfRule>
  </conditionalFormatting>
  <conditionalFormatting sqref="W26">
    <cfRule type="containsText" dxfId="6" priority="9" stopIfTrue="1" operator="containsText" text="Vencida">
      <formula>NOT(ISERROR(SEARCH(("Vencida"),(W26))))</formula>
    </cfRule>
  </conditionalFormatting>
  <conditionalFormatting sqref="T26">
    <cfRule type="containsText" dxfId="5" priority="4" stopIfTrue="1" operator="containsText" text="Cerrada">
      <formula>NOT(ISERROR(SEARCH(("Cerrada"),(T26))))</formula>
    </cfRule>
  </conditionalFormatting>
  <conditionalFormatting sqref="T26">
    <cfRule type="containsText" dxfId="4" priority="5" stopIfTrue="1" operator="containsText" text="En ejecución">
      <formula>NOT(ISERROR(SEARCH(("En ejecución"),(T26))))</formula>
    </cfRule>
  </conditionalFormatting>
  <conditionalFormatting sqref="T26">
    <cfRule type="containsText" dxfId="3" priority="6" stopIfTrue="1" operator="containsText" text="Vencida">
      <formula>NOT(ISERROR(SEARCH(("Vencida"),(T26))))</formula>
    </cfRule>
  </conditionalFormatting>
  <conditionalFormatting sqref="W29">
    <cfRule type="containsText" dxfId="2" priority="1" stopIfTrue="1" operator="containsText" text="Cerrada">
      <formula>NOT(ISERROR(SEARCH(("Cerrada"),(W29))))</formula>
    </cfRule>
  </conditionalFormatting>
  <conditionalFormatting sqref="W29">
    <cfRule type="containsText" dxfId="1" priority="2" stopIfTrue="1" operator="containsText" text="En ejecución">
      <formula>NOT(ISERROR(SEARCH(("En ejecución"),(W29))))</formula>
    </cfRule>
  </conditionalFormatting>
  <conditionalFormatting sqref="W29">
    <cfRule type="containsText" dxfId="0" priority="3" stopIfTrue="1" operator="containsText" text="Vencida">
      <formula>NOT(ISERROR(SEARCH(("Vencida"),(W29))))</formula>
    </cfRule>
  </conditionalFormatting>
  <dataValidations count="10">
    <dataValidation type="list" allowBlank="1" showInputMessage="1" showErrorMessage="1" prompt=" - " sqref="C35 C32 C30">
      <formula1>$D$2:$D$15</formula1>
    </dataValidation>
    <dataValidation type="list" allowBlank="1" showInputMessage="1" showErrorMessage="1" prompt=" - " sqref="B35 B32 B30">
      <formula1>$F$2:$F$11</formula1>
    </dataValidation>
    <dataValidation type="list" allowBlank="1" showErrorMessage="1" sqref="C41 C48 C51:C53 C26:C27">
      <formula1>$D$2:$D$13</formula1>
    </dataValidation>
    <dataValidation type="list" allowBlank="1" showInputMessage="1" showErrorMessage="1" prompt=" - " sqref="F35 F32 F30">
      <formula1>$G$2:$G$5</formula1>
    </dataValidation>
    <dataValidation type="list" allowBlank="1" showErrorMessage="1" sqref="I41:I53 I24:I28">
      <formula1>$H$2:$H$3</formula1>
    </dataValidation>
    <dataValidation type="list" allowBlank="1" showErrorMessage="1" sqref="T45:T47">
      <formula1>$I$2:$I$5</formula1>
    </dataValidation>
    <dataValidation type="list" allowBlank="1" showErrorMessage="1" sqref="F41 F48 F51:F53 F24:F28">
      <formula1>$G$2:$G$5</formula1>
    </dataValidation>
    <dataValidation type="list" allowBlank="1" showErrorMessage="1" sqref="B41 B48 B51:B53 B26:B27">
      <formula1>$F$2:$F$6</formula1>
    </dataValidation>
    <dataValidation type="list" allowBlank="1" showErrorMessage="1" sqref="T48:T54 V28 W26 V24:V25 T24:T44 W29">
      <formula1>$I$2:$I$4</formula1>
    </dataValidation>
    <dataValidation type="list" allowBlank="1" showErrorMessage="1" sqref="V26 S30:S54">
      <formula1>$J$2:$J$4</formula1>
    </dataValidation>
  </dataValidations>
  <hyperlinks>
    <hyperlink ref="P25" r:id="rId1"/>
    <hyperlink ref="R25" r:id="rId2"/>
  </hyperlinks>
  <pageMargins left="0.7" right="0.7" top="0.75" bottom="0.75" header="0.3" footer="0.3"/>
  <pageSetup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showGridLines="0" workbookViewId="0"/>
  </sheetViews>
  <sheetFormatPr baseColWidth="10" defaultColWidth="14.42578125" defaultRowHeight="15" customHeight="1"/>
  <cols>
    <col min="1" max="1" width="11.42578125" customWidth="1"/>
    <col min="2" max="2" width="45.140625" customWidth="1"/>
    <col min="3" max="3" width="33" customWidth="1"/>
    <col min="4" max="4" width="24.5703125" customWidth="1"/>
    <col min="5" max="5" width="13.85546875" customWidth="1"/>
    <col min="6" max="6" width="9.85546875" customWidth="1"/>
    <col min="7" max="7" width="22.42578125" customWidth="1"/>
    <col min="8" max="8" width="49.28515625" customWidth="1"/>
  </cols>
  <sheetData>
    <row r="1" spans="1:8" ht="25.5">
      <c r="A1" s="513" t="s">
        <v>1365</v>
      </c>
      <c r="B1" s="514" t="s">
        <v>15</v>
      </c>
      <c r="C1" s="514" t="s">
        <v>52</v>
      </c>
      <c r="D1" s="71" t="s">
        <v>56</v>
      </c>
      <c r="E1" s="71" t="s">
        <v>1366</v>
      </c>
      <c r="F1" s="71" t="s">
        <v>1367</v>
      </c>
      <c r="G1" s="71" t="s">
        <v>55</v>
      </c>
      <c r="H1" s="71" t="s">
        <v>53</v>
      </c>
    </row>
    <row r="2" spans="1:8">
      <c r="A2" s="515" t="s">
        <v>22</v>
      </c>
      <c r="B2" s="516" t="s">
        <v>58</v>
      </c>
      <c r="C2" s="516" t="s">
        <v>59</v>
      </c>
      <c r="D2" s="516" t="s">
        <v>1368</v>
      </c>
      <c r="E2" s="516" t="s">
        <v>68</v>
      </c>
      <c r="F2" s="515" t="s">
        <v>1369</v>
      </c>
      <c r="G2" s="516" t="s">
        <v>1370</v>
      </c>
      <c r="H2" s="516" t="s">
        <v>60</v>
      </c>
    </row>
    <row r="3" spans="1:8">
      <c r="A3" s="515" t="s">
        <v>24</v>
      </c>
      <c r="B3" s="516" t="s">
        <v>65</v>
      </c>
      <c r="C3" s="516" t="s">
        <v>66</v>
      </c>
      <c r="D3" s="516" t="s">
        <v>1371</v>
      </c>
      <c r="E3" s="516" t="s">
        <v>81</v>
      </c>
      <c r="F3" s="515" t="s">
        <v>1372</v>
      </c>
      <c r="G3" s="516" t="s">
        <v>1373</v>
      </c>
      <c r="H3" s="516" t="s">
        <v>1374</v>
      </c>
    </row>
    <row r="4" spans="1:8">
      <c r="A4" s="515" t="s">
        <v>26</v>
      </c>
      <c r="B4" s="516" t="s">
        <v>72</v>
      </c>
      <c r="C4" s="516" t="s">
        <v>1375</v>
      </c>
      <c r="D4" s="516" t="s">
        <v>76</v>
      </c>
      <c r="E4" s="516"/>
      <c r="F4" s="515" t="s">
        <v>1376</v>
      </c>
      <c r="G4" s="516" t="s">
        <v>62</v>
      </c>
      <c r="H4" s="516" t="s">
        <v>1377</v>
      </c>
    </row>
    <row r="5" spans="1:8">
      <c r="A5" s="515" t="s">
        <v>28</v>
      </c>
      <c r="B5" s="516" t="s">
        <v>78</v>
      </c>
      <c r="C5" s="516" t="s">
        <v>1378</v>
      </c>
      <c r="D5" s="516" t="s">
        <v>1379</v>
      </c>
      <c r="E5" s="516"/>
      <c r="F5" s="515" t="s">
        <v>1380</v>
      </c>
      <c r="G5" s="516" t="s">
        <v>1381</v>
      </c>
      <c r="H5" s="516" t="s">
        <v>1382</v>
      </c>
    </row>
    <row r="6" spans="1:8">
      <c r="A6" s="515" t="s">
        <v>30</v>
      </c>
      <c r="B6" s="516" t="s">
        <v>82</v>
      </c>
      <c r="C6" s="516" t="s">
        <v>1383</v>
      </c>
      <c r="D6" s="516"/>
      <c r="E6" s="516"/>
      <c r="F6" s="515" t="s">
        <v>1384</v>
      </c>
      <c r="H6" s="516" t="s">
        <v>1385</v>
      </c>
    </row>
    <row r="7" spans="1:8">
      <c r="A7" s="515" t="s">
        <v>32</v>
      </c>
      <c r="B7" s="516" t="s">
        <v>85</v>
      </c>
      <c r="C7" s="516" t="s">
        <v>88</v>
      </c>
      <c r="D7" s="516"/>
      <c r="E7" s="516"/>
      <c r="F7" s="515" t="s">
        <v>1386</v>
      </c>
      <c r="H7" s="516" t="s">
        <v>1387</v>
      </c>
    </row>
    <row r="8" spans="1:8">
      <c r="A8" s="515" t="s">
        <v>34</v>
      </c>
      <c r="B8" s="516" t="s">
        <v>87</v>
      </c>
      <c r="C8" s="516" t="s">
        <v>90</v>
      </c>
      <c r="D8" s="516"/>
      <c r="E8" s="516"/>
      <c r="F8" s="515" t="s">
        <v>1388</v>
      </c>
      <c r="H8" s="516" t="s">
        <v>1389</v>
      </c>
    </row>
    <row r="9" spans="1:8">
      <c r="A9" s="515" t="s">
        <v>36</v>
      </c>
      <c r="B9" s="516" t="s">
        <v>89</v>
      </c>
      <c r="C9" s="516" t="s">
        <v>92</v>
      </c>
      <c r="D9" s="516"/>
      <c r="E9" s="516"/>
      <c r="F9" s="515"/>
      <c r="H9" s="516" t="s">
        <v>1390</v>
      </c>
    </row>
    <row r="10" spans="1:8">
      <c r="A10" s="515" t="s">
        <v>38</v>
      </c>
      <c r="B10" s="516" t="s">
        <v>91</v>
      </c>
      <c r="C10" s="516" t="s">
        <v>1391</v>
      </c>
      <c r="D10" s="516"/>
      <c r="E10" s="516"/>
      <c r="F10" s="515"/>
      <c r="H10" s="516" t="s">
        <v>1392</v>
      </c>
    </row>
    <row r="11" spans="1:8">
      <c r="A11" s="515" t="s">
        <v>40</v>
      </c>
      <c r="B11" s="516" t="s">
        <v>93</v>
      </c>
      <c r="C11" s="516" t="s">
        <v>1393</v>
      </c>
      <c r="D11" s="517"/>
      <c r="E11" s="517"/>
      <c r="F11" s="518"/>
      <c r="H11" s="516" t="s">
        <v>1394</v>
      </c>
    </row>
    <row r="12" spans="1:8">
      <c r="A12" s="515" t="s">
        <v>42</v>
      </c>
      <c r="B12" s="516" t="s">
        <v>95</v>
      </c>
      <c r="C12" s="516" t="s">
        <v>1395</v>
      </c>
      <c r="D12" s="517"/>
      <c r="E12" s="517"/>
      <c r="F12" s="518"/>
    </row>
    <row r="13" spans="1:8">
      <c r="A13" s="515" t="s">
        <v>44</v>
      </c>
      <c r="B13" s="516" t="s">
        <v>97</v>
      </c>
      <c r="C13" s="516" t="s">
        <v>1396</v>
      </c>
      <c r="D13" s="517"/>
      <c r="E13" s="517"/>
      <c r="F13" s="518"/>
    </row>
    <row r="14" spans="1:8">
      <c r="A14" s="515" t="s">
        <v>46</v>
      </c>
      <c r="B14" s="516" t="s">
        <v>99</v>
      </c>
      <c r="C14" s="516" t="s">
        <v>1012</v>
      </c>
      <c r="D14" s="517"/>
      <c r="E14" s="517"/>
      <c r="F14" s="518"/>
    </row>
    <row r="15" spans="1:8">
      <c r="A15" s="515" t="s">
        <v>48</v>
      </c>
      <c r="B15" s="516" t="s">
        <v>100</v>
      </c>
      <c r="C15" s="516" t="s">
        <v>98</v>
      </c>
      <c r="D15" s="23"/>
      <c r="E15" s="517"/>
      <c r="F15" s="518"/>
    </row>
    <row r="16" spans="1:8">
      <c r="A16" s="23"/>
      <c r="B16" s="23"/>
      <c r="C16" s="23"/>
      <c r="D16" s="23"/>
      <c r="E16" s="517"/>
      <c r="F16" s="518"/>
    </row>
    <row r="17" spans="1:6">
      <c r="A17" s="23"/>
      <c r="B17" s="23"/>
      <c r="C17" s="23"/>
      <c r="D17" s="23"/>
      <c r="E17" s="517"/>
      <c r="F17" s="518"/>
    </row>
    <row r="18" spans="1:6">
      <c r="A18" s="23"/>
      <c r="B18" s="23"/>
      <c r="C18" s="23"/>
      <c r="D18" s="23"/>
      <c r="E18" s="23"/>
      <c r="F18" s="23"/>
    </row>
    <row r="19" spans="1:6">
      <c r="A19" s="23"/>
      <c r="B19" s="23"/>
      <c r="C19" s="23"/>
      <c r="D19" s="23"/>
      <c r="E19" s="23"/>
      <c r="F19" s="23"/>
    </row>
    <row r="20" spans="1:6">
      <c r="A20" s="23"/>
      <c r="B20" s="23"/>
      <c r="C20" s="23"/>
      <c r="D20" s="23"/>
      <c r="E20" s="23"/>
      <c r="F20" s="23"/>
    </row>
    <row r="21" spans="1:6" ht="15.75" customHeight="1">
      <c r="A21" s="23"/>
      <c r="B21" s="23"/>
      <c r="C21" s="23"/>
      <c r="D21" s="23"/>
      <c r="E21" s="23"/>
      <c r="F21" s="23"/>
    </row>
    <row r="22" spans="1:6" ht="15.75" customHeight="1">
      <c r="A22" s="23"/>
      <c r="B22" s="23"/>
      <c r="C22" s="23"/>
      <c r="D22" s="23"/>
      <c r="E22" s="23"/>
      <c r="F22" s="23"/>
    </row>
    <row r="23" spans="1:6" ht="15.75" customHeight="1">
      <c r="A23" s="23"/>
      <c r="B23" s="23"/>
      <c r="C23" s="23"/>
      <c r="D23" s="23"/>
      <c r="E23" s="23"/>
      <c r="F23" s="23"/>
    </row>
    <row r="24" spans="1:6" ht="15.75" customHeight="1">
      <c r="A24" s="23"/>
      <c r="B24" s="23"/>
      <c r="C24" s="23"/>
      <c r="D24" s="23"/>
      <c r="E24" s="23"/>
      <c r="F24" s="23"/>
    </row>
    <row r="25" spans="1:6" ht="15.75" customHeight="1">
      <c r="A25" s="23"/>
      <c r="B25" s="23"/>
      <c r="C25" s="23"/>
      <c r="D25" s="23"/>
      <c r="E25" s="23"/>
      <c r="F25" s="23"/>
    </row>
    <row r="26" spans="1:6" ht="15.75" customHeight="1">
      <c r="A26" s="23"/>
      <c r="B26" s="23"/>
      <c r="C26" s="23"/>
      <c r="D26" s="23"/>
      <c r="E26" s="23"/>
      <c r="F26" s="23"/>
    </row>
    <row r="27" spans="1:6" ht="15.75" customHeight="1">
      <c r="A27" s="23"/>
      <c r="B27" s="23"/>
      <c r="C27" s="23"/>
      <c r="D27" s="23"/>
      <c r="E27" s="23"/>
      <c r="F27" s="23"/>
    </row>
    <row r="28" spans="1:6" ht="15.75" customHeight="1">
      <c r="A28" s="23"/>
      <c r="B28" s="23"/>
      <c r="C28" s="23"/>
      <c r="D28" s="23"/>
      <c r="E28" s="23"/>
      <c r="F28" s="23"/>
    </row>
    <row r="29" spans="1:6" ht="15.75" customHeight="1">
      <c r="A29" s="23"/>
      <c r="B29" s="23"/>
      <c r="C29" s="23"/>
      <c r="D29" s="23"/>
      <c r="E29" s="23"/>
      <c r="F29" s="23"/>
    </row>
    <row r="30" spans="1:6" ht="15.75" customHeight="1">
      <c r="A30" s="23"/>
      <c r="B30" s="23"/>
      <c r="C30" s="23"/>
      <c r="D30" s="23"/>
      <c r="E30" s="23"/>
      <c r="F30" s="23"/>
    </row>
    <row r="31" spans="1:6" ht="15.75" customHeight="1">
      <c r="A31" s="23"/>
      <c r="B31" s="23"/>
      <c r="C31" s="23"/>
      <c r="D31" s="23"/>
      <c r="E31" s="23"/>
      <c r="F31" s="23"/>
    </row>
    <row r="32" spans="1:6" ht="15.75" customHeight="1">
      <c r="A32" s="23"/>
      <c r="B32" s="23"/>
      <c r="C32" s="23"/>
      <c r="D32" s="23"/>
      <c r="E32" s="23"/>
      <c r="F32" s="23"/>
    </row>
    <row r="33" spans="1:6" ht="15.75" customHeight="1">
      <c r="A33" s="23"/>
      <c r="B33" s="23"/>
      <c r="C33" s="23"/>
      <c r="D33" s="23"/>
      <c r="E33" s="23"/>
      <c r="F33" s="23"/>
    </row>
    <row r="34" spans="1:6" ht="15.75" customHeight="1">
      <c r="A34" s="23"/>
      <c r="B34" s="23"/>
      <c r="C34" s="23"/>
      <c r="D34" s="23"/>
      <c r="E34" s="23"/>
      <c r="F34" s="23"/>
    </row>
    <row r="35" spans="1:6" ht="15.75" customHeight="1">
      <c r="A35" s="23"/>
      <c r="B35" s="23"/>
      <c r="C35" s="23"/>
      <c r="D35" s="23"/>
      <c r="E35" s="23"/>
      <c r="F35" s="23"/>
    </row>
    <row r="36" spans="1:6" ht="15.75" customHeight="1">
      <c r="A36" s="23"/>
      <c r="B36" s="23"/>
      <c r="C36" s="23"/>
      <c r="D36" s="23"/>
      <c r="E36" s="23"/>
      <c r="F36" s="23"/>
    </row>
    <row r="37" spans="1:6" ht="15.75" customHeight="1">
      <c r="A37" s="23"/>
      <c r="B37" s="23"/>
      <c r="C37" s="23"/>
      <c r="D37" s="23"/>
      <c r="E37" s="23"/>
      <c r="F37" s="23"/>
    </row>
    <row r="38" spans="1:6" ht="15.75" customHeight="1">
      <c r="A38" s="23"/>
      <c r="B38" s="23"/>
      <c r="C38" s="23"/>
      <c r="D38" s="23"/>
      <c r="E38" s="23"/>
      <c r="F38" s="23"/>
    </row>
    <row r="39" spans="1:6" ht="15.75" customHeight="1">
      <c r="A39" s="23"/>
      <c r="B39" s="23"/>
      <c r="C39" s="23"/>
      <c r="D39" s="23"/>
      <c r="E39" s="23"/>
      <c r="F39" s="23"/>
    </row>
    <row r="40" spans="1:6" ht="15.75" customHeight="1">
      <c r="A40" s="23"/>
      <c r="B40" s="23"/>
      <c r="C40" s="23"/>
      <c r="D40" s="23"/>
      <c r="E40" s="23"/>
      <c r="F40" s="23"/>
    </row>
    <row r="41" spans="1:6" ht="15.75" customHeight="1">
      <c r="A41" s="23"/>
      <c r="B41" s="23"/>
      <c r="C41" s="23"/>
      <c r="D41" s="23"/>
      <c r="E41" s="23"/>
      <c r="F41" s="23"/>
    </row>
    <row r="42" spans="1:6" ht="15.75" customHeight="1">
      <c r="A42" s="23"/>
      <c r="B42" s="23"/>
      <c r="C42" s="23"/>
      <c r="D42" s="23"/>
      <c r="E42" s="23"/>
      <c r="F42" s="23"/>
    </row>
    <row r="43" spans="1:6" ht="15.75" customHeight="1">
      <c r="A43" s="23"/>
      <c r="B43" s="23"/>
      <c r="C43" s="23"/>
      <c r="D43" s="23"/>
      <c r="E43" s="23"/>
      <c r="F43" s="23"/>
    </row>
    <row r="44" spans="1:6" ht="15.75" customHeight="1">
      <c r="A44" s="23"/>
      <c r="B44" s="23"/>
      <c r="C44" s="23"/>
      <c r="D44" s="23"/>
      <c r="E44" s="23"/>
      <c r="F44" s="23"/>
    </row>
    <row r="45" spans="1:6" ht="15.75" customHeight="1">
      <c r="A45" s="23"/>
      <c r="B45" s="23"/>
      <c r="C45" s="23"/>
      <c r="D45" s="23"/>
      <c r="E45" s="23"/>
      <c r="F45" s="23"/>
    </row>
    <row r="46" spans="1:6" ht="15.75" customHeight="1">
      <c r="A46" s="23"/>
      <c r="B46" s="23"/>
      <c r="C46" s="23"/>
      <c r="D46" s="23"/>
      <c r="E46" s="23"/>
      <c r="F46" s="23"/>
    </row>
    <row r="47" spans="1:6" ht="15.75" customHeight="1">
      <c r="A47" s="23"/>
      <c r="B47" s="23"/>
      <c r="C47" s="23"/>
      <c r="D47" s="23"/>
      <c r="E47" s="23"/>
      <c r="F47" s="23"/>
    </row>
    <row r="48" spans="1:6" ht="15.75" customHeight="1">
      <c r="A48" s="23"/>
      <c r="B48" s="23"/>
      <c r="C48" s="23"/>
      <c r="D48" s="23"/>
      <c r="E48" s="23"/>
      <c r="F48" s="23"/>
    </row>
    <row r="49" spans="1:6" ht="15.75" customHeight="1">
      <c r="A49" s="23"/>
      <c r="B49" s="23"/>
      <c r="C49" s="23"/>
      <c r="D49" s="23"/>
      <c r="E49" s="23"/>
      <c r="F49" s="23"/>
    </row>
    <row r="50" spans="1:6" ht="15.75" customHeight="1">
      <c r="A50" s="23"/>
      <c r="B50" s="23"/>
      <c r="C50" s="23"/>
      <c r="D50" s="23"/>
      <c r="E50" s="23"/>
      <c r="F50" s="23"/>
    </row>
    <row r="51" spans="1:6" ht="15.75" customHeight="1">
      <c r="A51" s="23"/>
      <c r="B51" s="23"/>
      <c r="C51" s="23"/>
      <c r="D51" s="23"/>
      <c r="E51" s="23"/>
      <c r="F51" s="23"/>
    </row>
    <row r="52" spans="1:6" ht="15.75" customHeight="1">
      <c r="A52" s="23"/>
      <c r="B52" s="23"/>
      <c r="C52" s="23"/>
      <c r="D52" s="23"/>
      <c r="E52" s="23"/>
      <c r="F52" s="23"/>
    </row>
    <row r="53" spans="1:6" ht="15.75" customHeight="1">
      <c r="A53" s="23"/>
      <c r="B53" s="23"/>
      <c r="C53" s="23"/>
      <c r="D53" s="23"/>
      <c r="E53" s="23"/>
      <c r="F53" s="23"/>
    </row>
    <row r="54" spans="1:6" ht="15.75" customHeight="1">
      <c r="A54" s="23"/>
      <c r="B54" s="23"/>
      <c r="C54" s="23"/>
      <c r="D54" s="23"/>
      <c r="E54" s="23"/>
      <c r="F54" s="23"/>
    </row>
    <row r="55" spans="1:6" ht="15.75" customHeight="1">
      <c r="A55" s="23"/>
      <c r="B55" s="23"/>
      <c r="C55" s="23"/>
      <c r="D55" s="23"/>
      <c r="E55" s="23"/>
      <c r="F55" s="23"/>
    </row>
    <row r="56" spans="1:6" ht="15.75" customHeight="1">
      <c r="A56" s="23"/>
      <c r="B56" s="23"/>
      <c r="C56" s="23"/>
      <c r="D56" s="23"/>
      <c r="E56" s="23"/>
      <c r="F56" s="23"/>
    </row>
    <row r="57" spans="1:6" ht="15.75" customHeight="1">
      <c r="A57" s="23"/>
      <c r="B57" s="23"/>
      <c r="C57" s="23"/>
      <c r="D57" s="23"/>
      <c r="E57" s="23"/>
      <c r="F57" s="23"/>
    </row>
    <row r="58" spans="1:6" ht="15.75" customHeight="1">
      <c r="A58" s="23"/>
      <c r="B58" s="23"/>
      <c r="C58" s="23"/>
      <c r="D58" s="23"/>
      <c r="E58" s="23"/>
      <c r="F58" s="23"/>
    </row>
    <row r="59" spans="1:6" ht="15.75" customHeight="1">
      <c r="A59" s="23"/>
      <c r="B59" s="23"/>
      <c r="C59" s="23"/>
      <c r="D59" s="23"/>
      <c r="E59" s="23"/>
      <c r="F59" s="23"/>
    </row>
    <row r="60" spans="1:6" ht="15.75" customHeight="1">
      <c r="A60" s="23"/>
      <c r="B60" s="23"/>
      <c r="C60" s="23"/>
      <c r="D60" s="23"/>
      <c r="E60" s="23"/>
      <c r="F60" s="23"/>
    </row>
    <row r="61" spans="1:6" ht="15.75" customHeight="1">
      <c r="A61" s="23"/>
      <c r="B61" s="23"/>
      <c r="C61" s="23"/>
      <c r="D61" s="23"/>
      <c r="E61" s="23"/>
      <c r="F61" s="23"/>
    </row>
    <row r="62" spans="1:6" ht="15.75" customHeight="1">
      <c r="A62" s="23"/>
      <c r="B62" s="23"/>
      <c r="C62" s="23"/>
      <c r="D62" s="23"/>
      <c r="E62" s="23"/>
      <c r="F62" s="23"/>
    </row>
    <row r="63" spans="1:6" ht="15.75" customHeight="1">
      <c r="A63" s="23"/>
      <c r="B63" s="23"/>
      <c r="C63" s="23"/>
      <c r="D63" s="23"/>
      <c r="E63" s="23"/>
      <c r="F63" s="23"/>
    </row>
    <row r="64" spans="1:6" ht="15.75" customHeight="1">
      <c r="A64" s="23"/>
      <c r="B64" s="23"/>
      <c r="C64" s="23"/>
      <c r="D64" s="23"/>
      <c r="E64" s="23"/>
      <c r="F64" s="23"/>
    </row>
    <row r="65" spans="1:6" ht="15.75" customHeight="1">
      <c r="A65" s="23"/>
      <c r="B65" s="23"/>
      <c r="C65" s="23"/>
      <c r="D65" s="23"/>
      <c r="E65" s="23"/>
      <c r="F65" s="23"/>
    </row>
    <row r="66" spans="1:6" ht="15.75" customHeight="1">
      <c r="A66" s="23"/>
      <c r="B66" s="23"/>
      <c r="C66" s="23"/>
      <c r="D66" s="23"/>
      <c r="E66" s="23"/>
      <c r="F66" s="23"/>
    </row>
    <row r="67" spans="1:6" ht="15.75" customHeight="1">
      <c r="A67" s="23"/>
      <c r="B67" s="23"/>
      <c r="C67" s="23"/>
      <c r="D67" s="23"/>
      <c r="E67" s="23"/>
      <c r="F67" s="23"/>
    </row>
    <row r="68" spans="1:6" ht="15.75" customHeight="1">
      <c r="A68" s="23"/>
      <c r="B68" s="23"/>
      <c r="C68" s="23"/>
      <c r="D68" s="23"/>
      <c r="E68" s="23"/>
      <c r="F68" s="23"/>
    </row>
    <row r="69" spans="1:6" ht="15.75" customHeight="1">
      <c r="A69" s="23"/>
      <c r="B69" s="23"/>
      <c r="C69" s="23"/>
      <c r="D69" s="23"/>
      <c r="E69" s="23"/>
      <c r="F69" s="23"/>
    </row>
    <row r="70" spans="1:6" ht="15.75" customHeight="1">
      <c r="A70" s="23"/>
      <c r="B70" s="23"/>
      <c r="C70" s="23"/>
      <c r="D70" s="23"/>
      <c r="E70" s="23"/>
      <c r="F70" s="23"/>
    </row>
    <row r="71" spans="1:6" ht="15.75" customHeight="1">
      <c r="A71" s="23"/>
      <c r="B71" s="23"/>
      <c r="C71" s="23"/>
      <c r="D71" s="23"/>
      <c r="E71" s="23"/>
      <c r="F71" s="23"/>
    </row>
    <row r="72" spans="1:6" ht="15.75" customHeight="1">
      <c r="A72" s="23"/>
      <c r="B72" s="23"/>
      <c r="C72" s="23"/>
      <c r="D72" s="23"/>
      <c r="E72" s="23"/>
      <c r="F72" s="23"/>
    </row>
    <row r="73" spans="1:6" ht="15.75" customHeight="1">
      <c r="A73" s="23"/>
      <c r="B73" s="23"/>
      <c r="C73" s="23"/>
      <c r="D73" s="23"/>
      <c r="E73" s="23"/>
      <c r="F73" s="23"/>
    </row>
    <row r="74" spans="1:6" ht="15.75" customHeight="1">
      <c r="A74" s="23"/>
      <c r="B74" s="23"/>
      <c r="C74" s="23"/>
      <c r="D74" s="23"/>
      <c r="E74" s="23"/>
      <c r="F74" s="23"/>
    </row>
    <row r="75" spans="1:6" ht="15.75" customHeight="1">
      <c r="A75" s="23"/>
      <c r="B75" s="23"/>
      <c r="C75" s="23"/>
      <c r="D75" s="23"/>
      <c r="E75" s="23"/>
      <c r="F75" s="23"/>
    </row>
    <row r="76" spans="1:6" ht="15.75" customHeight="1">
      <c r="A76" s="23"/>
      <c r="B76" s="23"/>
      <c r="C76" s="23"/>
      <c r="D76" s="23"/>
      <c r="E76" s="23"/>
      <c r="F76" s="23"/>
    </row>
    <row r="77" spans="1:6" ht="15.75" customHeight="1">
      <c r="A77" s="23"/>
      <c r="B77" s="23"/>
      <c r="C77" s="23"/>
      <c r="D77" s="23"/>
      <c r="E77" s="23"/>
      <c r="F77" s="23"/>
    </row>
    <row r="78" spans="1:6" ht="15.75" customHeight="1">
      <c r="A78" s="23"/>
      <c r="B78" s="23"/>
      <c r="C78" s="23"/>
      <c r="D78" s="23"/>
      <c r="E78" s="23"/>
      <c r="F78" s="23"/>
    </row>
    <row r="79" spans="1:6" ht="15.75" customHeight="1">
      <c r="A79" s="23"/>
      <c r="B79" s="23"/>
      <c r="C79" s="23"/>
      <c r="D79" s="23"/>
      <c r="E79" s="23"/>
      <c r="F79" s="23"/>
    </row>
    <row r="80" spans="1:6" ht="15.75" customHeight="1">
      <c r="A80" s="23"/>
      <c r="B80" s="23"/>
      <c r="C80" s="23"/>
      <c r="D80" s="23"/>
      <c r="E80" s="23"/>
      <c r="F80" s="23"/>
    </row>
    <row r="81" spans="1:6" ht="15.75" customHeight="1">
      <c r="A81" s="23"/>
      <c r="B81" s="23"/>
      <c r="C81" s="23"/>
      <c r="D81" s="23"/>
      <c r="E81" s="23"/>
      <c r="F81" s="23"/>
    </row>
    <row r="82" spans="1:6" ht="15.75" customHeight="1">
      <c r="A82" s="23"/>
      <c r="B82" s="23"/>
      <c r="C82" s="23"/>
      <c r="D82" s="23"/>
      <c r="E82" s="23"/>
      <c r="F82" s="23"/>
    </row>
    <row r="83" spans="1:6" ht="15.75" customHeight="1">
      <c r="A83" s="23"/>
      <c r="B83" s="23"/>
      <c r="C83" s="23"/>
      <c r="D83" s="23"/>
      <c r="E83" s="23"/>
      <c r="F83" s="23"/>
    </row>
    <row r="84" spans="1:6" ht="15.75" customHeight="1">
      <c r="A84" s="23"/>
      <c r="B84" s="23"/>
      <c r="C84" s="23"/>
      <c r="D84" s="23"/>
      <c r="E84" s="23"/>
      <c r="F84" s="23"/>
    </row>
    <row r="85" spans="1:6" ht="15.75" customHeight="1">
      <c r="A85" s="23"/>
      <c r="B85" s="23"/>
      <c r="C85" s="23"/>
      <c r="D85" s="23"/>
      <c r="E85" s="23"/>
      <c r="F85" s="23"/>
    </row>
    <row r="86" spans="1:6" ht="15.75" customHeight="1">
      <c r="A86" s="23"/>
      <c r="B86" s="23"/>
      <c r="C86" s="23"/>
      <c r="D86" s="23"/>
      <c r="E86" s="23"/>
      <c r="F86" s="23"/>
    </row>
    <row r="87" spans="1:6" ht="15.75" customHeight="1">
      <c r="A87" s="23"/>
      <c r="B87" s="23"/>
      <c r="C87" s="23"/>
      <c r="D87" s="23"/>
      <c r="E87" s="23"/>
      <c r="F87" s="23"/>
    </row>
    <row r="88" spans="1:6" ht="15.75" customHeight="1">
      <c r="A88" s="23"/>
      <c r="B88" s="23"/>
      <c r="C88" s="23"/>
      <c r="D88" s="23"/>
      <c r="E88" s="23"/>
      <c r="F88" s="23"/>
    </row>
    <row r="89" spans="1:6" ht="15.75" customHeight="1">
      <c r="A89" s="23"/>
      <c r="B89" s="23"/>
      <c r="C89" s="23"/>
      <c r="D89" s="23"/>
      <c r="E89" s="23"/>
      <c r="F89" s="23"/>
    </row>
    <row r="90" spans="1:6" ht="15.75" customHeight="1">
      <c r="A90" s="23"/>
      <c r="B90" s="23"/>
      <c r="C90" s="23"/>
      <c r="D90" s="23"/>
      <c r="E90" s="23"/>
      <c r="F90" s="23"/>
    </row>
    <row r="91" spans="1:6" ht="15.75" customHeight="1">
      <c r="A91" s="23"/>
      <c r="B91" s="23"/>
      <c r="C91" s="23"/>
      <c r="D91" s="23"/>
      <c r="E91" s="23"/>
      <c r="F91" s="23"/>
    </row>
    <row r="92" spans="1:6" ht="15.75" customHeight="1">
      <c r="A92" s="23"/>
      <c r="B92" s="23"/>
      <c r="C92" s="23"/>
      <c r="D92" s="23"/>
      <c r="E92" s="23"/>
      <c r="F92" s="23"/>
    </row>
    <row r="93" spans="1:6" ht="15.75" customHeight="1">
      <c r="A93" s="23"/>
      <c r="B93" s="23"/>
      <c r="C93" s="23"/>
      <c r="D93" s="23"/>
      <c r="E93" s="23"/>
      <c r="F93" s="23"/>
    </row>
    <row r="94" spans="1:6" ht="15.75" customHeight="1">
      <c r="A94" s="23"/>
      <c r="B94" s="23"/>
      <c r="C94" s="23"/>
      <c r="D94" s="23"/>
      <c r="E94" s="23"/>
      <c r="F94" s="23"/>
    </row>
    <row r="95" spans="1:6" ht="15.75" customHeight="1">
      <c r="A95" s="23"/>
      <c r="B95" s="23"/>
      <c r="C95" s="23"/>
      <c r="D95" s="23"/>
      <c r="E95" s="23"/>
      <c r="F95" s="23"/>
    </row>
    <row r="96" spans="1:6" ht="15.75" customHeight="1">
      <c r="A96" s="23"/>
      <c r="B96" s="23"/>
      <c r="C96" s="23"/>
      <c r="D96" s="23"/>
      <c r="E96" s="23"/>
      <c r="F96" s="23"/>
    </row>
    <row r="97" spans="1:6" ht="15.75" customHeight="1">
      <c r="A97" s="23"/>
      <c r="B97" s="23"/>
      <c r="C97" s="23"/>
      <c r="D97" s="23"/>
      <c r="E97" s="23"/>
      <c r="F97" s="23"/>
    </row>
    <row r="98" spans="1:6" ht="15.75" customHeight="1">
      <c r="A98" s="23"/>
      <c r="B98" s="23"/>
      <c r="C98" s="23"/>
      <c r="D98" s="23"/>
      <c r="E98" s="23"/>
      <c r="F98" s="23"/>
    </row>
    <row r="99" spans="1:6" ht="15.75" customHeight="1">
      <c r="A99" s="23"/>
      <c r="B99" s="23"/>
      <c r="C99" s="23"/>
      <c r="D99" s="23"/>
      <c r="E99" s="23"/>
      <c r="F99" s="23"/>
    </row>
    <row r="100" spans="1:6" ht="15.75" customHeight="1">
      <c r="A100" s="23"/>
      <c r="B100" s="23"/>
      <c r="C100" s="23"/>
      <c r="D100" s="23"/>
      <c r="E100" s="23"/>
      <c r="F100" s="23"/>
    </row>
    <row r="101" spans="1:6" ht="15.75" customHeight="1">
      <c r="A101" s="23"/>
      <c r="B101" s="23"/>
      <c r="C101" s="23"/>
      <c r="D101" s="23"/>
      <c r="E101" s="23"/>
      <c r="F101" s="23"/>
    </row>
    <row r="102" spans="1:6" ht="15.75" customHeight="1">
      <c r="A102" s="23"/>
      <c r="B102" s="23"/>
      <c r="C102" s="23"/>
      <c r="D102" s="23"/>
      <c r="E102" s="23"/>
      <c r="F102" s="23"/>
    </row>
    <row r="103" spans="1:6" ht="15.75" customHeight="1">
      <c r="A103" s="23"/>
      <c r="B103" s="23"/>
      <c r="C103" s="23"/>
      <c r="D103" s="23"/>
      <c r="E103" s="23"/>
      <c r="F103" s="23"/>
    </row>
    <row r="104" spans="1:6" ht="15.75" customHeight="1">
      <c r="A104" s="23"/>
      <c r="B104" s="23"/>
      <c r="C104" s="23"/>
      <c r="D104" s="23"/>
      <c r="E104" s="23"/>
      <c r="F104" s="23"/>
    </row>
    <row r="105" spans="1:6" ht="15.75" customHeight="1">
      <c r="A105" s="23"/>
      <c r="B105" s="23"/>
      <c r="C105" s="23"/>
      <c r="D105" s="23"/>
      <c r="E105" s="23"/>
      <c r="F105" s="23"/>
    </row>
    <row r="106" spans="1:6" ht="15.75" customHeight="1">
      <c r="A106" s="23"/>
      <c r="B106" s="23"/>
      <c r="C106" s="23"/>
      <c r="D106" s="23"/>
      <c r="E106" s="23"/>
      <c r="F106" s="23"/>
    </row>
    <row r="107" spans="1:6" ht="15.75" customHeight="1">
      <c r="A107" s="23"/>
      <c r="B107" s="23"/>
      <c r="C107" s="23"/>
      <c r="D107" s="23"/>
      <c r="E107" s="23"/>
      <c r="F107" s="23"/>
    </row>
    <row r="108" spans="1:6" ht="15.75" customHeight="1">
      <c r="A108" s="23"/>
      <c r="B108" s="23"/>
      <c r="C108" s="23"/>
      <c r="D108" s="23"/>
      <c r="E108" s="23"/>
      <c r="F108" s="23"/>
    </row>
    <row r="109" spans="1:6" ht="15.75" customHeight="1">
      <c r="A109" s="23"/>
      <c r="B109" s="23"/>
      <c r="C109" s="23"/>
      <c r="D109" s="23"/>
      <c r="E109" s="23"/>
      <c r="F109" s="23"/>
    </row>
    <row r="110" spans="1:6" ht="15.75" customHeight="1">
      <c r="A110" s="23"/>
      <c r="B110" s="23"/>
      <c r="C110" s="23"/>
      <c r="D110" s="23"/>
      <c r="E110" s="23"/>
      <c r="F110" s="23"/>
    </row>
    <row r="111" spans="1:6" ht="15.75" customHeight="1">
      <c r="A111" s="23"/>
      <c r="B111" s="23"/>
      <c r="C111" s="23"/>
      <c r="D111" s="23"/>
      <c r="E111" s="23"/>
      <c r="F111" s="23"/>
    </row>
    <row r="112" spans="1:6" ht="15.75" customHeight="1">
      <c r="A112" s="23"/>
      <c r="B112" s="23"/>
      <c r="C112" s="23"/>
      <c r="D112" s="23"/>
      <c r="E112" s="23"/>
      <c r="F112" s="23"/>
    </row>
    <row r="113" spans="1:6" ht="15.75" customHeight="1">
      <c r="A113" s="23"/>
      <c r="B113" s="23"/>
      <c r="C113" s="23"/>
      <c r="D113" s="23"/>
      <c r="E113" s="23"/>
      <c r="F113" s="23"/>
    </row>
    <row r="114" spans="1:6" ht="15.75" customHeight="1">
      <c r="A114" s="23"/>
      <c r="B114" s="23"/>
      <c r="C114" s="23"/>
      <c r="D114" s="23"/>
      <c r="E114" s="23"/>
      <c r="F114" s="23"/>
    </row>
    <row r="115" spans="1:6" ht="15.75" customHeight="1">
      <c r="A115" s="23"/>
      <c r="B115" s="23"/>
      <c r="C115" s="23"/>
      <c r="D115" s="23"/>
      <c r="E115" s="23"/>
      <c r="F115" s="23"/>
    </row>
    <row r="116" spans="1:6" ht="15.75" customHeight="1">
      <c r="A116" s="23"/>
      <c r="B116" s="23"/>
      <c r="C116" s="23"/>
      <c r="D116" s="23"/>
      <c r="E116" s="23"/>
      <c r="F116" s="23"/>
    </row>
    <row r="117" spans="1:6" ht="15.75" customHeight="1">
      <c r="A117" s="23"/>
      <c r="B117" s="23"/>
      <c r="C117" s="23"/>
      <c r="D117" s="23"/>
      <c r="E117" s="23"/>
      <c r="F117" s="23"/>
    </row>
    <row r="118" spans="1:6" ht="15.75" customHeight="1">
      <c r="A118" s="23"/>
      <c r="B118" s="23"/>
      <c r="C118" s="23"/>
      <c r="D118" s="23"/>
      <c r="E118" s="23"/>
      <c r="F118" s="23"/>
    </row>
    <row r="119" spans="1:6" ht="15.75" customHeight="1">
      <c r="A119" s="23"/>
      <c r="B119" s="23"/>
      <c r="C119" s="23"/>
      <c r="D119" s="23"/>
      <c r="E119" s="23"/>
      <c r="F119" s="23"/>
    </row>
    <row r="120" spans="1:6" ht="15.75" customHeight="1">
      <c r="A120" s="23"/>
      <c r="B120" s="23"/>
      <c r="C120" s="23"/>
      <c r="D120" s="23"/>
      <c r="E120" s="23"/>
      <c r="F120" s="23"/>
    </row>
    <row r="121" spans="1:6" ht="15.75" customHeight="1">
      <c r="D121" s="23"/>
    </row>
    <row r="122" spans="1:6" ht="15.75" customHeight="1">
      <c r="D122" s="23"/>
    </row>
    <row r="123" spans="1:6" ht="15.75" customHeight="1">
      <c r="D123" s="23"/>
    </row>
    <row r="124" spans="1:6" ht="15.75" customHeight="1">
      <c r="D124" s="23"/>
    </row>
    <row r="125" spans="1:6" ht="15.75" customHeight="1">
      <c r="D125" s="23"/>
    </row>
    <row r="126" spans="1:6" ht="15.75" customHeight="1">
      <c r="D126" s="23"/>
    </row>
    <row r="127" spans="1:6" ht="15.75" customHeight="1">
      <c r="D127" s="23"/>
    </row>
    <row r="128" spans="1:6" ht="15.75" customHeight="1">
      <c r="D128" s="23"/>
    </row>
    <row r="129" spans="4:4" ht="15.75" customHeight="1">
      <c r="D129" s="23"/>
    </row>
    <row r="130" spans="4:4" ht="15.75" customHeight="1">
      <c r="D130" s="23"/>
    </row>
    <row r="131" spans="4:4" ht="15.75" customHeight="1">
      <c r="D131" s="23"/>
    </row>
    <row r="132" spans="4:4" ht="15.75" customHeight="1">
      <c r="D132" s="23"/>
    </row>
    <row r="133" spans="4:4" ht="15.75" customHeight="1">
      <c r="D133" s="23"/>
    </row>
    <row r="134" spans="4:4" ht="15.75" customHeight="1">
      <c r="D134" s="23"/>
    </row>
    <row r="135" spans="4:4" ht="15.75" customHeight="1">
      <c r="D135" s="23"/>
    </row>
    <row r="136" spans="4:4" ht="15.75" customHeight="1">
      <c r="D136" s="23"/>
    </row>
    <row r="137" spans="4:4" ht="15.75" customHeight="1">
      <c r="D137" s="23"/>
    </row>
    <row r="138" spans="4:4" ht="15.75" customHeight="1">
      <c r="D138" s="23"/>
    </row>
    <row r="139" spans="4:4" ht="15.75" customHeight="1">
      <c r="D139" s="23"/>
    </row>
    <row r="140" spans="4:4" ht="15.75" customHeight="1">
      <c r="D140" s="23"/>
    </row>
    <row r="141" spans="4:4" ht="15.75" customHeight="1">
      <c r="D141" s="23"/>
    </row>
    <row r="142" spans="4:4" ht="15.75" customHeight="1">
      <c r="D142" s="23"/>
    </row>
    <row r="143" spans="4:4" ht="15.75" customHeight="1">
      <c r="D143" s="23"/>
    </row>
    <row r="144" spans="4:4" ht="15.75" customHeight="1">
      <c r="D144" s="23"/>
    </row>
    <row r="145" spans="4:4" ht="15.75" customHeight="1">
      <c r="D145" s="23"/>
    </row>
    <row r="146" spans="4:4" ht="15.75" customHeight="1">
      <c r="D146" s="23"/>
    </row>
    <row r="147" spans="4:4" ht="15.75" customHeight="1">
      <c r="D147" s="23"/>
    </row>
    <row r="148" spans="4:4" ht="15.75" customHeight="1">
      <c r="D148" s="23"/>
    </row>
    <row r="149" spans="4:4" ht="15.75" customHeight="1">
      <c r="D149" s="23"/>
    </row>
    <row r="150" spans="4:4" ht="15.75" customHeight="1">
      <c r="D150" s="23"/>
    </row>
    <row r="151" spans="4:4" ht="15.75" customHeight="1">
      <c r="D151" s="23"/>
    </row>
    <row r="152" spans="4:4" ht="15.75" customHeight="1">
      <c r="D152" s="23"/>
    </row>
    <row r="153" spans="4:4" ht="15.75" customHeight="1">
      <c r="D153" s="23"/>
    </row>
    <row r="154" spans="4:4" ht="15.75" customHeight="1">
      <c r="D154" s="23"/>
    </row>
    <row r="155" spans="4:4" ht="15.75" customHeight="1">
      <c r="D155" s="23"/>
    </row>
    <row r="156" spans="4:4" ht="15.75" customHeight="1">
      <c r="D156" s="23"/>
    </row>
    <row r="157" spans="4:4" ht="15.75" customHeight="1">
      <c r="D157" s="23"/>
    </row>
    <row r="158" spans="4:4" ht="15.75" customHeight="1">
      <c r="D158" s="23"/>
    </row>
    <row r="159" spans="4:4" ht="15.75" customHeight="1">
      <c r="D159" s="23"/>
    </row>
    <row r="160" spans="4:4" ht="15.75" customHeight="1">
      <c r="D160" s="23"/>
    </row>
    <row r="161" spans="4:4" ht="15.75" customHeight="1">
      <c r="D161" s="23"/>
    </row>
    <row r="162" spans="4:4" ht="15.75" customHeight="1">
      <c r="D162" s="23"/>
    </row>
    <row r="163" spans="4:4" ht="15.75" customHeight="1">
      <c r="D163" s="23"/>
    </row>
    <row r="164" spans="4:4" ht="15.75" customHeight="1">
      <c r="D164" s="23"/>
    </row>
    <row r="165" spans="4:4" ht="15.75" customHeight="1">
      <c r="D165" s="23"/>
    </row>
    <row r="166" spans="4:4" ht="15.75" customHeight="1">
      <c r="D166" s="23"/>
    </row>
    <row r="167" spans="4:4" ht="15.75" customHeight="1">
      <c r="D167" s="23"/>
    </row>
    <row r="168" spans="4:4" ht="15.75" customHeight="1">
      <c r="D168" s="23"/>
    </row>
    <row r="169" spans="4:4" ht="15.75" customHeight="1">
      <c r="D169" s="23"/>
    </row>
    <row r="170" spans="4:4" ht="15.75" customHeight="1">
      <c r="D170" s="23"/>
    </row>
    <row r="171" spans="4:4" ht="15.75" customHeight="1">
      <c r="D171" s="23"/>
    </row>
    <row r="172" spans="4:4" ht="15.75" customHeight="1">
      <c r="D172" s="23"/>
    </row>
    <row r="173" spans="4:4" ht="15.75" customHeight="1">
      <c r="D173" s="23"/>
    </row>
    <row r="174" spans="4:4" ht="15.75" customHeight="1">
      <c r="D174" s="23"/>
    </row>
    <row r="175" spans="4:4" ht="15.75" customHeight="1">
      <c r="D175" s="23"/>
    </row>
    <row r="176" spans="4:4" ht="15.75" customHeight="1">
      <c r="D176" s="23"/>
    </row>
    <row r="177" spans="4:4" ht="15.75" customHeight="1">
      <c r="D177" s="23"/>
    </row>
    <row r="178" spans="4:4" ht="15.75" customHeight="1">
      <c r="D178" s="23"/>
    </row>
    <row r="179" spans="4:4" ht="15.75" customHeight="1">
      <c r="D179" s="23"/>
    </row>
    <row r="180" spans="4:4" ht="15.75" customHeight="1">
      <c r="D180" s="23"/>
    </row>
    <row r="181" spans="4:4" ht="15.75" customHeight="1">
      <c r="D181" s="23"/>
    </row>
    <row r="182" spans="4:4" ht="15.75" customHeight="1">
      <c r="D182" s="23"/>
    </row>
    <row r="183" spans="4:4" ht="15.75" customHeight="1">
      <c r="D183" s="23"/>
    </row>
    <row r="184" spans="4:4" ht="15.75" customHeight="1">
      <c r="D184" s="23"/>
    </row>
    <row r="185" spans="4:4" ht="15.75" customHeight="1">
      <c r="D185" s="23"/>
    </row>
    <row r="186" spans="4:4" ht="15.75" customHeight="1">
      <c r="D186" s="23"/>
    </row>
    <row r="187" spans="4:4" ht="15.75" customHeight="1">
      <c r="D187" s="23"/>
    </row>
    <row r="188" spans="4:4" ht="15.75" customHeight="1">
      <c r="D188" s="23"/>
    </row>
    <row r="189" spans="4:4" ht="15.75" customHeight="1">
      <c r="D189" s="23"/>
    </row>
    <row r="190" spans="4:4" ht="15.75" customHeight="1">
      <c r="D190" s="23"/>
    </row>
    <row r="191" spans="4:4" ht="15.75" customHeight="1">
      <c r="D191" s="23"/>
    </row>
    <row r="192" spans="4:4" ht="15.75" customHeight="1">
      <c r="D192" s="23"/>
    </row>
    <row r="193" spans="4:4" ht="15.75" customHeight="1">
      <c r="D193" s="23"/>
    </row>
    <row r="194" spans="4:4" ht="15.75" customHeight="1">
      <c r="D194" s="23"/>
    </row>
    <row r="195" spans="4:4" ht="15.75" customHeight="1">
      <c r="D195" s="23"/>
    </row>
    <row r="196" spans="4:4" ht="15.75" customHeight="1">
      <c r="D196" s="23"/>
    </row>
    <row r="197" spans="4:4" ht="15.75" customHeight="1">
      <c r="D197" s="23"/>
    </row>
    <row r="198" spans="4:4" ht="15.75" customHeight="1">
      <c r="D198" s="23"/>
    </row>
    <row r="199" spans="4:4" ht="15.75" customHeight="1">
      <c r="D199" s="23"/>
    </row>
    <row r="200" spans="4:4" ht="15.75" customHeight="1">
      <c r="D200" s="23"/>
    </row>
    <row r="201" spans="4:4" ht="15.75" customHeight="1">
      <c r="D201" s="23"/>
    </row>
    <row r="202" spans="4:4" ht="15.75" customHeight="1">
      <c r="D202" s="23"/>
    </row>
    <row r="203" spans="4:4" ht="15.75" customHeight="1">
      <c r="D203" s="23"/>
    </row>
    <row r="204" spans="4:4" ht="15.75" customHeight="1">
      <c r="D204" s="23"/>
    </row>
    <row r="205" spans="4:4" ht="15.75" customHeight="1">
      <c r="D205" s="23"/>
    </row>
    <row r="206" spans="4:4" ht="15.75" customHeight="1">
      <c r="D206" s="23"/>
    </row>
    <row r="207" spans="4:4" ht="15.75" customHeight="1">
      <c r="D207" s="23"/>
    </row>
    <row r="208" spans="4:4" ht="15.75" customHeight="1">
      <c r="D208" s="23"/>
    </row>
    <row r="209" spans="4:4" ht="15.75" customHeight="1">
      <c r="D209" s="23"/>
    </row>
    <row r="210" spans="4:4" ht="15.75" customHeight="1">
      <c r="D210" s="23"/>
    </row>
    <row r="211" spans="4:4" ht="15.75" customHeight="1">
      <c r="D211" s="23"/>
    </row>
    <row r="212" spans="4:4" ht="15.75" customHeight="1">
      <c r="D212" s="23"/>
    </row>
    <row r="213" spans="4:4" ht="15.75" customHeight="1">
      <c r="D213" s="23"/>
    </row>
    <row r="214" spans="4:4" ht="15.75" customHeight="1">
      <c r="D214" s="23"/>
    </row>
    <row r="215" spans="4:4" ht="15.75" customHeight="1">
      <c r="D215" s="23"/>
    </row>
    <row r="216" spans="4:4" ht="15.75" customHeight="1">
      <c r="D216" s="23"/>
    </row>
    <row r="217" spans="4:4" ht="15.75" customHeight="1">
      <c r="D217" s="23"/>
    </row>
    <row r="218" spans="4:4" ht="15.75" customHeight="1">
      <c r="D218" s="23"/>
    </row>
    <row r="219" spans="4:4" ht="15.75" customHeight="1">
      <c r="D219" s="23"/>
    </row>
    <row r="220" spans="4:4" ht="15.75" customHeight="1">
      <c r="D220" s="23"/>
    </row>
    <row r="221" spans="4:4" ht="15.75" customHeight="1"/>
    <row r="222" spans="4:4" ht="15.75" customHeight="1"/>
    <row r="223" spans="4:4" ht="15.75" customHeight="1"/>
    <row r="224" spans="4: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Z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4" width="15.42578125" customWidth="1"/>
    <col min="15" max="15" width="55.7109375" customWidth="1"/>
    <col min="16" max="16" width="28.140625" customWidth="1"/>
    <col min="17" max="17" width="100.7109375" customWidth="1"/>
    <col min="18" max="18" width="40.140625" customWidth="1"/>
    <col min="19" max="19" width="18.42578125" customWidth="1"/>
    <col min="20" max="20" width="19.42578125" customWidth="1"/>
    <col min="21" max="21" width="80.28515625" customWidth="1"/>
    <col min="22" max="22" width="31.140625" customWidth="1"/>
    <col min="24" max="25" width="11" customWidth="1"/>
  </cols>
  <sheetData>
    <row r="1" spans="1:26" ht="44.25" hidden="1" customHeight="1">
      <c r="A1" s="67"/>
      <c r="B1" s="68"/>
      <c r="C1" s="69" t="s">
        <v>15</v>
      </c>
      <c r="D1" s="69" t="s">
        <v>52</v>
      </c>
      <c r="E1" s="70"/>
      <c r="F1" s="71" t="s">
        <v>53</v>
      </c>
      <c r="G1" s="71" t="s">
        <v>54</v>
      </c>
      <c r="H1" s="71" t="s">
        <v>55</v>
      </c>
      <c r="I1" s="71" t="s">
        <v>56</v>
      </c>
      <c r="J1" s="71" t="s">
        <v>57</v>
      </c>
      <c r="K1" s="23"/>
      <c r="L1" s="72"/>
      <c r="M1" s="73"/>
      <c r="N1" s="73"/>
      <c r="O1" s="73"/>
      <c r="P1" s="23"/>
      <c r="Q1" s="23"/>
      <c r="R1" s="23"/>
      <c r="S1" s="23"/>
      <c r="T1" s="23"/>
      <c r="U1" s="23"/>
      <c r="V1" s="23"/>
      <c r="W1" s="23"/>
      <c r="X1" s="23"/>
      <c r="Y1" s="23"/>
      <c r="Z1" s="23"/>
    </row>
    <row r="2" spans="1:26" ht="25.5" hidden="1">
      <c r="A2" s="74"/>
      <c r="B2" s="75"/>
      <c r="C2" s="76" t="s">
        <v>58</v>
      </c>
      <c r="D2" s="76" t="s">
        <v>59</v>
      </c>
      <c r="E2" s="77"/>
      <c r="F2" s="78" t="s">
        <v>60</v>
      </c>
      <c r="G2" s="79" t="s">
        <v>61</v>
      </c>
      <c r="H2" s="78" t="s">
        <v>62</v>
      </c>
      <c r="I2" s="80" t="s">
        <v>63</v>
      </c>
      <c r="J2" s="81" t="s">
        <v>64</v>
      </c>
      <c r="K2" s="74"/>
      <c r="L2" s="82"/>
      <c r="M2" s="83"/>
      <c r="N2" s="83"/>
      <c r="O2" s="83"/>
      <c r="P2" s="74"/>
      <c r="Q2" s="74"/>
      <c r="R2" s="74"/>
      <c r="S2" s="74"/>
      <c r="T2" s="74"/>
      <c r="U2" s="74"/>
      <c r="V2" s="74"/>
      <c r="W2" s="74"/>
      <c r="X2" s="74"/>
      <c r="Y2" s="74"/>
      <c r="Z2" s="74"/>
    </row>
    <row r="3" spans="1:26" ht="25.5" hidden="1">
      <c r="A3" s="74"/>
      <c r="B3" s="75"/>
      <c r="C3" s="76" t="s">
        <v>65</v>
      </c>
      <c r="D3" s="76" t="s">
        <v>66</v>
      </c>
      <c r="E3" s="77"/>
      <c r="F3" s="78" t="s">
        <v>67</v>
      </c>
      <c r="G3" s="79" t="s">
        <v>68</v>
      </c>
      <c r="H3" s="79" t="s">
        <v>69</v>
      </c>
      <c r="I3" s="84" t="s">
        <v>70</v>
      </c>
      <c r="J3" s="81" t="s">
        <v>71</v>
      </c>
      <c r="K3" s="74"/>
      <c r="L3" s="82"/>
      <c r="M3" s="83"/>
      <c r="N3" s="83"/>
      <c r="O3" s="83"/>
      <c r="P3" s="74"/>
      <c r="Q3" s="74"/>
      <c r="R3" s="74"/>
      <c r="S3" s="74"/>
      <c r="T3" s="74"/>
      <c r="U3" s="74"/>
      <c r="V3" s="74"/>
      <c r="W3" s="74"/>
      <c r="X3" s="74"/>
      <c r="Y3" s="74"/>
      <c r="Z3" s="74"/>
    </row>
    <row r="4" spans="1:26" ht="25.5" hidden="1">
      <c r="A4" s="74"/>
      <c r="B4" s="75"/>
      <c r="C4" s="76" t="s">
        <v>72</v>
      </c>
      <c r="D4" s="76" t="s">
        <v>73</v>
      </c>
      <c r="E4" s="77"/>
      <c r="F4" s="78" t="s">
        <v>74</v>
      </c>
      <c r="G4" s="79" t="s">
        <v>75</v>
      </c>
      <c r="H4" s="85"/>
      <c r="I4" s="86" t="s">
        <v>76</v>
      </c>
      <c r="J4" s="81" t="s">
        <v>77</v>
      </c>
      <c r="K4" s="74"/>
      <c r="L4" s="82"/>
      <c r="M4" s="83"/>
      <c r="N4" s="83"/>
      <c r="O4" s="83"/>
      <c r="P4" s="74"/>
      <c r="Q4" s="74"/>
      <c r="R4" s="74"/>
      <c r="S4" s="74"/>
      <c r="T4" s="74"/>
      <c r="U4" s="74"/>
      <c r="V4" s="74"/>
      <c r="W4" s="74"/>
      <c r="X4" s="74"/>
      <c r="Y4" s="74"/>
      <c r="Z4" s="74"/>
    </row>
    <row r="5" spans="1:26" ht="38.25" hidden="1">
      <c r="A5" s="74"/>
      <c r="B5" s="75"/>
      <c r="C5" s="76" t="s">
        <v>78</v>
      </c>
      <c r="D5" s="76" t="s">
        <v>79</v>
      </c>
      <c r="E5" s="77"/>
      <c r="F5" s="79" t="s">
        <v>80</v>
      </c>
      <c r="G5" s="79" t="s">
        <v>81</v>
      </c>
      <c r="H5" s="87"/>
      <c r="I5" s="81"/>
      <c r="J5" s="81"/>
      <c r="K5" s="74"/>
      <c r="L5" s="82"/>
      <c r="M5" s="83"/>
      <c r="N5" s="83"/>
      <c r="O5" s="83"/>
      <c r="P5" s="74"/>
      <c r="Q5" s="74"/>
      <c r="R5" s="74"/>
      <c r="S5" s="74"/>
      <c r="T5" s="74"/>
      <c r="U5" s="74"/>
      <c r="V5" s="74"/>
      <c r="W5" s="74"/>
      <c r="X5" s="74"/>
      <c r="Y5" s="74"/>
      <c r="Z5" s="74"/>
    </row>
    <row r="6" spans="1:26" ht="25.5" hidden="1">
      <c r="A6" s="74"/>
      <c r="B6" s="75"/>
      <c r="C6" s="76" t="s">
        <v>82</v>
      </c>
      <c r="D6" s="76" t="s">
        <v>83</v>
      </c>
      <c r="E6" s="74"/>
      <c r="F6" s="79" t="s">
        <v>84</v>
      </c>
      <c r="G6" s="87"/>
      <c r="H6" s="87"/>
      <c r="I6" s="81"/>
      <c r="J6" s="81"/>
      <c r="K6" s="74"/>
      <c r="L6" s="82"/>
      <c r="M6" s="83"/>
      <c r="N6" s="83"/>
      <c r="O6" s="83"/>
      <c r="P6" s="74"/>
      <c r="Q6" s="74"/>
      <c r="R6" s="74"/>
      <c r="S6" s="74"/>
      <c r="T6" s="74"/>
      <c r="U6" s="74"/>
      <c r="V6" s="74"/>
      <c r="W6" s="74"/>
      <c r="X6" s="74"/>
      <c r="Y6" s="74"/>
      <c r="Z6" s="74"/>
    </row>
    <row r="7" spans="1:26" ht="25.5" hidden="1">
      <c r="A7" s="74"/>
      <c r="B7" s="75"/>
      <c r="C7" s="76" t="s">
        <v>85</v>
      </c>
      <c r="D7" s="76" t="s">
        <v>86</v>
      </c>
      <c r="E7" s="77"/>
      <c r="F7" s="85"/>
      <c r="G7" s="87"/>
      <c r="H7" s="87"/>
      <c r="I7" s="88"/>
      <c r="J7" s="88"/>
      <c r="K7" s="74"/>
      <c r="L7" s="82"/>
      <c r="M7" s="83"/>
      <c r="N7" s="83"/>
      <c r="O7" s="83"/>
      <c r="P7" s="74"/>
      <c r="Q7" s="74"/>
      <c r="R7" s="74"/>
      <c r="S7" s="74"/>
      <c r="T7" s="74"/>
      <c r="U7" s="74"/>
      <c r="V7" s="74"/>
      <c r="W7" s="74"/>
      <c r="X7" s="74"/>
      <c r="Y7" s="74"/>
      <c r="Z7" s="74"/>
    </row>
    <row r="8" spans="1:26" ht="25.5" hidden="1">
      <c r="A8" s="74"/>
      <c r="B8" s="75"/>
      <c r="C8" s="76" t="s">
        <v>87</v>
      </c>
      <c r="D8" s="76" t="s">
        <v>88</v>
      </c>
      <c r="E8" s="77"/>
      <c r="F8" s="85"/>
      <c r="G8" s="87"/>
      <c r="H8" s="87"/>
      <c r="I8" s="81"/>
      <c r="J8" s="81"/>
      <c r="K8" s="74"/>
      <c r="L8" s="82"/>
      <c r="M8" s="83"/>
      <c r="N8" s="83"/>
      <c r="O8" s="83"/>
      <c r="P8" s="74"/>
      <c r="Q8" s="74"/>
      <c r="R8" s="74"/>
      <c r="S8" s="74"/>
      <c r="T8" s="74"/>
      <c r="U8" s="74"/>
      <c r="V8" s="74"/>
      <c r="W8" s="74"/>
      <c r="X8" s="74"/>
      <c r="Y8" s="74"/>
      <c r="Z8" s="74"/>
    </row>
    <row r="9" spans="1:26" ht="51" hidden="1">
      <c r="A9" s="74"/>
      <c r="B9" s="75"/>
      <c r="C9" s="76" t="s">
        <v>89</v>
      </c>
      <c r="D9" s="76" t="s">
        <v>90</v>
      </c>
      <c r="E9" s="77"/>
      <c r="F9" s="87"/>
      <c r="G9" s="87"/>
      <c r="H9" s="87"/>
      <c r="I9" s="81"/>
      <c r="J9" s="81"/>
      <c r="K9" s="74"/>
      <c r="L9" s="82"/>
      <c r="M9" s="83"/>
      <c r="N9" s="83"/>
      <c r="O9" s="83"/>
      <c r="P9" s="74"/>
      <c r="Q9" s="74"/>
      <c r="R9" s="74"/>
      <c r="S9" s="74"/>
      <c r="T9" s="74"/>
      <c r="U9" s="74"/>
      <c r="V9" s="74"/>
      <c r="W9" s="74"/>
      <c r="X9" s="74"/>
      <c r="Y9" s="74"/>
      <c r="Z9" s="74"/>
    </row>
    <row r="10" spans="1:26" ht="25.5" hidden="1">
      <c r="A10" s="74"/>
      <c r="B10" s="75"/>
      <c r="C10" s="76" t="s">
        <v>91</v>
      </c>
      <c r="D10" s="76" t="s">
        <v>92</v>
      </c>
      <c r="E10" s="77"/>
      <c r="F10" s="87"/>
      <c r="G10" s="87"/>
      <c r="H10" s="87"/>
      <c r="I10" s="81"/>
      <c r="J10" s="81"/>
      <c r="K10" s="74"/>
      <c r="L10" s="82"/>
      <c r="M10" s="83"/>
      <c r="N10" s="83"/>
      <c r="O10" s="83"/>
      <c r="P10" s="74"/>
      <c r="Q10" s="74"/>
      <c r="R10" s="74"/>
      <c r="S10" s="74"/>
      <c r="T10" s="74"/>
      <c r="U10" s="74"/>
      <c r="V10" s="74"/>
      <c r="W10" s="74"/>
      <c r="X10" s="74"/>
      <c r="Y10" s="74"/>
      <c r="Z10" s="74"/>
    </row>
    <row r="11" spans="1:26" ht="38.25" hidden="1">
      <c r="A11" s="74"/>
      <c r="B11" s="75"/>
      <c r="C11" s="76" t="s">
        <v>93</v>
      </c>
      <c r="D11" s="76" t="s">
        <v>94</v>
      </c>
      <c r="E11" s="77"/>
      <c r="F11" s="87"/>
      <c r="G11" s="87"/>
      <c r="H11" s="87"/>
      <c r="I11" s="81"/>
      <c r="J11" s="81"/>
      <c r="K11" s="74"/>
      <c r="L11" s="82"/>
      <c r="M11" s="83"/>
      <c r="N11" s="83"/>
      <c r="O11" s="83"/>
      <c r="P11" s="74"/>
      <c r="Q11" s="74"/>
      <c r="R11" s="74"/>
      <c r="S11" s="74"/>
      <c r="T11" s="74"/>
      <c r="U11" s="74"/>
      <c r="V11" s="74"/>
      <c r="W11" s="74"/>
      <c r="X11" s="74"/>
      <c r="Y11" s="74"/>
      <c r="Z11" s="74"/>
    </row>
    <row r="12" spans="1:26" ht="25.5" hidden="1">
      <c r="A12" s="74"/>
      <c r="B12" s="75"/>
      <c r="C12" s="76" t="s">
        <v>95</v>
      </c>
      <c r="D12" s="76" t="s">
        <v>96</v>
      </c>
      <c r="E12" s="77"/>
      <c r="F12" s="89"/>
      <c r="G12" s="89"/>
      <c r="H12" s="89"/>
      <c r="I12" s="75"/>
      <c r="J12" s="83"/>
      <c r="K12" s="83"/>
      <c r="L12" s="74"/>
      <c r="M12" s="82"/>
      <c r="N12" s="83"/>
      <c r="O12" s="83"/>
      <c r="P12" s="83"/>
      <c r="Q12" s="74"/>
      <c r="R12" s="74"/>
      <c r="S12" s="74"/>
      <c r="T12" s="74"/>
      <c r="U12" s="74"/>
      <c r="V12" s="74"/>
      <c r="W12" s="74"/>
      <c r="X12" s="74"/>
      <c r="Y12" s="74"/>
      <c r="Z12" s="74"/>
    </row>
    <row r="13" spans="1:26" ht="38.25" hidden="1">
      <c r="A13" s="74"/>
      <c r="B13" s="75"/>
      <c r="C13" s="76" t="s">
        <v>97</v>
      </c>
      <c r="D13" s="76" t="s">
        <v>98</v>
      </c>
      <c r="E13" s="77"/>
      <c r="F13" s="89"/>
      <c r="G13" s="89"/>
      <c r="H13" s="89"/>
      <c r="I13" s="75"/>
      <c r="J13" s="83"/>
      <c r="K13" s="83"/>
      <c r="L13" s="74"/>
      <c r="M13" s="82"/>
      <c r="N13" s="83"/>
      <c r="O13" s="83"/>
      <c r="P13" s="83"/>
      <c r="Q13" s="74"/>
      <c r="R13" s="74"/>
      <c r="S13" s="74"/>
      <c r="T13" s="74"/>
      <c r="U13" s="74"/>
      <c r="V13" s="74"/>
      <c r="W13" s="74"/>
      <c r="X13" s="74"/>
      <c r="Y13" s="74"/>
      <c r="Z13" s="74"/>
    </row>
    <row r="14" spans="1:26" ht="25.5" hidden="1">
      <c r="A14" s="74"/>
      <c r="B14" s="75"/>
      <c r="C14" s="76" t="s">
        <v>99</v>
      </c>
      <c r="D14" s="90"/>
      <c r="E14" s="77"/>
      <c r="F14" s="89"/>
      <c r="G14" s="89"/>
      <c r="H14" s="89"/>
      <c r="I14" s="75"/>
      <c r="J14" s="83"/>
      <c r="K14" s="83"/>
      <c r="L14" s="74"/>
      <c r="M14" s="82"/>
      <c r="N14" s="83"/>
      <c r="O14" s="83"/>
      <c r="P14" s="83"/>
      <c r="Q14" s="74"/>
      <c r="R14" s="74"/>
      <c r="S14" s="74"/>
      <c r="T14" s="74"/>
      <c r="U14" s="74"/>
      <c r="V14" s="74"/>
      <c r="W14" s="74"/>
      <c r="X14" s="74"/>
      <c r="Y14" s="74"/>
      <c r="Z14" s="74"/>
    </row>
    <row r="15" spans="1:26" ht="38.25" hidden="1">
      <c r="A15" s="74"/>
      <c r="B15" s="75"/>
      <c r="C15" s="91" t="s">
        <v>100</v>
      </c>
      <c r="D15" s="76"/>
      <c r="E15" s="77"/>
      <c r="F15" s="89"/>
      <c r="G15" s="89"/>
      <c r="H15" s="89"/>
      <c r="I15" s="75"/>
      <c r="J15" s="83"/>
      <c r="K15" s="83"/>
      <c r="L15" s="74"/>
      <c r="M15" s="82"/>
      <c r="N15" s="83"/>
      <c r="O15" s="83"/>
      <c r="P15" s="83"/>
      <c r="Q15" s="74"/>
      <c r="R15" s="74"/>
      <c r="S15" s="74"/>
      <c r="T15" s="74"/>
      <c r="U15" s="74"/>
      <c r="V15" s="74"/>
      <c r="W15" s="74"/>
      <c r="X15" s="74"/>
      <c r="Y15" s="74"/>
      <c r="Z15" s="74"/>
    </row>
    <row r="16" spans="1:26" ht="23.25" hidden="1">
      <c r="A16" s="67"/>
      <c r="B16" s="23"/>
      <c r="C16" s="23"/>
      <c r="D16" s="23"/>
      <c r="E16" s="92"/>
      <c r="F16" s="23"/>
      <c r="G16" s="92"/>
      <c r="H16" s="92"/>
      <c r="I16" s="73"/>
      <c r="J16" s="73"/>
      <c r="K16" s="73"/>
      <c r="L16" s="73"/>
      <c r="M16" s="72"/>
      <c r="N16" s="73"/>
      <c r="O16" s="73"/>
      <c r="P16" s="73"/>
      <c r="Q16" s="93"/>
      <c r="R16" s="93"/>
      <c r="S16" s="93"/>
      <c r="T16" s="23"/>
      <c r="U16" s="94"/>
      <c r="V16" s="94"/>
      <c r="W16" s="23"/>
      <c r="X16" s="23"/>
      <c r="Y16" s="23"/>
      <c r="Z16" s="23"/>
    </row>
    <row r="17" spans="1:26" ht="27.75" customHeight="1">
      <c r="A17" s="646"/>
      <c r="B17" s="647"/>
      <c r="C17" s="648"/>
      <c r="D17" s="653" t="s">
        <v>101</v>
      </c>
      <c r="E17" s="647"/>
      <c r="F17" s="647"/>
      <c r="G17" s="647"/>
      <c r="H17" s="647"/>
      <c r="I17" s="647"/>
      <c r="J17" s="647"/>
      <c r="K17" s="647"/>
      <c r="L17" s="647"/>
      <c r="M17" s="647"/>
      <c r="N17" s="647"/>
      <c r="O17" s="647"/>
      <c r="P17" s="647"/>
      <c r="Q17" s="647"/>
      <c r="R17" s="647"/>
      <c r="S17" s="647"/>
      <c r="T17" s="648"/>
      <c r="U17" s="95" t="s">
        <v>102</v>
      </c>
      <c r="V17" s="23"/>
      <c r="W17" s="23"/>
      <c r="X17" s="23"/>
      <c r="Y17" s="23"/>
      <c r="Z17" s="23"/>
    </row>
    <row r="18" spans="1:26" ht="27.75" customHeight="1">
      <c r="A18" s="649"/>
      <c r="B18" s="593"/>
      <c r="C18" s="650"/>
      <c r="D18" s="649"/>
      <c r="E18" s="593"/>
      <c r="F18" s="593"/>
      <c r="G18" s="593"/>
      <c r="H18" s="593"/>
      <c r="I18" s="593"/>
      <c r="J18" s="593"/>
      <c r="K18" s="593"/>
      <c r="L18" s="593"/>
      <c r="M18" s="593"/>
      <c r="N18" s="593"/>
      <c r="O18" s="593"/>
      <c r="P18" s="593"/>
      <c r="Q18" s="593"/>
      <c r="R18" s="593"/>
      <c r="S18" s="593"/>
      <c r="T18" s="650"/>
      <c r="U18" s="96" t="s">
        <v>103</v>
      </c>
      <c r="V18" s="23"/>
      <c r="W18" s="23"/>
      <c r="X18" s="23"/>
      <c r="Y18" s="23"/>
      <c r="Z18" s="23"/>
    </row>
    <row r="19" spans="1:26" ht="27.75" customHeight="1">
      <c r="A19" s="649"/>
      <c r="B19" s="593"/>
      <c r="C19" s="650"/>
      <c r="D19" s="649"/>
      <c r="E19" s="593"/>
      <c r="F19" s="593"/>
      <c r="G19" s="593"/>
      <c r="H19" s="593"/>
      <c r="I19" s="593"/>
      <c r="J19" s="593"/>
      <c r="K19" s="593"/>
      <c r="L19" s="593"/>
      <c r="M19" s="593"/>
      <c r="N19" s="593"/>
      <c r="O19" s="593"/>
      <c r="P19" s="593"/>
      <c r="Q19" s="593"/>
      <c r="R19" s="593"/>
      <c r="S19" s="593"/>
      <c r="T19" s="650"/>
      <c r="U19" s="97" t="s">
        <v>104</v>
      </c>
      <c r="V19" s="23"/>
      <c r="W19" s="23"/>
      <c r="X19" s="23"/>
      <c r="Y19" s="23"/>
      <c r="Z19" s="23"/>
    </row>
    <row r="20" spans="1:26" ht="27.75" customHeight="1">
      <c r="A20" s="651"/>
      <c r="B20" s="652"/>
      <c r="C20" s="612"/>
      <c r="D20" s="651"/>
      <c r="E20" s="652"/>
      <c r="F20" s="652"/>
      <c r="G20" s="652"/>
      <c r="H20" s="652"/>
      <c r="I20" s="652"/>
      <c r="J20" s="652"/>
      <c r="K20" s="652"/>
      <c r="L20" s="652"/>
      <c r="M20" s="652"/>
      <c r="N20" s="652"/>
      <c r="O20" s="652"/>
      <c r="P20" s="652"/>
      <c r="Q20" s="652"/>
      <c r="R20" s="652"/>
      <c r="S20" s="652"/>
      <c r="T20" s="612"/>
      <c r="U20" s="98" t="s">
        <v>105</v>
      </c>
      <c r="V20" s="23"/>
      <c r="W20" s="23"/>
      <c r="X20" s="23"/>
      <c r="Y20" s="23"/>
      <c r="Z20" s="23"/>
    </row>
    <row r="21" spans="1:26" ht="45" customHeight="1">
      <c r="A21" s="99" t="s">
        <v>106</v>
      </c>
      <c r="B21" s="20"/>
      <c r="C21" s="20"/>
      <c r="D21" s="100"/>
      <c r="E21" s="100"/>
      <c r="F21" s="100"/>
      <c r="G21" s="100"/>
      <c r="H21" s="100"/>
      <c r="I21" s="100"/>
      <c r="J21" s="100"/>
      <c r="K21" s="100"/>
      <c r="L21" s="100"/>
      <c r="M21" s="100"/>
      <c r="N21" s="100"/>
      <c r="O21" s="100"/>
      <c r="P21" s="100"/>
      <c r="Q21" s="100"/>
      <c r="R21" s="100"/>
      <c r="S21" s="100"/>
      <c r="T21" s="100"/>
      <c r="U21" s="101"/>
      <c r="V21" s="23"/>
      <c r="W21" s="23"/>
      <c r="X21" s="23"/>
      <c r="Y21" s="23"/>
      <c r="Z21" s="23"/>
    </row>
    <row r="22" spans="1:26" ht="45" customHeight="1">
      <c r="A22" s="654" t="s">
        <v>107</v>
      </c>
      <c r="B22" s="568"/>
      <c r="C22" s="568"/>
      <c r="D22" s="568"/>
      <c r="E22" s="568"/>
      <c r="F22" s="568"/>
      <c r="G22" s="569"/>
      <c r="H22" s="655" t="s">
        <v>108</v>
      </c>
      <c r="I22" s="568"/>
      <c r="J22" s="568"/>
      <c r="K22" s="568"/>
      <c r="L22" s="568"/>
      <c r="M22" s="568"/>
      <c r="N22" s="569"/>
      <c r="O22" s="656" t="s">
        <v>109</v>
      </c>
      <c r="P22" s="569"/>
      <c r="Q22" s="657" t="s">
        <v>110</v>
      </c>
      <c r="R22" s="568"/>
      <c r="S22" s="568"/>
      <c r="T22" s="568"/>
      <c r="U22" s="569"/>
      <c r="V22" s="102"/>
      <c r="W22" s="103"/>
      <c r="X22" s="104"/>
      <c r="Y22" s="104"/>
      <c r="Z22" s="104"/>
    </row>
    <row r="23" spans="1:26" ht="63" customHeight="1">
      <c r="A23" s="105" t="s">
        <v>111</v>
      </c>
      <c r="B23" s="106" t="s">
        <v>53</v>
      </c>
      <c r="C23" s="106" t="s">
        <v>112</v>
      </c>
      <c r="D23" s="106" t="s">
        <v>113</v>
      </c>
      <c r="E23" s="106" t="s">
        <v>114</v>
      </c>
      <c r="F23" s="106" t="s">
        <v>115</v>
      </c>
      <c r="G23" s="107" t="s">
        <v>116</v>
      </c>
      <c r="H23" s="108" t="s">
        <v>117</v>
      </c>
      <c r="I23" s="106" t="s">
        <v>55</v>
      </c>
      <c r="J23" s="106" t="s">
        <v>118</v>
      </c>
      <c r="K23" s="109" t="s">
        <v>119</v>
      </c>
      <c r="L23" s="109" t="s">
        <v>120</v>
      </c>
      <c r="M23" s="109" t="s">
        <v>121</v>
      </c>
      <c r="N23" s="110" t="s">
        <v>122</v>
      </c>
      <c r="O23" s="111" t="s">
        <v>123</v>
      </c>
      <c r="P23" s="110" t="s">
        <v>124</v>
      </c>
      <c r="Q23" s="112" t="s">
        <v>123</v>
      </c>
      <c r="R23" s="109" t="s">
        <v>124</v>
      </c>
      <c r="S23" s="109" t="s">
        <v>57</v>
      </c>
      <c r="T23" s="109" t="s">
        <v>125</v>
      </c>
      <c r="U23" s="110" t="s">
        <v>126</v>
      </c>
      <c r="V23" s="113"/>
      <c r="W23" s="23"/>
      <c r="X23" s="23"/>
      <c r="Y23" s="23"/>
      <c r="Z23" s="23"/>
    </row>
    <row r="24" spans="1:26" ht="72" customHeight="1">
      <c r="A24" s="114">
        <v>6</v>
      </c>
      <c r="B24" s="115" t="s">
        <v>60</v>
      </c>
      <c r="C24" s="115" t="s">
        <v>66</v>
      </c>
      <c r="D24" s="116">
        <v>42342</v>
      </c>
      <c r="E24" s="117" t="s">
        <v>127</v>
      </c>
      <c r="F24" s="115" t="s">
        <v>68</v>
      </c>
      <c r="G24" s="117" t="s">
        <v>128</v>
      </c>
      <c r="H24" s="117" t="s">
        <v>129</v>
      </c>
      <c r="I24" s="115" t="s">
        <v>69</v>
      </c>
      <c r="J24" s="115" t="s">
        <v>130</v>
      </c>
      <c r="K24" s="115" t="s">
        <v>131</v>
      </c>
      <c r="L24" s="116">
        <v>42349</v>
      </c>
      <c r="M24" s="116">
        <v>42371</v>
      </c>
      <c r="N24" s="116">
        <v>42460</v>
      </c>
      <c r="O24" s="118" t="s">
        <v>132</v>
      </c>
      <c r="P24" s="117" t="s">
        <v>133</v>
      </c>
      <c r="Q24" s="119" t="s">
        <v>134</v>
      </c>
      <c r="R24" s="120" t="s">
        <v>135</v>
      </c>
      <c r="S24" s="121"/>
      <c r="T24" s="122" t="s">
        <v>76</v>
      </c>
      <c r="U24" s="120" t="s">
        <v>136</v>
      </c>
      <c r="V24" s="123"/>
      <c r="W24" s="23"/>
      <c r="X24" s="23"/>
      <c r="Y24" s="23"/>
      <c r="Z24" s="23"/>
    </row>
    <row r="25" spans="1:26" ht="72" customHeight="1">
      <c r="A25" s="658">
        <v>11</v>
      </c>
      <c r="B25" s="645" t="s">
        <v>60</v>
      </c>
      <c r="C25" s="645" t="s">
        <v>86</v>
      </c>
      <c r="D25" s="640">
        <v>42832</v>
      </c>
      <c r="E25" s="641" t="s">
        <v>137</v>
      </c>
      <c r="F25" s="645" t="s">
        <v>68</v>
      </c>
      <c r="G25" s="641" t="s">
        <v>138</v>
      </c>
      <c r="H25" s="117" t="s">
        <v>139</v>
      </c>
      <c r="I25" s="115" t="s">
        <v>69</v>
      </c>
      <c r="J25" s="115" t="s">
        <v>140</v>
      </c>
      <c r="K25" s="115" t="s">
        <v>141</v>
      </c>
      <c r="L25" s="116">
        <v>42857</v>
      </c>
      <c r="M25" s="116">
        <v>42767</v>
      </c>
      <c r="N25" s="116">
        <v>42931</v>
      </c>
      <c r="O25" s="118" t="s">
        <v>142</v>
      </c>
      <c r="P25" s="117" t="s">
        <v>143</v>
      </c>
      <c r="Q25" s="127" t="s">
        <v>144</v>
      </c>
      <c r="R25" s="117" t="s">
        <v>145</v>
      </c>
      <c r="S25" s="128" t="s">
        <v>64</v>
      </c>
      <c r="T25" s="122" t="s">
        <v>76</v>
      </c>
      <c r="U25" s="129" t="s">
        <v>146</v>
      </c>
      <c r="V25" s="123"/>
      <c r="W25" s="23"/>
      <c r="X25" s="23"/>
      <c r="Y25" s="23"/>
      <c r="Z25" s="23"/>
    </row>
    <row r="26" spans="1:26" ht="72" customHeight="1">
      <c r="A26" s="621"/>
      <c r="B26" s="621"/>
      <c r="C26" s="621"/>
      <c r="D26" s="621"/>
      <c r="E26" s="621"/>
      <c r="F26" s="621"/>
      <c r="G26" s="621"/>
      <c r="H26" s="91" t="s">
        <v>147</v>
      </c>
      <c r="I26" s="130" t="s">
        <v>69</v>
      </c>
      <c r="J26" s="130" t="s">
        <v>148</v>
      </c>
      <c r="K26" s="130" t="s">
        <v>141</v>
      </c>
      <c r="L26" s="131">
        <v>42857</v>
      </c>
      <c r="M26" s="131">
        <v>42767</v>
      </c>
      <c r="N26" s="131">
        <v>42931</v>
      </c>
      <c r="O26" s="132" t="s">
        <v>149</v>
      </c>
      <c r="P26" s="91" t="s">
        <v>143</v>
      </c>
      <c r="Q26" s="133" t="s">
        <v>150</v>
      </c>
      <c r="R26" s="91" t="s">
        <v>151</v>
      </c>
      <c r="S26" s="134" t="s">
        <v>64</v>
      </c>
      <c r="T26" s="122" t="s">
        <v>76</v>
      </c>
      <c r="U26" s="135" t="s">
        <v>152</v>
      </c>
      <c r="V26" s="94"/>
      <c r="W26" s="23"/>
      <c r="X26" s="23"/>
      <c r="Y26" s="23"/>
      <c r="Z26" s="23"/>
    </row>
    <row r="27" spans="1:26" ht="72" customHeight="1">
      <c r="A27" s="621"/>
      <c r="B27" s="621"/>
      <c r="C27" s="621"/>
      <c r="D27" s="621"/>
      <c r="E27" s="621"/>
      <c r="F27" s="621"/>
      <c r="G27" s="621"/>
      <c r="H27" s="91" t="s">
        <v>153</v>
      </c>
      <c r="I27" s="130" t="s">
        <v>69</v>
      </c>
      <c r="J27" s="130" t="s">
        <v>154</v>
      </c>
      <c r="K27" s="130" t="s">
        <v>141</v>
      </c>
      <c r="L27" s="131">
        <v>42857</v>
      </c>
      <c r="M27" s="131">
        <v>42767</v>
      </c>
      <c r="N27" s="131">
        <v>42933</v>
      </c>
      <c r="O27" s="132" t="s">
        <v>155</v>
      </c>
      <c r="P27" s="91"/>
      <c r="Q27" s="133" t="s">
        <v>156</v>
      </c>
      <c r="R27" s="91" t="s">
        <v>157</v>
      </c>
      <c r="S27" s="134" t="s">
        <v>64</v>
      </c>
      <c r="T27" s="122" t="s">
        <v>76</v>
      </c>
      <c r="U27" s="135" t="s">
        <v>158</v>
      </c>
      <c r="V27" s="94"/>
      <c r="W27" s="23"/>
      <c r="X27" s="23"/>
      <c r="Y27" s="23"/>
      <c r="Z27" s="23"/>
    </row>
    <row r="28" spans="1:26" ht="72" customHeight="1">
      <c r="A28" s="621"/>
      <c r="B28" s="621"/>
      <c r="C28" s="621"/>
      <c r="D28" s="621"/>
      <c r="E28" s="621"/>
      <c r="F28" s="621"/>
      <c r="G28" s="621"/>
      <c r="H28" s="91" t="s">
        <v>159</v>
      </c>
      <c r="I28" s="130" t="s">
        <v>69</v>
      </c>
      <c r="J28" s="130" t="s">
        <v>160</v>
      </c>
      <c r="K28" s="130" t="s">
        <v>141</v>
      </c>
      <c r="L28" s="131">
        <v>42857</v>
      </c>
      <c r="M28" s="131">
        <v>42933</v>
      </c>
      <c r="N28" s="131">
        <v>42937</v>
      </c>
      <c r="O28" s="132" t="s">
        <v>161</v>
      </c>
      <c r="P28" s="91" t="s">
        <v>143</v>
      </c>
      <c r="Q28" s="133" t="s">
        <v>162</v>
      </c>
      <c r="R28" s="91" t="s">
        <v>163</v>
      </c>
      <c r="S28" s="134" t="s">
        <v>64</v>
      </c>
      <c r="T28" s="122" t="s">
        <v>76</v>
      </c>
      <c r="U28" s="135" t="s">
        <v>164</v>
      </c>
      <c r="V28" s="94"/>
      <c r="W28" s="23"/>
      <c r="X28" s="23"/>
      <c r="Y28" s="23"/>
      <c r="Z28" s="23"/>
    </row>
    <row r="29" spans="1:26" ht="72" customHeight="1">
      <c r="A29" s="622"/>
      <c r="B29" s="622"/>
      <c r="C29" s="622"/>
      <c r="D29" s="622"/>
      <c r="E29" s="622"/>
      <c r="F29" s="622"/>
      <c r="G29" s="622"/>
      <c r="H29" s="91" t="s">
        <v>165</v>
      </c>
      <c r="I29" s="130" t="s">
        <v>69</v>
      </c>
      <c r="J29" s="130" t="s">
        <v>166</v>
      </c>
      <c r="K29" s="130" t="s">
        <v>141</v>
      </c>
      <c r="L29" s="131">
        <v>42857</v>
      </c>
      <c r="M29" s="131">
        <v>42940</v>
      </c>
      <c r="N29" s="131">
        <v>42947</v>
      </c>
      <c r="O29" s="132" t="s">
        <v>167</v>
      </c>
      <c r="P29" s="91"/>
      <c r="Q29" s="133" t="s">
        <v>168</v>
      </c>
      <c r="R29" s="91" t="s">
        <v>169</v>
      </c>
      <c r="S29" s="134" t="s">
        <v>64</v>
      </c>
      <c r="T29" s="122" t="s">
        <v>76</v>
      </c>
      <c r="U29" s="135" t="s">
        <v>170</v>
      </c>
      <c r="V29" s="94"/>
      <c r="W29" s="23"/>
      <c r="X29" s="23"/>
      <c r="Y29" s="23"/>
      <c r="Z29" s="23"/>
    </row>
    <row r="30" spans="1:26" ht="72" customHeight="1">
      <c r="A30" s="627">
        <v>12</v>
      </c>
      <c r="B30" s="623" t="s">
        <v>60</v>
      </c>
      <c r="C30" s="623" t="s">
        <v>86</v>
      </c>
      <c r="D30" s="620">
        <v>42832</v>
      </c>
      <c r="E30" s="623" t="s">
        <v>171</v>
      </c>
      <c r="F30" s="623" t="s">
        <v>68</v>
      </c>
      <c r="G30" s="624" t="s">
        <v>172</v>
      </c>
      <c r="H30" s="91" t="s">
        <v>173</v>
      </c>
      <c r="I30" s="130" t="s">
        <v>69</v>
      </c>
      <c r="J30" s="130" t="s">
        <v>140</v>
      </c>
      <c r="K30" s="130" t="s">
        <v>141</v>
      </c>
      <c r="L30" s="131">
        <v>42857</v>
      </c>
      <c r="M30" s="131">
        <v>42962</v>
      </c>
      <c r="N30" s="131">
        <v>43069</v>
      </c>
      <c r="O30" s="132" t="s">
        <v>174</v>
      </c>
      <c r="P30" s="91" t="s">
        <v>175</v>
      </c>
      <c r="Q30" s="133" t="s">
        <v>176</v>
      </c>
      <c r="R30" s="91" t="s">
        <v>177</v>
      </c>
      <c r="S30" s="134" t="s">
        <v>64</v>
      </c>
      <c r="T30" s="122" t="s">
        <v>76</v>
      </c>
      <c r="U30" s="135" t="s">
        <v>178</v>
      </c>
      <c r="V30" s="94"/>
      <c r="W30" s="23"/>
      <c r="X30" s="23"/>
      <c r="Y30" s="23"/>
      <c r="Z30" s="23"/>
    </row>
    <row r="31" spans="1:26" ht="72" customHeight="1">
      <c r="A31" s="621"/>
      <c r="B31" s="621"/>
      <c r="C31" s="621"/>
      <c r="D31" s="621"/>
      <c r="E31" s="621"/>
      <c r="F31" s="621"/>
      <c r="G31" s="621"/>
      <c r="H31" s="91" t="s">
        <v>179</v>
      </c>
      <c r="I31" s="130" t="s">
        <v>69</v>
      </c>
      <c r="J31" s="130" t="s">
        <v>154</v>
      </c>
      <c r="K31" s="130" t="s">
        <v>141</v>
      </c>
      <c r="L31" s="131">
        <v>42857</v>
      </c>
      <c r="M31" s="131">
        <v>42962</v>
      </c>
      <c r="N31" s="131">
        <v>43069</v>
      </c>
      <c r="O31" s="132" t="s">
        <v>180</v>
      </c>
      <c r="P31" s="91" t="s">
        <v>175</v>
      </c>
      <c r="Q31" s="133" t="s">
        <v>181</v>
      </c>
      <c r="R31" s="91" t="s">
        <v>182</v>
      </c>
      <c r="S31" s="134" t="s">
        <v>64</v>
      </c>
      <c r="T31" s="122" t="s">
        <v>76</v>
      </c>
      <c r="U31" s="135" t="s">
        <v>183</v>
      </c>
      <c r="V31" s="94"/>
      <c r="W31" s="23"/>
      <c r="X31" s="23"/>
      <c r="Y31" s="23"/>
      <c r="Z31" s="23"/>
    </row>
    <row r="32" spans="1:26" ht="72" customHeight="1">
      <c r="A32" s="621"/>
      <c r="B32" s="621"/>
      <c r="C32" s="621"/>
      <c r="D32" s="621"/>
      <c r="E32" s="621"/>
      <c r="F32" s="621"/>
      <c r="G32" s="621"/>
      <c r="H32" s="91" t="s">
        <v>184</v>
      </c>
      <c r="I32" s="130" t="s">
        <v>69</v>
      </c>
      <c r="J32" s="130" t="s">
        <v>185</v>
      </c>
      <c r="K32" s="130" t="s">
        <v>141</v>
      </c>
      <c r="L32" s="131">
        <v>42857</v>
      </c>
      <c r="M32" s="131">
        <v>43073</v>
      </c>
      <c r="N32" s="131">
        <v>43077</v>
      </c>
      <c r="O32" s="132" t="s">
        <v>186</v>
      </c>
      <c r="P32" s="91"/>
      <c r="Q32" s="133" t="s">
        <v>187</v>
      </c>
      <c r="R32" s="91" t="s">
        <v>188</v>
      </c>
      <c r="S32" s="134" t="s">
        <v>64</v>
      </c>
      <c r="T32" s="122" t="s">
        <v>76</v>
      </c>
      <c r="U32" s="135" t="s">
        <v>189</v>
      </c>
      <c r="V32" s="94"/>
      <c r="W32" s="23"/>
      <c r="X32" s="23"/>
      <c r="Y32" s="23"/>
      <c r="Z32" s="23"/>
    </row>
    <row r="33" spans="1:26" ht="72" customHeight="1">
      <c r="A33" s="621"/>
      <c r="B33" s="621"/>
      <c r="C33" s="621"/>
      <c r="D33" s="621"/>
      <c r="E33" s="621"/>
      <c r="F33" s="621"/>
      <c r="G33" s="621"/>
      <c r="H33" s="91" t="s">
        <v>190</v>
      </c>
      <c r="I33" s="130" t="s">
        <v>69</v>
      </c>
      <c r="J33" s="130" t="s">
        <v>191</v>
      </c>
      <c r="K33" s="130" t="s">
        <v>141</v>
      </c>
      <c r="L33" s="131">
        <v>42857</v>
      </c>
      <c r="M33" s="131">
        <v>43080</v>
      </c>
      <c r="N33" s="131">
        <v>43084</v>
      </c>
      <c r="O33" s="132" t="s">
        <v>192</v>
      </c>
      <c r="P33" s="91"/>
      <c r="Q33" s="133" t="s">
        <v>193</v>
      </c>
      <c r="R33" s="91" t="s">
        <v>194</v>
      </c>
      <c r="S33" s="134" t="s">
        <v>64</v>
      </c>
      <c r="T33" s="122" t="s">
        <v>76</v>
      </c>
      <c r="U33" s="135" t="s">
        <v>195</v>
      </c>
      <c r="V33" s="94"/>
      <c r="W33" s="23"/>
      <c r="X33" s="23"/>
      <c r="Y33" s="23"/>
      <c r="Z33" s="23"/>
    </row>
    <row r="34" spans="1:26" ht="72" customHeight="1">
      <c r="A34" s="622"/>
      <c r="B34" s="622"/>
      <c r="C34" s="622"/>
      <c r="D34" s="622"/>
      <c r="E34" s="622"/>
      <c r="F34" s="622"/>
      <c r="G34" s="622"/>
      <c r="H34" s="91" t="s">
        <v>196</v>
      </c>
      <c r="I34" s="130" t="s">
        <v>69</v>
      </c>
      <c r="J34" s="130" t="s">
        <v>197</v>
      </c>
      <c r="K34" s="130" t="s">
        <v>141</v>
      </c>
      <c r="L34" s="131">
        <v>42857</v>
      </c>
      <c r="M34" s="131">
        <v>43467</v>
      </c>
      <c r="N34" s="131">
        <v>43830</v>
      </c>
      <c r="O34" s="132" t="s">
        <v>198</v>
      </c>
      <c r="P34" s="91" t="s">
        <v>199</v>
      </c>
      <c r="Q34" s="133" t="s">
        <v>200</v>
      </c>
      <c r="R34" s="91" t="s">
        <v>201</v>
      </c>
      <c r="S34" s="139"/>
      <c r="T34" s="122" t="s">
        <v>76</v>
      </c>
      <c r="U34" s="135" t="s">
        <v>202</v>
      </c>
      <c r="V34" s="94"/>
      <c r="W34" s="23"/>
      <c r="X34" s="23"/>
      <c r="Y34" s="23"/>
      <c r="Z34" s="23"/>
    </row>
    <row r="35" spans="1:26" ht="72" customHeight="1">
      <c r="A35" s="140">
        <v>13</v>
      </c>
      <c r="B35" s="141" t="s">
        <v>60</v>
      </c>
      <c r="C35" s="141" t="s">
        <v>86</v>
      </c>
      <c r="D35" s="131">
        <v>42832</v>
      </c>
      <c r="E35" s="91" t="s">
        <v>203</v>
      </c>
      <c r="F35" s="130" t="s">
        <v>68</v>
      </c>
      <c r="G35" s="91" t="s">
        <v>172</v>
      </c>
      <c r="H35" s="91" t="s">
        <v>204</v>
      </c>
      <c r="I35" s="130" t="s">
        <v>69</v>
      </c>
      <c r="J35" s="130" t="s">
        <v>205</v>
      </c>
      <c r="K35" s="130" t="s">
        <v>141</v>
      </c>
      <c r="L35" s="131">
        <v>42857</v>
      </c>
      <c r="M35" s="131">
        <v>43132</v>
      </c>
      <c r="N35" s="131">
        <v>43465</v>
      </c>
      <c r="O35" s="132" t="s">
        <v>206</v>
      </c>
      <c r="P35" s="91" t="s">
        <v>207</v>
      </c>
      <c r="Q35" s="142" t="s">
        <v>208</v>
      </c>
      <c r="R35" s="91" t="s">
        <v>209</v>
      </c>
      <c r="S35" s="134" t="s">
        <v>64</v>
      </c>
      <c r="T35" s="122" t="s">
        <v>76</v>
      </c>
      <c r="U35" s="91" t="s">
        <v>210</v>
      </c>
      <c r="V35" s="94"/>
      <c r="W35" s="23"/>
      <c r="X35" s="23"/>
      <c r="Y35" s="23"/>
      <c r="Z35" s="23"/>
    </row>
    <row r="36" spans="1:26" ht="72" customHeight="1">
      <c r="A36" s="140">
        <v>14</v>
      </c>
      <c r="B36" s="141" t="s">
        <v>60</v>
      </c>
      <c r="C36" s="141" t="s">
        <v>86</v>
      </c>
      <c r="D36" s="131">
        <v>42832</v>
      </c>
      <c r="E36" s="91" t="s">
        <v>211</v>
      </c>
      <c r="F36" s="130" t="s">
        <v>68</v>
      </c>
      <c r="G36" s="91" t="s">
        <v>172</v>
      </c>
      <c r="H36" s="91" t="s">
        <v>212</v>
      </c>
      <c r="I36" s="130" t="s">
        <v>69</v>
      </c>
      <c r="J36" s="130" t="s">
        <v>213</v>
      </c>
      <c r="K36" s="130" t="s">
        <v>141</v>
      </c>
      <c r="L36" s="131">
        <v>42857</v>
      </c>
      <c r="M36" s="131">
        <v>42842</v>
      </c>
      <c r="N36" s="131">
        <v>42867</v>
      </c>
      <c r="O36" s="132" t="s">
        <v>214</v>
      </c>
      <c r="P36" s="91"/>
      <c r="Q36" s="133" t="s">
        <v>215</v>
      </c>
      <c r="R36" s="91" t="s">
        <v>216</v>
      </c>
      <c r="S36" s="134" t="s">
        <v>64</v>
      </c>
      <c r="T36" s="122" t="s">
        <v>76</v>
      </c>
      <c r="U36" s="91" t="s">
        <v>217</v>
      </c>
      <c r="V36" s="94"/>
      <c r="W36" s="23"/>
      <c r="X36" s="23"/>
      <c r="Y36" s="23"/>
      <c r="Z36" s="23"/>
    </row>
    <row r="37" spans="1:26" ht="72" customHeight="1">
      <c r="A37" s="627">
        <v>15</v>
      </c>
      <c r="B37" s="623" t="s">
        <v>60</v>
      </c>
      <c r="C37" s="623" t="s">
        <v>86</v>
      </c>
      <c r="D37" s="620">
        <v>43038</v>
      </c>
      <c r="E37" s="624" t="s">
        <v>218</v>
      </c>
      <c r="F37" s="623" t="s">
        <v>68</v>
      </c>
      <c r="G37" s="624" t="s">
        <v>219</v>
      </c>
      <c r="H37" s="91" t="s">
        <v>220</v>
      </c>
      <c r="I37" s="130" t="s">
        <v>69</v>
      </c>
      <c r="J37" s="130" t="s">
        <v>221</v>
      </c>
      <c r="K37" s="130" t="s">
        <v>222</v>
      </c>
      <c r="L37" s="131">
        <v>43040</v>
      </c>
      <c r="M37" s="131">
        <v>43102</v>
      </c>
      <c r="N37" s="131">
        <v>43190</v>
      </c>
      <c r="O37" s="132" t="s">
        <v>223</v>
      </c>
      <c r="P37" s="91" t="s">
        <v>224</v>
      </c>
      <c r="Q37" s="143" t="s">
        <v>225</v>
      </c>
      <c r="R37" s="144" t="s">
        <v>226</v>
      </c>
      <c r="S37" s="134" t="s">
        <v>64</v>
      </c>
      <c r="T37" s="122" t="s">
        <v>76</v>
      </c>
      <c r="U37" s="91" t="s">
        <v>227</v>
      </c>
      <c r="V37" s="94"/>
      <c r="W37" s="23"/>
      <c r="X37" s="23"/>
      <c r="Y37" s="23"/>
      <c r="Z37" s="23"/>
    </row>
    <row r="38" spans="1:26" ht="72" customHeight="1">
      <c r="A38" s="622"/>
      <c r="B38" s="622"/>
      <c r="C38" s="622"/>
      <c r="D38" s="622"/>
      <c r="E38" s="622"/>
      <c r="F38" s="622"/>
      <c r="G38" s="622"/>
      <c r="H38" s="91" t="s">
        <v>228</v>
      </c>
      <c r="I38" s="130" t="s">
        <v>69</v>
      </c>
      <c r="J38" s="130" t="s">
        <v>229</v>
      </c>
      <c r="K38" s="130" t="s">
        <v>222</v>
      </c>
      <c r="L38" s="131">
        <v>43040</v>
      </c>
      <c r="M38" s="131">
        <v>43191</v>
      </c>
      <c r="N38" s="131">
        <v>43465</v>
      </c>
      <c r="O38" s="132" t="s">
        <v>230</v>
      </c>
      <c r="P38" s="91" t="s">
        <v>231</v>
      </c>
      <c r="Q38" s="133" t="s">
        <v>232</v>
      </c>
      <c r="R38" s="91" t="s">
        <v>233</v>
      </c>
      <c r="S38" s="134" t="s">
        <v>64</v>
      </c>
      <c r="T38" s="122" t="s">
        <v>76</v>
      </c>
      <c r="U38" s="91" t="s">
        <v>234</v>
      </c>
      <c r="V38" s="94"/>
      <c r="W38" s="23"/>
      <c r="X38" s="23"/>
      <c r="Y38" s="23"/>
      <c r="Z38" s="23"/>
    </row>
    <row r="39" spans="1:26" ht="72" customHeight="1">
      <c r="A39" s="627">
        <v>16</v>
      </c>
      <c r="B39" s="623" t="s">
        <v>60</v>
      </c>
      <c r="C39" s="623" t="s">
        <v>86</v>
      </c>
      <c r="D39" s="620">
        <v>43084</v>
      </c>
      <c r="E39" s="624" t="s">
        <v>235</v>
      </c>
      <c r="F39" s="623" t="s">
        <v>68</v>
      </c>
      <c r="G39" s="624" t="s">
        <v>236</v>
      </c>
      <c r="H39" s="91" t="s">
        <v>237</v>
      </c>
      <c r="I39" s="130" t="s">
        <v>69</v>
      </c>
      <c r="J39" s="130" t="s">
        <v>238</v>
      </c>
      <c r="K39" s="130" t="s">
        <v>141</v>
      </c>
      <c r="L39" s="131">
        <v>43112</v>
      </c>
      <c r="M39" s="131">
        <v>43143</v>
      </c>
      <c r="N39" s="131">
        <v>43159</v>
      </c>
      <c r="O39" s="132" t="s">
        <v>239</v>
      </c>
      <c r="P39" s="91" t="s">
        <v>240</v>
      </c>
      <c r="Q39" s="133" t="s">
        <v>241</v>
      </c>
      <c r="R39" s="145" t="s">
        <v>242</v>
      </c>
      <c r="S39" s="134" t="s">
        <v>64</v>
      </c>
      <c r="T39" s="122" t="s">
        <v>76</v>
      </c>
      <c r="U39" s="145" t="s">
        <v>243</v>
      </c>
      <c r="V39" s="94"/>
      <c r="W39" s="23"/>
      <c r="X39" s="23"/>
      <c r="Y39" s="23"/>
      <c r="Z39" s="23"/>
    </row>
    <row r="40" spans="1:26" ht="72" customHeight="1">
      <c r="A40" s="621"/>
      <c r="B40" s="621"/>
      <c r="C40" s="621"/>
      <c r="D40" s="621"/>
      <c r="E40" s="621"/>
      <c r="F40" s="621"/>
      <c r="G40" s="621"/>
      <c r="H40" s="91" t="s">
        <v>244</v>
      </c>
      <c r="I40" s="130" t="s">
        <v>69</v>
      </c>
      <c r="J40" s="130" t="s">
        <v>245</v>
      </c>
      <c r="K40" s="130" t="s">
        <v>141</v>
      </c>
      <c r="L40" s="131">
        <v>43112</v>
      </c>
      <c r="M40" s="131">
        <v>43122</v>
      </c>
      <c r="N40" s="131">
        <v>43159</v>
      </c>
      <c r="O40" s="132" t="s">
        <v>246</v>
      </c>
      <c r="P40" s="91" t="s">
        <v>247</v>
      </c>
      <c r="Q40" s="133" t="s">
        <v>248</v>
      </c>
      <c r="R40" s="91" t="s">
        <v>249</v>
      </c>
      <c r="S40" s="134" t="s">
        <v>64</v>
      </c>
      <c r="T40" s="122" t="s">
        <v>76</v>
      </c>
      <c r="U40" s="91" t="s">
        <v>250</v>
      </c>
      <c r="V40" s="94"/>
      <c r="W40" s="23"/>
      <c r="X40" s="23"/>
      <c r="Y40" s="23"/>
      <c r="Z40" s="23"/>
    </row>
    <row r="41" spans="1:26" ht="72" customHeight="1">
      <c r="A41" s="622"/>
      <c r="B41" s="622"/>
      <c r="C41" s="622"/>
      <c r="D41" s="622"/>
      <c r="E41" s="622"/>
      <c r="F41" s="622"/>
      <c r="G41" s="622"/>
      <c r="H41" s="91" t="s">
        <v>251</v>
      </c>
      <c r="I41" s="130" t="s">
        <v>69</v>
      </c>
      <c r="J41" s="130" t="s">
        <v>252</v>
      </c>
      <c r="K41" s="130" t="s">
        <v>141</v>
      </c>
      <c r="L41" s="131">
        <v>43112</v>
      </c>
      <c r="M41" s="131">
        <v>43122</v>
      </c>
      <c r="N41" s="131">
        <v>43465</v>
      </c>
      <c r="O41" s="132" t="s">
        <v>253</v>
      </c>
      <c r="P41" s="91" t="s">
        <v>254</v>
      </c>
      <c r="Q41" s="133" t="s">
        <v>255</v>
      </c>
      <c r="R41" s="91" t="s">
        <v>256</v>
      </c>
      <c r="S41" s="134" t="s">
        <v>64</v>
      </c>
      <c r="T41" s="122" t="s">
        <v>76</v>
      </c>
      <c r="U41" s="91" t="s">
        <v>257</v>
      </c>
      <c r="V41" s="94"/>
      <c r="W41" s="23"/>
      <c r="X41" s="23"/>
      <c r="Y41" s="23"/>
      <c r="Z41" s="23"/>
    </row>
    <row r="42" spans="1:26" ht="72" customHeight="1">
      <c r="A42" s="627">
        <v>17</v>
      </c>
      <c r="B42" s="623" t="s">
        <v>60</v>
      </c>
      <c r="C42" s="623" t="s">
        <v>258</v>
      </c>
      <c r="D42" s="620">
        <v>43084</v>
      </c>
      <c r="E42" s="624" t="s">
        <v>259</v>
      </c>
      <c r="F42" s="623" t="s">
        <v>68</v>
      </c>
      <c r="G42" s="624" t="s">
        <v>260</v>
      </c>
      <c r="H42" s="91" t="s">
        <v>261</v>
      </c>
      <c r="I42" s="130" t="s">
        <v>62</v>
      </c>
      <c r="J42" s="130" t="s">
        <v>238</v>
      </c>
      <c r="K42" s="130" t="s">
        <v>141</v>
      </c>
      <c r="L42" s="131">
        <v>43112</v>
      </c>
      <c r="M42" s="131">
        <v>43122</v>
      </c>
      <c r="N42" s="131">
        <v>43126</v>
      </c>
      <c r="O42" s="132" t="s">
        <v>262</v>
      </c>
      <c r="P42" s="91" t="s">
        <v>263</v>
      </c>
      <c r="Q42" s="133" t="s">
        <v>264</v>
      </c>
      <c r="R42" s="145" t="s">
        <v>265</v>
      </c>
      <c r="S42" s="139"/>
      <c r="T42" s="122" t="s">
        <v>76</v>
      </c>
      <c r="U42" s="91" t="s">
        <v>266</v>
      </c>
      <c r="V42" s="94"/>
      <c r="W42" s="23"/>
      <c r="X42" s="23"/>
      <c r="Y42" s="23"/>
      <c r="Z42" s="23"/>
    </row>
    <row r="43" spans="1:26" ht="72" customHeight="1">
      <c r="A43" s="621"/>
      <c r="B43" s="621"/>
      <c r="C43" s="621"/>
      <c r="D43" s="621"/>
      <c r="E43" s="621"/>
      <c r="F43" s="621"/>
      <c r="G43" s="621"/>
      <c r="H43" s="91" t="s">
        <v>267</v>
      </c>
      <c r="I43" s="130" t="s">
        <v>62</v>
      </c>
      <c r="J43" s="130" t="s">
        <v>268</v>
      </c>
      <c r="K43" s="130" t="s">
        <v>141</v>
      </c>
      <c r="L43" s="131">
        <v>43112</v>
      </c>
      <c r="M43" s="131">
        <v>43132</v>
      </c>
      <c r="N43" s="131">
        <v>43159</v>
      </c>
      <c r="O43" s="132" t="s">
        <v>269</v>
      </c>
      <c r="P43" s="91"/>
      <c r="Q43" s="133" t="s">
        <v>270</v>
      </c>
      <c r="R43" s="91" t="s">
        <v>271</v>
      </c>
      <c r="S43" s="134" t="s">
        <v>64</v>
      </c>
      <c r="T43" s="122" t="s">
        <v>76</v>
      </c>
      <c r="U43" s="91" t="s">
        <v>272</v>
      </c>
      <c r="V43" s="94"/>
      <c r="W43" s="23"/>
      <c r="X43" s="23"/>
      <c r="Y43" s="23"/>
      <c r="Z43" s="23"/>
    </row>
    <row r="44" spans="1:26" ht="72" customHeight="1">
      <c r="A44" s="622"/>
      <c r="B44" s="622"/>
      <c r="C44" s="622"/>
      <c r="D44" s="622"/>
      <c r="E44" s="622"/>
      <c r="F44" s="622"/>
      <c r="G44" s="622"/>
      <c r="H44" s="91" t="s">
        <v>273</v>
      </c>
      <c r="I44" s="130" t="s">
        <v>62</v>
      </c>
      <c r="J44" s="130" t="s">
        <v>274</v>
      </c>
      <c r="K44" s="130" t="s">
        <v>141</v>
      </c>
      <c r="L44" s="131">
        <v>43112</v>
      </c>
      <c r="M44" s="131">
        <v>43122</v>
      </c>
      <c r="N44" s="131">
        <v>43465</v>
      </c>
      <c r="O44" s="132" t="s">
        <v>275</v>
      </c>
      <c r="P44" s="91" t="s">
        <v>276</v>
      </c>
      <c r="Q44" s="133" t="s">
        <v>277</v>
      </c>
      <c r="R44" s="91" t="s">
        <v>278</v>
      </c>
      <c r="S44" s="134" t="s">
        <v>64</v>
      </c>
      <c r="T44" s="122" t="s">
        <v>76</v>
      </c>
      <c r="U44" s="91" t="s">
        <v>279</v>
      </c>
      <c r="V44" s="94"/>
      <c r="W44" s="23"/>
      <c r="X44" s="23"/>
      <c r="Y44" s="23"/>
      <c r="Z44" s="23"/>
    </row>
    <row r="45" spans="1:26" ht="72" customHeight="1">
      <c r="A45" s="114">
        <v>19</v>
      </c>
      <c r="B45" s="115" t="s">
        <v>60</v>
      </c>
      <c r="C45" s="115" t="s">
        <v>96</v>
      </c>
      <c r="D45" s="116">
        <v>42551</v>
      </c>
      <c r="E45" s="117" t="s">
        <v>280</v>
      </c>
      <c r="F45" s="115" t="s">
        <v>68</v>
      </c>
      <c r="G45" s="117" t="s">
        <v>281</v>
      </c>
      <c r="H45" s="117" t="s">
        <v>282</v>
      </c>
      <c r="I45" s="115" t="s">
        <v>62</v>
      </c>
      <c r="J45" s="115" t="s">
        <v>283</v>
      </c>
      <c r="K45" s="115" t="s">
        <v>284</v>
      </c>
      <c r="L45" s="116">
        <v>42566</v>
      </c>
      <c r="M45" s="116">
        <v>42566</v>
      </c>
      <c r="N45" s="116">
        <v>42735</v>
      </c>
      <c r="O45" s="146" t="s">
        <v>285</v>
      </c>
      <c r="P45" s="115" t="s">
        <v>286</v>
      </c>
      <c r="Q45" s="119" t="s">
        <v>287</v>
      </c>
      <c r="R45" s="147" t="s">
        <v>288</v>
      </c>
      <c r="S45" s="128" t="s">
        <v>64</v>
      </c>
      <c r="T45" s="122" t="s">
        <v>76</v>
      </c>
      <c r="U45" s="120" t="s">
        <v>289</v>
      </c>
      <c r="V45" s="123"/>
      <c r="W45" s="23"/>
      <c r="X45" s="23"/>
      <c r="Y45" s="23"/>
      <c r="Z45" s="23"/>
    </row>
    <row r="46" spans="1:26" ht="72" customHeight="1">
      <c r="A46" s="140">
        <v>26</v>
      </c>
      <c r="B46" s="130" t="s">
        <v>60</v>
      </c>
      <c r="C46" s="130" t="s">
        <v>96</v>
      </c>
      <c r="D46" s="131">
        <v>42951</v>
      </c>
      <c r="E46" s="91" t="s">
        <v>290</v>
      </c>
      <c r="F46" s="130" t="s">
        <v>68</v>
      </c>
      <c r="G46" s="91" t="s">
        <v>291</v>
      </c>
      <c r="H46" s="91" t="s">
        <v>292</v>
      </c>
      <c r="I46" s="130" t="s">
        <v>62</v>
      </c>
      <c r="J46" s="130" t="s">
        <v>293</v>
      </c>
      <c r="K46" s="130" t="s">
        <v>284</v>
      </c>
      <c r="L46" s="131">
        <v>42970</v>
      </c>
      <c r="M46" s="131">
        <v>42971</v>
      </c>
      <c r="N46" s="131">
        <v>43076</v>
      </c>
      <c r="O46" s="148" t="s">
        <v>294</v>
      </c>
      <c r="P46" s="130" t="s">
        <v>295</v>
      </c>
      <c r="Q46" s="149" t="s">
        <v>296</v>
      </c>
      <c r="R46" s="150" t="s">
        <v>297</v>
      </c>
      <c r="S46" s="134"/>
      <c r="T46" s="122" t="s">
        <v>76</v>
      </c>
      <c r="U46" s="150" t="s">
        <v>298</v>
      </c>
      <c r="V46" s="94"/>
      <c r="W46" s="23"/>
      <c r="X46" s="23"/>
      <c r="Y46" s="23"/>
      <c r="Z46" s="23"/>
    </row>
    <row r="47" spans="1:26" ht="72" customHeight="1">
      <c r="A47" s="140">
        <v>27</v>
      </c>
      <c r="B47" s="130" t="s">
        <v>60</v>
      </c>
      <c r="C47" s="130" t="s">
        <v>96</v>
      </c>
      <c r="D47" s="131">
        <v>42951</v>
      </c>
      <c r="E47" s="91" t="s">
        <v>299</v>
      </c>
      <c r="F47" s="130" t="s">
        <v>68</v>
      </c>
      <c r="G47" s="91" t="s">
        <v>291</v>
      </c>
      <c r="H47" s="91" t="s">
        <v>292</v>
      </c>
      <c r="I47" s="130" t="s">
        <v>62</v>
      </c>
      <c r="J47" s="130" t="s">
        <v>293</v>
      </c>
      <c r="K47" s="130" t="s">
        <v>284</v>
      </c>
      <c r="L47" s="131">
        <v>42970</v>
      </c>
      <c r="M47" s="131">
        <v>42971</v>
      </c>
      <c r="N47" s="131">
        <v>43076</v>
      </c>
      <c r="O47" s="148" t="s">
        <v>300</v>
      </c>
      <c r="P47" s="151" t="s">
        <v>295</v>
      </c>
      <c r="Q47" s="143" t="s">
        <v>301</v>
      </c>
      <c r="R47" s="150" t="s">
        <v>302</v>
      </c>
      <c r="S47" s="134"/>
      <c r="T47" s="122" t="s">
        <v>76</v>
      </c>
      <c r="U47" s="150" t="s">
        <v>303</v>
      </c>
      <c r="V47" s="94"/>
      <c r="W47" s="23"/>
      <c r="X47" s="23"/>
      <c r="Y47" s="23"/>
      <c r="Z47" s="23"/>
    </row>
    <row r="48" spans="1:26" ht="72" customHeight="1">
      <c r="A48" s="627">
        <v>30</v>
      </c>
      <c r="B48" s="623" t="s">
        <v>74</v>
      </c>
      <c r="C48" s="623" t="s">
        <v>73</v>
      </c>
      <c r="D48" s="628">
        <v>43370</v>
      </c>
      <c r="E48" s="629" t="s">
        <v>304</v>
      </c>
      <c r="F48" s="629" t="s">
        <v>75</v>
      </c>
      <c r="G48" s="630" t="s">
        <v>305</v>
      </c>
      <c r="H48" s="152" t="s">
        <v>306</v>
      </c>
      <c r="I48" s="153" t="s">
        <v>62</v>
      </c>
      <c r="J48" s="153" t="s">
        <v>307</v>
      </c>
      <c r="K48" s="154" t="s">
        <v>308</v>
      </c>
      <c r="L48" s="155">
        <v>43367</v>
      </c>
      <c r="M48" s="155">
        <v>43367</v>
      </c>
      <c r="N48" s="155">
        <v>43370</v>
      </c>
      <c r="O48" s="156" t="s">
        <v>309</v>
      </c>
      <c r="P48" s="157" t="s">
        <v>310</v>
      </c>
      <c r="Q48" s="158" t="s">
        <v>311</v>
      </c>
      <c r="R48" s="158" t="s">
        <v>312</v>
      </c>
      <c r="S48" s="159" t="s">
        <v>64</v>
      </c>
      <c r="T48" s="122" t="s">
        <v>76</v>
      </c>
      <c r="U48" s="144" t="s">
        <v>313</v>
      </c>
      <c r="V48" s="23"/>
      <c r="W48" s="23"/>
      <c r="X48" s="23"/>
      <c r="Y48" s="23"/>
      <c r="Z48" s="23"/>
    </row>
    <row r="49" spans="1:26" ht="72" customHeight="1">
      <c r="A49" s="621"/>
      <c r="B49" s="621"/>
      <c r="C49" s="621"/>
      <c r="D49" s="621"/>
      <c r="E49" s="621"/>
      <c r="F49" s="621"/>
      <c r="G49" s="621"/>
      <c r="H49" s="91" t="s">
        <v>314</v>
      </c>
      <c r="I49" s="130" t="s">
        <v>62</v>
      </c>
      <c r="J49" s="130" t="s">
        <v>315</v>
      </c>
      <c r="K49" s="160" t="s">
        <v>308</v>
      </c>
      <c r="L49" s="161">
        <v>43370</v>
      </c>
      <c r="M49" s="161">
        <v>43370</v>
      </c>
      <c r="N49" s="161">
        <v>43370</v>
      </c>
      <c r="O49" s="162" t="s">
        <v>316</v>
      </c>
      <c r="P49" s="130" t="s">
        <v>317</v>
      </c>
      <c r="Q49" s="163" t="s">
        <v>318</v>
      </c>
      <c r="R49" s="164" t="s">
        <v>319</v>
      </c>
      <c r="S49" s="134" t="s">
        <v>64</v>
      </c>
      <c r="T49" s="122" t="s">
        <v>76</v>
      </c>
      <c r="U49" s="144" t="s">
        <v>320</v>
      </c>
      <c r="V49" s="23"/>
      <c r="W49" s="23"/>
      <c r="X49" s="23"/>
      <c r="Y49" s="23"/>
      <c r="Z49" s="23"/>
    </row>
    <row r="50" spans="1:26" ht="72" customHeight="1">
      <c r="A50" s="621"/>
      <c r="B50" s="621"/>
      <c r="C50" s="621"/>
      <c r="D50" s="621"/>
      <c r="E50" s="621"/>
      <c r="F50" s="621"/>
      <c r="G50" s="621"/>
      <c r="H50" s="163" t="s">
        <v>321</v>
      </c>
      <c r="I50" s="130" t="s">
        <v>62</v>
      </c>
      <c r="J50" s="130" t="s">
        <v>322</v>
      </c>
      <c r="K50" s="130" t="s">
        <v>308</v>
      </c>
      <c r="L50" s="131">
        <v>43370</v>
      </c>
      <c r="M50" s="161">
        <v>43374</v>
      </c>
      <c r="N50" s="161">
        <v>43462</v>
      </c>
      <c r="O50" s="165" t="s">
        <v>323</v>
      </c>
      <c r="P50" s="130" t="s">
        <v>324</v>
      </c>
      <c r="Q50" s="149" t="s">
        <v>325</v>
      </c>
      <c r="R50" s="143" t="s">
        <v>326</v>
      </c>
      <c r="S50" s="134" t="s">
        <v>64</v>
      </c>
      <c r="T50" s="122" t="s">
        <v>76</v>
      </c>
      <c r="U50" s="150" t="s">
        <v>327</v>
      </c>
      <c r="V50" s="23"/>
      <c r="W50" s="23"/>
      <c r="X50" s="23"/>
      <c r="Y50" s="23"/>
      <c r="Z50" s="23"/>
    </row>
    <row r="51" spans="1:26" ht="72" customHeight="1">
      <c r="A51" s="621"/>
      <c r="B51" s="621"/>
      <c r="C51" s="621"/>
      <c r="D51" s="621"/>
      <c r="E51" s="621"/>
      <c r="F51" s="621"/>
      <c r="G51" s="621"/>
      <c r="H51" s="91" t="s">
        <v>328</v>
      </c>
      <c r="I51" s="130" t="s">
        <v>62</v>
      </c>
      <c r="J51" s="130" t="s">
        <v>329</v>
      </c>
      <c r="K51" s="130" t="s">
        <v>308</v>
      </c>
      <c r="L51" s="131">
        <v>43370</v>
      </c>
      <c r="M51" s="161">
        <v>43374</v>
      </c>
      <c r="N51" s="161">
        <v>43612</v>
      </c>
      <c r="O51" s="166" t="s">
        <v>330</v>
      </c>
      <c r="P51" s="130" t="s">
        <v>331</v>
      </c>
      <c r="Q51" s="149" t="s">
        <v>332</v>
      </c>
      <c r="R51" s="167" t="s">
        <v>333</v>
      </c>
      <c r="S51" s="167"/>
      <c r="T51" s="122" t="s">
        <v>76</v>
      </c>
      <c r="U51" s="150" t="s">
        <v>334</v>
      </c>
      <c r="V51" s="23"/>
      <c r="W51" s="23"/>
      <c r="X51" s="23"/>
      <c r="Y51" s="23"/>
      <c r="Z51" s="23"/>
    </row>
    <row r="52" spans="1:26" ht="72" customHeight="1">
      <c r="A52" s="621"/>
      <c r="B52" s="621"/>
      <c r="C52" s="621"/>
      <c r="D52" s="621"/>
      <c r="E52" s="621"/>
      <c r="F52" s="621"/>
      <c r="G52" s="621"/>
      <c r="H52" s="150" t="s">
        <v>335</v>
      </c>
      <c r="I52" s="151" t="s">
        <v>62</v>
      </c>
      <c r="J52" s="151" t="s">
        <v>336</v>
      </c>
      <c r="K52" s="151" t="s">
        <v>308</v>
      </c>
      <c r="L52" s="168">
        <v>43370</v>
      </c>
      <c r="M52" s="169">
        <v>43374</v>
      </c>
      <c r="N52" s="169">
        <v>43403</v>
      </c>
      <c r="O52" s="170" t="s">
        <v>337</v>
      </c>
      <c r="P52" s="171"/>
      <c r="Q52" s="149" t="s">
        <v>338</v>
      </c>
      <c r="R52" s="172"/>
      <c r="S52" s="172"/>
      <c r="T52" s="122" t="s">
        <v>339</v>
      </c>
      <c r="U52" s="150" t="s">
        <v>340</v>
      </c>
      <c r="V52" s="23"/>
      <c r="W52" s="23"/>
      <c r="X52" s="23"/>
      <c r="Y52" s="23"/>
      <c r="Z52" s="23"/>
    </row>
    <row r="53" spans="1:26" ht="72" customHeight="1">
      <c r="A53" s="621"/>
      <c r="B53" s="621"/>
      <c r="C53" s="621"/>
      <c r="D53" s="621"/>
      <c r="E53" s="621"/>
      <c r="F53" s="621"/>
      <c r="G53" s="621"/>
      <c r="H53" s="150" t="s">
        <v>341</v>
      </c>
      <c r="I53" s="151" t="s">
        <v>62</v>
      </c>
      <c r="J53" s="151" t="s">
        <v>342</v>
      </c>
      <c r="K53" s="151" t="s">
        <v>308</v>
      </c>
      <c r="L53" s="168">
        <v>43370</v>
      </c>
      <c r="M53" s="169">
        <v>43374</v>
      </c>
      <c r="N53" s="169">
        <v>43434</v>
      </c>
      <c r="O53" s="173" t="s">
        <v>343</v>
      </c>
      <c r="P53" s="171"/>
      <c r="Q53" s="149" t="s">
        <v>344</v>
      </c>
      <c r="R53" s="172"/>
      <c r="S53" s="172"/>
      <c r="T53" s="122" t="s">
        <v>339</v>
      </c>
      <c r="U53" s="150" t="s">
        <v>345</v>
      </c>
      <c r="V53" s="23"/>
      <c r="W53" s="23"/>
      <c r="X53" s="23"/>
      <c r="Y53" s="23"/>
      <c r="Z53" s="23"/>
    </row>
    <row r="54" spans="1:26" ht="72" customHeight="1">
      <c r="A54" s="622"/>
      <c r="B54" s="622"/>
      <c r="C54" s="622"/>
      <c r="D54" s="622"/>
      <c r="E54" s="622"/>
      <c r="F54" s="622"/>
      <c r="G54" s="622"/>
      <c r="H54" s="174" t="s">
        <v>346</v>
      </c>
      <c r="I54" s="175" t="s">
        <v>62</v>
      </c>
      <c r="J54" s="175" t="s">
        <v>347</v>
      </c>
      <c r="K54" s="151" t="s">
        <v>308</v>
      </c>
      <c r="L54" s="168">
        <v>43370</v>
      </c>
      <c r="M54" s="169">
        <v>43371</v>
      </c>
      <c r="N54" s="169">
        <v>43434</v>
      </c>
      <c r="O54" s="170" t="s">
        <v>348</v>
      </c>
      <c r="P54" s="176"/>
      <c r="Q54" s="149" t="s">
        <v>349</v>
      </c>
      <c r="R54" s="172"/>
      <c r="S54" s="172"/>
      <c r="T54" s="122" t="s">
        <v>339</v>
      </c>
      <c r="U54" s="150" t="s">
        <v>350</v>
      </c>
      <c r="V54" s="23"/>
      <c r="W54" s="23"/>
      <c r="X54" s="23"/>
      <c r="Y54" s="23"/>
      <c r="Z54" s="23"/>
    </row>
    <row r="55" spans="1:26" ht="72" customHeight="1">
      <c r="A55" s="627">
        <v>31</v>
      </c>
      <c r="B55" s="623" t="s">
        <v>60</v>
      </c>
      <c r="C55" s="623" t="s">
        <v>73</v>
      </c>
      <c r="D55" s="628">
        <v>43368</v>
      </c>
      <c r="E55" s="624" t="s">
        <v>351</v>
      </c>
      <c r="F55" s="623" t="s">
        <v>75</v>
      </c>
      <c r="G55" s="624" t="s">
        <v>352</v>
      </c>
      <c r="H55" s="91" t="s">
        <v>353</v>
      </c>
      <c r="I55" s="130" t="s">
        <v>62</v>
      </c>
      <c r="J55" s="130" t="s">
        <v>315</v>
      </c>
      <c r="K55" s="130" t="s">
        <v>308</v>
      </c>
      <c r="L55" s="161">
        <v>43370</v>
      </c>
      <c r="M55" s="161">
        <v>43370</v>
      </c>
      <c r="N55" s="161">
        <v>43370</v>
      </c>
      <c r="O55" s="141" t="s">
        <v>354</v>
      </c>
      <c r="P55" s="130" t="s">
        <v>317</v>
      </c>
      <c r="Q55" s="149" t="s">
        <v>355</v>
      </c>
      <c r="R55" s="164" t="s">
        <v>356</v>
      </c>
      <c r="S55" s="134" t="s">
        <v>64</v>
      </c>
      <c r="T55" s="122" t="s">
        <v>76</v>
      </c>
      <c r="U55" s="150" t="s">
        <v>357</v>
      </c>
      <c r="V55" s="23"/>
      <c r="W55" s="23"/>
      <c r="X55" s="23"/>
      <c r="Y55" s="23"/>
      <c r="Z55" s="23"/>
    </row>
    <row r="56" spans="1:26" ht="72" customHeight="1">
      <c r="A56" s="621"/>
      <c r="B56" s="621"/>
      <c r="C56" s="621"/>
      <c r="D56" s="621"/>
      <c r="E56" s="621"/>
      <c r="F56" s="621"/>
      <c r="G56" s="621"/>
      <c r="H56" s="150" t="s">
        <v>358</v>
      </c>
      <c r="I56" s="130" t="s">
        <v>62</v>
      </c>
      <c r="J56" s="130" t="s">
        <v>315</v>
      </c>
      <c r="K56" s="130" t="s">
        <v>308</v>
      </c>
      <c r="L56" s="161">
        <v>43370</v>
      </c>
      <c r="M56" s="161">
        <v>43374</v>
      </c>
      <c r="N56" s="161">
        <v>43449</v>
      </c>
      <c r="O56" s="177" t="s">
        <v>359</v>
      </c>
      <c r="P56" s="141" t="s">
        <v>360</v>
      </c>
      <c r="Q56" s="149" t="s">
        <v>361</v>
      </c>
      <c r="R56" s="178" t="s">
        <v>362</v>
      </c>
      <c r="S56" s="134" t="s">
        <v>64</v>
      </c>
      <c r="T56" s="122" t="s">
        <v>76</v>
      </c>
      <c r="U56" s="150" t="s">
        <v>363</v>
      </c>
      <c r="V56" s="23"/>
      <c r="W56" s="23"/>
      <c r="X56" s="23"/>
      <c r="Y56" s="23"/>
      <c r="Z56" s="23"/>
    </row>
    <row r="57" spans="1:26" ht="72" customHeight="1">
      <c r="A57" s="622"/>
      <c r="B57" s="622"/>
      <c r="C57" s="622"/>
      <c r="D57" s="622"/>
      <c r="E57" s="622"/>
      <c r="F57" s="622"/>
      <c r="G57" s="621"/>
      <c r="H57" s="138" t="s">
        <v>364</v>
      </c>
      <c r="I57" s="136" t="s">
        <v>62</v>
      </c>
      <c r="J57" s="136" t="s">
        <v>365</v>
      </c>
      <c r="K57" s="136" t="s">
        <v>308</v>
      </c>
      <c r="L57" s="137">
        <v>43370</v>
      </c>
      <c r="M57" s="179">
        <v>43374</v>
      </c>
      <c r="N57" s="179">
        <v>43403</v>
      </c>
      <c r="O57" s="180" t="s">
        <v>366</v>
      </c>
      <c r="P57" s="181" t="s">
        <v>367</v>
      </c>
      <c r="Q57" s="182" t="s">
        <v>368</v>
      </c>
      <c r="R57" s="183" t="s">
        <v>369</v>
      </c>
      <c r="S57" s="134" t="s">
        <v>64</v>
      </c>
      <c r="T57" s="122" t="s">
        <v>76</v>
      </c>
      <c r="U57" s="174" t="s">
        <v>370</v>
      </c>
      <c r="V57" s="23"/>
      <c r="W57" s="23"/>
      <c r="X57" s="23"/>
      <c r="Y57" s="23"/>
      <c r="Z57" s="23"/>
    </row>
    <row r="58" spans="1:26" ht="72" customHeight="1">
      <c r="A58" s="184">
        <v>32</v>
      </c>
      <c r="B58" s="141" t="s">
        <v>74</v>
      </c>
      <c r="C58" s="141" t="s">
        <v>73</v>
      </c>
      <c r="D58" s="185">
        <v>43437</v>
      </c>
      <c r="E58" s="186" t="s">
        <v>371</v>
      </c>
      <c r="F58" s="141" t="s">
        <v>75</v>
      </c>
      <c r="G58" s="186" t="s">
        <v>372</v>
      </c>
      <c r="H58" s="186" t="s">
        <v>373</v>
      </c>
      <c r="I58" s="141" t="s">
        <v>62</v>
      </c>
      <c r="J58" s="186" t="s">
        <v>317</v>
      </c>
      <c r="K58" s="130" t="s">
        <v>308</v>
      </c>
      <c r="L58" s="131">
        <v>43437</v>
      </c>
      <c r="M58" s="161">
        <v>43497</v>
      </c>
      <c r="N58" s="161">
        <v>43678</v>
      </c>
      <c r="O58" s="187" t="s">
        <v>374</v>
      </c>
      <c r="P58" s="188" t="s">
        <v>375</v>
      </c>
      <c r="Q58" s="189" t="s">
        <v>376</v>
      </c>
      <c r="R58" s="190" t="s">
        <v>377</v>
      </c>
      <c r="S58" s="134"/>
      <c r="T58" s="122" t="s">
        <v>76</v>
      </c>
      <c r="U58" s="150" t="s">
        <v>378</v>
      </c>
      <c r="V58" s="23"/>
      <c r="W58" s="23"/>
      <c r="X58" s="23"/>
      <c r="Y58" s="23"/>
      <c r="Z58" s="23"/>
    </row>
    <row r="59" spans="1:26" ht="15.75" customHeight="1">
      <c r="A59" s="191">
        <v>4</v>
      </c>
      <c r="B59" s="141" t="s">
        <v>74</v>
      </c>
      <c r="C59" s="141" t="s">
        <v>94</v>
      </c>
      <c r="D59" s="131">
        <v>43403</v>
      </c>
      <c r="E59" s="192" t="s">
        <v>379</v>
      </c>
      <c r="F59" s="130" t="s">
        <v>75</v>
      </c>
      <c r="G59" s="192" t="s">
        <v>380</v>
      </c>
      <c r="H59" s="192" t="s">
        <v>381</v>
      </c>
      <c r="I59" s="130" t="s">
        <v>69</v>
      </c>
      <c r="J59" s="91" t="s">
        <v>382</v>
      </c>
      <c r="K59" s="91" t="s">
        <v>383</v>
      </c>
      <c r="L59" s="131">
        <v>43439</v>
      </c>
      <c r="M59" s="131">
        <v>43511</v>
      </c>
      <c r="N59" s="131">
        <v>43539</v>
      </c>
      <c r="O59" s="166" t="s">
        <v>384</v>
      </c>
      <c r="P59" s="141" t="s">
        <v>385</v>
      </c>
      <c r="Q59" s="192" t="s">
        <v>386</v>
      </c>
      <c r="R59" s="193" t="s">
        <v>387</v>
      </c>
      <c r="S59" s="133" t="s">
        <v>71</v>
      </c>
      <c r="T59" s="130" t="s">
        <v>76</v>
      </c>
      <c r="U59" s="91" t="s">
        <v>388</v>
      </c>
      <c r="V59" s="23"/>
      <c r="W59" s="23"/>
      <c r="X59" s="23"/>
      <c r="Y59" s="23"/>
      <c r="Z59" s="23"/>
    </row>
    <row r="60" spans="1:26" ht="147" customHeight="1">
      <c r="A60" s="191">
        <v>2</v>
      </c>
      <c r="B60" s="141" t="s">
        <v>60</v>
      </c>
      <c r="C60" s="141" t="s">
        <v>94</v>
      </c>
      <c r="D60" s="131">
        <v>43392</v>
      </c>
      <c r="E60" s="192" t="s">
        <v>389</v>
      </c>
      <c r="F60" s="130" t="s">
        <v>75</v>
      </c>
      <c r="G60" s="192" t="s">
        <v>390</v>
      </c>
      <c r="H60" s="192" t="s">
        <v>391</v>
      </c>
      <c r="I60" s="130" t="s">
        <v>69</v>
      </c>
      <c r="J60" s="91" t="s">
        <v>392</v>
      </c>
      <c r="K60" s="91" t="s">
        <v>383</v>
      </c>
      <c r="L60" s="131">
        <v>43439</v>
      </c>
      <c r="M60" s="131">
        <v>43480</v>
      </c>
      <c r="N60" s="131">
        <v>43511</v>
      </c>
      <c r="O60" s="162" t="s">
        <v>393</v>
      </c>
      <c r="P60" s="141" t="s">
        <v>394</v>
      </c>
      <c r="Q60" s="192" t="s">
        <v>395</v>
      </c>
      <c r="R60" s="194" t="s">
        <v>396</v>
      </c>
      <c r="S60" s="133" t="s">
        <v>64</v>
      </c>
      <c r="T60" s="130" t="s">
        <v>76</v>
      </c>
      <c r="U60" s="91" t="s">
        <v>388</v>
      </c>
      <c r="V60" s="23"/>
      <c r="W60" s="23"/>
      <c r="X60" s="23"/>
      <c r="Y60" s="23"/>
      <c r="Z60" s="23"/>
    </row>
    <row r="61" spans="1:26" ht="409.5" customHeight="1">
      <c r="A61" s="195">
        <v>30</v>
      </c>
      <c r="B61" s="151" t="s">
        <v>60</v>
      </c>
      <c r="C61" s="151" t="s">
        <v>88</v>
      </c>
      <c r="D61" s="168">
        <v>42531</v>
      </c>
      <c r="E61" s="150" t="s">
        <v>397</v>
      </c>
      <c r="F61" s="151" t="s">
        <v>68</v>
      </c>
      <c r="G61" s="150" t="s">
        <v>398</v>
      </c>
      <c r="H61" s="150" t="s">
        <v>399</v>
      </c>
      <c r="I61" s="151" t="s">
        <v>62</v>
      </c>
      <c r="J61" s="151" t="s">
        <v>400</v>
      </c>
      <c r="K61" s="151" t="s">
        <v>401</v>
      </c>
      <c r="L61" s="168">
        <v>42643</v>
      </c>
      <c r="M61" s="168">
        <v>42646</v>
      </c>
      <c r="N61" s="168">
        <v>42735</v>
      </c>
      <c r="O61" s="196" t="s">
        <v>402</v>
      </c>
      <c r="P61" s="197" t="s">
        <v>403</v>
      </c>
      <c r="Q61" s="198" t="s">
        <v>404</v>
      </c>
      <c r="R61" s="150" t="s">
        <v>405</v>
      </c>
      <c r="S61" s="199" t="s">
        <v>64</v>
      </c>
      <c r="T61" s="200" t="s">
        <v>76</v>
      </c>
      <c r="U61" s="150" t="s">
        <v>406</v>
      </c>
      <c r="V61" s="20"/>
      <c r="W61" s="20"/>
      <c r="X61" s="20"/>
      <c r="Y61" s="201"/>
      <c r="Z61" s="20"/>
    </row>
    <row r="62" spans="1:26" ht="357.75" customHeight="1">
      <c r="A62" s="195">
        <v>32</v>
      </c>
      <c r="B62" s="151" t="s">
        <v>60</v>
      </c>
      <c r="C62" s="151" t="s">
        <v>92</v>
      </c>
      <c r="D62" s="168">
        <v>42934</v>
      </c>
      <c r="E62" s="150" t="s">
        <v>407</v>
      </c>
      <c r="F62" s="151" t="s">
        <v>68</v>
      </c>
      <c r="G62" s="150" t="s">
        <v>408</v>
      </c>
      <c r="H62" s="150" t="s">
        <v>409</v>
      </c>
      <c r="I62" s="151" t="s">
        <v>62</v>
      </c>
      <c r="J62" s="151" t="s">
        <v>410</v>
      </c>
      <c r="K62" s="151" t="s">
        <v>411</v>
      </c>
      <c r="L62" s="168">
        <v>42947</v>
      </c>
      <c r="M62" s="168">
        <v>42979</v>
      </c>
      <c r="N62" s="168">
        <v>43084</v>
      </c>
      <c r="O62" s="202" t="s">
        <v>412</v>
      </c>
      <c r="P62" s="151" t="s">
        <v>413</v>
      </c>
      <c r="Q62" s="119" t="s">
        <v>414</v>
      </c>
      <c r="R62" s="203" t="s">
        <v>415</v>
      </c>
      <c r="S62" s="199" t="s">
        <v>64</v>
      </c>
      <c r="T62" s="200" t="s">
        <v>76</v>
      </c>
      <c r="U62" s="150" t="s">
        <v>416</v>
      </c>
      <c r="V62" s="20"/>
      <c r="W62" s="20"/>
      <c r="X62" s="20"/>
      <c r="Y62" s="201"/>
      <c r="Z62" s="20"/>
    </row>
    <row r="63" spans="1:26" ht="15.75" customHeight="1">
      <c r="A63" s="195">
        <v>35</v>
      </c>
      <c r="B63" s="151" t="s">
        <v>60</v>
      </c>
      <c r="C63" s="151" t="s">
        <v>92</v>
      </c>
      <c r="D63" s="168">
        <v>42934</v>
      </c>
      <c r="E63" s="150" t="s">
        <v>417</v>
      </c>
      <c r="F63" s="151" t="s">
        <v>68</v>
      </c>
      <c r="G63" s="150" t="s">
        <v>418</v>
      </c>
      <c r="H63" s="150" t="s">
        <v>419</v>
      </c>
      <c r="I63" s="151" t="s">
        <v>62</v>
      </c>
      <c r="J63" s="204" t="s">
        <v>420</v>
      </c>
      <c r="K63" s="151" t="s">
        <v>421</v>
      </c>
      <c r="L63" s="168">
        <v>42947</v>
      </c>
      <c r="M63" s="168">
        <v>42948</v>
      </c>
      <c r="N63" s="168">
        <v>43100</v>
      </c>
      <c r="O63" s="202" t="s">
        <v>422</v>
      </c>
      <c r="P63" s="151" t="s">
        <v>423</v>
      </c>
      <c r="Q63" s="143" t="s">
        <v>424</v>
      </c>
      <c r="R63" s="150" t="s">
        <v>425</v>
      </c>
      <c r="S63" s="199" t="s">
        <v>64</v>
      </c>
      <c r="T63" s="200" t="s">
        <v>76</v>
      </c>
      <c r="U63" s="150" t="s">
        <v>426</v>
      </c>
      <c r="V63" s="20"/>
      <c r="W63" s="20"/>
      <c r="X63" s="20"/>
      <c r="Y63" s="201"/>
      <c r="Z63" s="20"/>
    </row>
    <row r="64" spans="1:26" ht="353.25" customHeight="1">
      <c r="A64" s="642">
        <v>36</v>
      </c>
      <c r="B64" s="631" t="s">
        <v>60</v>
      </c>
      <c r="C64" s="631" t="s">
        <v>92</v>
      </c>
      <c r="D64" s="643">
        <v>42934</v>
      </c>
      <c r="E64" s="632" t="s">
        <v>427</v>
      </c>
      <c r="F64" s="631" t="s">
        <v>68</v>
      </c>
      <c r="G64" s="632" t="s">
        <v>418</v>
      </c>
      <c r="H64" s="150" t="s">
        <v>428</v>
      </c>
      <c r="I64" s="151" t="s">
        <v>62</v>
      </c>
      <c r="J64" s="205" t="s">
        <v>420</v>
      </c>
      <c r="K64" s="151" t="s">
        <v>411</v>
      </c>
      <c r="L64" s="168">
        <v>42947</v>
      </c>
      <c r="M64" s="168">
        <v>42948</v>
      </c>
      <c r="N64" s="168">
        <v>43097</v>
      </c>
      <c r="O64" s="202" t="s">
        <v>429</v>
      </c>
      <c r="P64" s="151" t="s">
        <v>430</v>
      </c>
      <c r="Q64" s="143" t="s">
        <v>431</v>
      </c>
      <c r="R64" s="144" t="s">
        <v>432</v>
      </c>
      <c r="S64" s="199" t="s">
        <v>64</v>
      </c>
      <c r="T64" s="200" t="s">
        <v>76</v>
      </c>
      <c r="U64" s="150" t="s">
        <v>433</v>
      </c>
      <c r="V64" s="20"/>
      <c r="W64" s="20"/>
      <c r="X64" s="20"/>
      <c r="Y64" s="201"/>
      <c r="Z64" s="20"/>
    </row>
    <row r="65" spans="1:26" ht="241.5" customHeight="1">
      <c r="A65" s="622"/>
      <c r="B65" s="622"/>
      <c r="C65" s="622"/>
      <c r="D65" s="622"/>
      <c r="E65" s="622"/>
      <c r="F65" s="622"/>
      <c r="G65" s="622"/>
      <c r="H65" s="150" t="s">
        <v>434</v>
      </c>
      <c r="I65" s="151" t="s">
        <v>62</v>
      </c>
      <c r="J65" s="151" t="s">
        <v>435</v>
      </c>
      <c r="K65" s="151" t="s">
        <v>436</v>
      </c>
      <c r="L65" s="168">
        <v>42947</v>
      </c>
      <c r="M65" s="168">
        <v>42948</v>
      </c>
      <c r="N65" s="168">
        <v>43097</v>
      </c>
      <c r="O65" s="202" t="s">
        <v>437</v>
      </c>
      <c r="P65" s="151" t="s">
        <v>438</v>
      </c>
      <c r="Q65" s="143" t="s">
        <v>439</v>
      </c>
      <c r="R65" s="150" t="s">
        <v>440</v>
      </c>
      <c r="S65" s="199" t="s">
        <v>64</v>
      </c>
      <c r="T65" s="200" t="s">
        <v>76</v>
      </c>
      <c r="U65" s="150" t="s">
        <v>441</v>
      </c>
      <c r="V65" s="20"/>
      <c r="W65" s="20"/>
      <c r="X65" s="20"/>
      <c r="Y65" s="201"/>
      <c r="Z65" s="20"/>
    </row>
    <row r="66" spans="1:26" ht="216.75" customHeight="1">
      <c r="A66" s="644">
        <v>37</v>
      </c>
      <c r="B66" s="623" t="s">
        <v>60</v>
      </c>
      <c r="C66" s="623" t="s">
        <v>92</v>
      </c>
      <c r="D66" s="620">
        <v>43129</v>
      </c>
      <c r="E66" s="623" t="s">
        <v>442</v>
      </c>
      <c r="F66" s="623" t="s">
        <v>68</v>
      </c>
      <c r="G66" s="624" t="s">
        <v>443</v>
      </c>
      <c r="H66" s="91" t="s">
        <v>444</v>
      </c>
      <c r="I66" s="130" t="s">
        <v>62</v>
      </c>
      <c r="J66" s="130" t="s">
        <v>445</v>
      </c>
      <c r="K66" s="130" t="s">
        <v>446</v>
      </c>
      <c r="L66" s="131">
        <v>43129</v>
      </c>
      <c r="M66" s="131">
        <v>43130</v>
      </c>
      <c r="N66" s="131">
        <v>43138</v>
      </c>
      <c r="O66" s="132" t="s">
        <v>447</v>
      </c>
      <c r="P66" s="91" t="s">
        <v>448</v>
      </c>
      <c r="Q66" s="133" t="s">
        <v>449</v>
      </c>
      <c r="R66" s="91" t="s">
        <v>450</v>
      </c>
      <c r="S66" s="167"/>
      <c r="T66" s="122" t="s">
        <v>76</v>
      </c>
      <c r="U66" s="150" t="s">
        <v>451</v>
      </c>
      <c r="V66" s="23"/>
      <c r="W66" s="23"/>
      <c r="X66" s="23"/>
      <c r="Y66" s="94"/>
      <c r="Z66" s="23"/>
    </row>
    <row r="67" spans="1:26" ht="222" customHeight="1">
      <c r="A67" s="621"/>
      <c r="B67" s="621"/>
      <c r="C67" s="621"/>
      <c r="D67" s="621"/>
      <c r="E67" s="621"/>
      <c r="F67" s="621"/>
      <c r="G67" s="621"/>
      <c r="H67" s="150" t="s">
        <v>452</v>
      </c>
      <c r="I67" s="151" t="s">
        <v>62</v>
      </c>
      <c r="J67" s="151" t="s">
        <v>453</v>
      </c>
      <c r="K67" s="151" t="s">
        <v>454</v>
      </c>
      <c r="L67" s="168">
        <v>43129</v>
      </c>
      <c r="M67" s="168">
        <v>43136</v>
      </c>
      <c r="N67" s="168">
        <v>43281</v>
      </c>
      <c r="O67" s="202" t="s">
        <v>455</v>
      </c>
      <c r="P67" s="151" t="s">
        <v>456</v>
      </c>
      <c r="Q67" s="143" t="s">
        <v>457</v>
      </c>
      <c r="R67" s="150" t="s">
        <v>458</v>
      </c>
      <c r="S67" s="172"/>
      <c r="T67" s="200" t="s">
        <v>76</v>
      </c>
      <c r="U67" s="150" t="s">
        <v>459</v>
      </c>
      <c r="V67" s="20"/>
      <c r="W67" s="20"/>
      <c r="X67" s="20"/>
      <c r="Y67" s="201"/>
      <c r="Z67" s="20"/>
    </row>
    <row r="68" spans="1:26" ht="52.5" hidden="1" customHeight="1">
      <c r="A68" s="621"/>
      <c r="B68" s="621"/>
      <c r="C68" s="621"/>
      <c r="D68" s="621"/>
      <c r="E68" s="621"/>
      <c r="F68" s="621"/>
      <c r="G68" s="621"/>
      <c r="H68" s="91" t="s">
        <v>460</v>
      </c>
      <c r="I68" s="130" t="s">
        <v>62</v>
      </c>
      <c r="J68" s="130" t="s">
        <v>461</v>
      </c>
      <c r="K68" s="130" t="s">
        <v>462</v>
      </c>
      <c r="L68" s="131">
        <v>43129</v>
      </c>
      <c r="M68" s="131">
        <v>43130</v>
      </c>
      <c r="N68" s="131">
        <v>43133</v>
      </c>
      <c r="O68" s="667" t="s">
        <v>463</v>
      </c>
      <c r="P68" s="578"/>
      <c r="Q68" s="578"/>
      <c r="R68" s="579"/>
      <c r="S68" s="130" t="s">
        <v>464</v>
      </c>
      <c r="T68" s="133" t="s">
        <v>465</v>
      </c>
      <c r="U68" s="91" t="s">
        <v>450</v>
      </c>
      <c r="V68" s="167"/>
      <c r="W68" s="122" t="s">
        <v>76</v>
      </c>
      <c r="X68" s="150" t="s">
        <v>451</v>
      </c>
      <c r="Y68" s="94"/>
      <c r="Z68" s="23"/>
    </row>
    <row r="69" spans="1:26" ht="15.75" hidden="1" customHeight="1">
      <c r="A69" s="621"/>
      <c r="B69" s="621"/>
      <c r="C69" s="621"/>
      <c r="D69" s="621"/>
      <c r="E69" s="621"/>
      <c r="F69" s="621"/>
      <c r="G69" s="621"/>
      <c r="H69" s="91" t="s">
        <v>466</v>
      </c>
      <c r="I69" s="130" t="s">
        <v>62</v>
      </c>
      <c r="J69" s="130" t="s">
        <v>467</v>
      </c>
      <c r="K69" s="130" t="s">
        <v>468</v>
      </c>
      <c r="L69" s="131">
        <v>43137</v>
      </c>
      <c r="M69" s="131">
        <v>43138</v>
      </c>
      <c r="N69" s="131">
        <v>43159</v>
      </c>
      <c r="O69" s="667" t="s">
        <v>469</v>
      </c>
      <c r="P69" s="578"/>
      <c r="Q69" s="578"/>
      <c r="R69" s="579"/>
      <c r="S69" s="130" t="s">
        <v>470</v>
      </c>
      <c r="T69" s="133" t="s">
        <v>465</v>
      </c>
      <c r="U69" s="91" t="s">
        <v>450</v>
      </c>
      <c r="V69" s="167"/>
      <c r="W69" s="122" t="s">
        <v>76</v>
      </c>
      <c r="X69" s="150" t="s">
        <v>451</v>
      </c>
      <c r="Y69" s="94"/>
      <c r="Z69" s="23"/>
    </row>
    <row r="70" spans="1:26" ht="111" hidden="1" customHeight="1">
      <c r="A70" s="621"/>
      <c r="B70" s="621"/>
      <c r="C70" s="621"/>
      <c r="D70" s="621"/>
      <c r="E70" s="621"/>
      <c r="F70" s="621"/>
      <c r="G70" s="621"/>
      <c r="H70" s="91" t="s">
        <v>471</v>
      </c>
      <c r="I70" s="130" t="s">
        <v>62</v>
      </c>
      <c r="J70" s="130" t="s">
        <v>453</v>
      </c>
      <c r="K70" s="130" t="s">
        <v>472</v>
      </c>
      <c r="L70" s="131">
        <v>43137</v>
      </c>
      <c r="M70" s="131">
        <v>43138</v>
      </c>
      <c r="N70" s="131">
        <v>43143</v>
      </c>
      <c r="O70" s="667" t="s">
        <v>473</v>
      </c>
      <c r="P70" s="578"/>
      <c r="Q70" s="578"/>
      <c r="R70" s="579"/>
      <c r="S70" s="130" t="s">
        <v>474</v>
      </c>
      <c r="T70" s="133" t="s">
        <v>465</v>
      </c>
      <c r="U70" s="91" t="s">
        <v>450</v>
      </c>
      <c r="V70" s="167"/>
      <c r="W70" s="122" t="s">
        <v>76</v>
      </c>
      <c r="X70" s="150" t="s">
        <v>451</v>
      </c>
      <c r="Y70" s="94"/>
      <c r="Z70" s="23"/>
    </row>
    <row r="71" spans="1:26" ht="312.75" hidden="1" customHeight="1">
      <c r="A71" s="621"/>
      <c r="B71" s="621"/>
      <c r="C71" s="621"/>
      <c r="D71" s="621"/>
      <c r="E71" s="621"/>
      <c r="F71" s="621"/>
      <c r="G71" s="621"/>
      <c r="H71" s="150" t="s">
        <v>475</v>
      </c>
      <c r="I71" s="151" t="s">
        <v>62</v>
      </c>
      <c r="J71" s="151" t="s">
        <v>476</v>
      </c>
      <c r="K71" s="151" t="s">
        <v>477</v>
      </c>
      <c r="L71" s="168">
        <v>43137</v>
      </c>
      <c r="M71" s="168">
        <v>43189</v>
      </c>
      <c r="N71" s="168">
        <v>43281</v>
      </c>
      <c r="O71" s="668" t="s">
        <v>478</v>
      </c>
      <c r="P71" s="578"/>
      <c r="Q71" s="578"/>
      <c r="R71" s="579"/>
      <c r="S71" s="151" t="s">
        <v>479</v>
      </c>
      <c r="T71" s="143" t="s">
        <v>480</v>
      </c>
      <c r="U71" s="150" t="s">
        <v>481</v>
      </c>
      <c r="V71" s="199" t="s">
        <v>64</v>
      </c>
      <c r="W71" s="200" t="s">
        <v>76</v>
      </c>
      <c r="X71" s="150" t="s">
        <v>482</v>
      </c>
      <c r="Y71" s="201"/>
      <c r="Z71" s="20"/>
    </row>
    <row r="72" spans="1:26" ht="409.5" hidden="1" customHeight="1">
      <c r="A72" s="621"/>
      <c r="B72" s="621"/>
      <c r="C72" s="621"/>
      <c r="D72" s="621"/>
      <c r="E72" s="621"/>
      <c r="F72" s="621"/>
      <c r="G72" s="621"/>
      <c r="H72" s="150" t="s">
        <v>483</v>
      </c>
      <c r="I72" s="151" t="s">
        <v>62</v>
      </c>
      <c r="J72" s="151" t="s">
        <v>476</v>
      </c>
      <c r="K72" s="151" t="s">
        <v>484</v>
      </c>
      <c r="L72" s="168">
        <v>43137</v>
      </c>
      <c r="M72" s="168">
        <v>43189</v>
      </c>
      <c r="N72" s="168">
        <v>43281</v>
      </c>
      <c r="O72" s="668" t="s">
        <v>485</v>
      </c>
      <c r="P72" s="578"/>
      <c r="Q72" s="578"/>
      <c r="R72" s="579"/>
      <c r="S72" s="151" t="s">
        <v>486</v>
      </c>
      <c r="T72" s="143" t="s">
        <v>487</v>
      </c>
      <c r="U72" s="150" t="s">
        <v>488</v>
      </c>
      <c r="V72" s="199" t="s">
        <v>64</v>
      </c>
      <c r="W72" s="200" t="s">
        <v>76</v>
      </c>
      <c r="X72" s="150" t="s">
        <v>489</v>
      </c>
      <c r="Y72" s="201"/>
      <c r="Z72" s="20"/>
    </row>
    <row r="73" spans="1:26" ht="189.75" hidden="1" customHeight="1">
      <c r="A73" s="621"/>
      <c r="B73" s="621"/>
      <c r="C73" s="621"/>
      <c r="D73" s="621"/>
      <c r="E73" s="621"/>
      <c r="F73" s="621"/>
      <c r="G73" s="621"/>
      <c r="H73" s="163" t="s">
        <v>490</v>
      </c>
      <c r="I73" s="151" t="s">
        <v>62</v>
      </c>
      <c r="J73" s="206" t="s">
        <v>491</v>
      </c>
      <c r="K73" s="206" t="s">
        <v>454</v>
      </c>
      <c r="L73" s="207">
        <v>43137</v>
      </c>
      <c r="M73" s="207"/>
      <c r="N73" s="207"/>
      <c r="O73" s="669" t="s">
        <v>492</v>
      </c>
      <c r="P73" s="578"/>
      <c r="Q73" s="578"/>
      <c r="R73" s="579"/>
      <c r="S73" s="206"/>
      <c r="T73" s="143" t="s">
        <v>493</v>
      </c>
      <c r="U73" s="208" t="s">
        <v>494</v>
      </c>
      <c r="V73" s="199" t="s">
        <v>64</v>
      </c>
      <c r="W73" s="200" t="s">
        <v>76</v>
      </c>
      <c r="X73" s="150" t="s">
        <v>495</v>
      </c>
      <c r="Y73" s="201"/>
      <c r="Z73" s="20"/>
    </row>
    <row r="74" spans="1:26" ht="15.75" hidden="1" customHeight="1">
      <c r="A74" s="621"/>
      <c r="B74" s="621"/>
      <c r="C74" s="621"/>
      <c r="D74" s="621"/>
      <c r="E74" s="621"/>
      <c r="F74" s="621"/>
      <c r="G74" s="621"/>
      <c r="H74" s="91" t="s">
        <v>496</v>
      </c>
      <c r="I74" s="130" t="s">
        <v>62</v>
      </c>
      <c r="J74" s="130" t="s">
        <v>497</v>
      </c>
      <c r="K74" s="130" t="s">
        <v>498</v>
      </c>
      <c r="L74" s="131">
        <v>43137</v>
      </c>
      <c r="M74" s="131">
        <v>43136</v>
      </c>
      <c r="N74" s="131">
        <v>43280</v>
      </c>
      <c r="O74" s="667" t="s">
        <v>499</v>
      </c>
      <c r="P74" s="578"/>
      <c r="Q74" s="578"/>
      <c r="R74" s="579"/>
      <c r="S74" s="130" t="s">
        <v>500</v>
      </c>
      <c r="T74" s="133" t="s">
        <v>501</v>
      </c>
      <c r="U74" s="209" t="s">
        <v>502</v>
      </c>
      <c r="V74" s="167"/>
      <c r="W74" s="122" t="s">
        <v>76</v>
      </c>
      <c r="X74" s="150" t="s">
        <v>503</v>
      </c>
      <c r="Y74" s="94"/>
      <c r="Z74" s="23"/>
    </row>
    <row r="75" spans="1:26" ht="248.25" hidden="1" customHeight="1">
      <c r="A75" s="621"/>
      <c r="B75" s="621"/>
      <c r="C75" s="621"/>
      <c r="D75" s="621"/>
      <c r="E75" s="621"/>
      <c r="F75" s="621"/>
      <c r="G75" s="621"/>
      <c r="H75" s="150" t="s">
        <v>504</v>
      </c>
      <c r="I75" s="151" t="s">
        <v>62</v>
      </c>
      <c r="J75" s="151" t="s">
        <v>505</v>
      </c>
      <c r="K75" s="151" t="s">
        <v>498</v>
      </c>
      <c r="L75" s="168">
        <v>43137</v>
      </c>
      <c r="M75" s="168">
        <v>43136</v>
      </c>
      <c r="N75" s="168">
        <v>43280</v>
      </c>
      <c r="O75" s="668" t="s">
        <v>506</v>
      </c>
      <c r="P75" s="578"/>
      <c r="Q75" s="578"/>
      <c r="R75" s="579"/>
      <c r="S75" s="151"/>
      <c r="T75" s="143" t="s">
        <v>507</v>
      </c>
      <c r="U75" s="150" t="s">
        <v>508</v>
      </c>
      <c r="V75" s="199" t="s">
        <v>64</v>
      </c>
      <c r="W75" s="200" t="s">
        <v>76</v>
      </c>
      <c r="X75" s="150" t="s">
        <v>509</v>
      </c>
      <c r="Y75" s="201"/>
      <c r="Z75" s="20"/>
    </row>
    <row r="76" spans="1:26" ht="15.75" hidden="1" customHeight="1">
      <c r="A76" s="621"/>
      <c r="B76" s="621"/>
      <c r="C76" s="621"/>
      <c r="D76" s="621"/>
      <c r="E76" s="621"/>
      <c r="F76" s="621"/>
      <c r="G76" s="621"/>
      <c r="H76" s="91" t="s">
        <v>510</v>
      </c>
      <c r="I76" s="130" t="s">
        <v>62</v>
      </c>
      <c r="J76" s="130" t="s">
        <v>511</v>
      </c>
      <c r="K76" s="130" t="s">
        <v>512</v>
      </c>
      <c r="L76" s="131">
        <v>43137</v>
      </c>
      <c r="M76" s="131">
        <v>43136</v>
      </c>
      <c r="N76" s="131">
        <v>43159</v>
      </c>
      <c r="O76" s="667" t="s">
        <v>513</v>
      </c>
      <c r="P76" s="578"/>
      <c r="Q76" s="578"/>
      <c r="R76" s="579"/>
      <c r="S76" s="130" t="s">
        <v>514</v>
      </c>
      <c r="T76" s="133" t="s">
        <v>515</v>
      </c>
      <c r="U76" s="91" t="s">
        <v>516</v>
      </c>
      <c r="V76" s="167"/>
      <c r="W76" s="122" t="s">
        <v>76</v>
      </c>
      <c r="X76" s="150" t="s">
        <v>451</v>
      </c>
      <c r="Y76" s="94"/>
      <c r="Z76" s="23"/>
    </row>
    <row r="77" spans="1:26" ht="15.75" hidden="1" customHeight="1">
      <c r="A77" s="621"/>
      <c r="B77" s="621"/>
      <c r="C77" s="621"/>
      <c r="D77" s="621"/>
      <c r="E77" s="621"/>
      <c r="F77" s="621"/>
      <c r="G77" s="621"/>
      <c r="H77" s="150" t="s">
        <v>517</v>
      </c>
      <c r="I77" s="151" t="s">
        <v>62</v>
      </c>
      <c r="J77" s="151" t="s">
        <v>518</v>
      </c>
      <c r="K77" s="151" t="s">
        <v>519</v>
      </c>
      <c r="L77" s="168">
        <v>43137</v>
      </c>
      <c r="M77" s="168">
        <v>43160</v>
      </c>
      <c r="N77" s="168">
        <v>43464</v>
      </c>
      <c r="O77" s="668" t="s">
        <v>520</v>
      </c>
      <c r="P77" s="578"/>
      <c r="Q77" s="578"/>
      <c r="R77" s="579"/>
      <c r="S77" s="151"/>
      <c r="T77" s="143" t="s">
        <v>521</v>
      </c>
      <c r="U77" s="210" t="s">
        <v>522</v>
      </c>
      <c r="V77" s="199" t="s">
        <v>64</v>
      </c>
      <c r="W77" s="200" t="s">
        <v>76</v>
      </c>
      <c r="X77" s="150" t="s">
        <v>523</v>
      </c>
      <c r="Y77" s="201"/>
      <c r="Z77" s="20"/>
    </row>
    <row r="78" spans="1:26" ht="267" hidden="1" customHeight="1">
      <c r="A78" s="621"/>
      <c r="B78" s="621"/>
      <c r="C78" s="621"/>
      <c r="D78" s="621"/>
      <c r="E78" s="621"/>
      <c r="F78" s="621"/>
      <c r="G78" s="621"/>
      <c r="H78" s="91" t="s">
        <v>524</v>
      </c>
      <c r="I78" s="130" t="s">
        <v>62</v>
      </c>
      <c r="J78" s="130" t="s">
        <v>453</v>
      </c>
      <c r="K78" s="130" t="s">
        <v>525</v>
      </c>
      <c r="L78" s="131">
        <v>43137</v>
      </c>
      <c r="M78" s="131">
        <v>43137</v>
      </c>
      <c r="N78" s="131">
        <v>43159</v>
      </c>
      <c r="O78" s="667" t="s">
        <v>526</v>
      </c>
      <c r="P78" s="578"/>
      <c r="Q78" s="578"/>
      <c r="R78" s="579"/>
      <c r="S78" s="130"/>
      <c r="T78" s="133" t="s">
        <v>527</v>
      </c>
      <c r="U78" s="203" t="s">
        <v>528</v>
      </c>
      <c r="V78" s="134"/>
      <c r="W78" s="122" t="s">
        <v>76</v>
      </c>
      <c r="X78" s="150" t="s">
        <v>529</v>
      </c>
      <c r="Y78" s="94"/>
      <c r="Z78" s="23"/>
    </row>
    <row r="79" spans="1:26" ht="73.5" hidden="1" customHeight="1">
      <c r="A79" s="621"/>
      <c r="B79" s="621"/>
      <c r="C79" s="621"/>
      <c r="D79" s="621"/>
      <c r="E79" s="621"/>
      <c r="F79" s="621"/>
      <c r="G79" s="621"/>
      <c r="H79" s="91" t="s">
        <v>530</v>
      </c>
      <c r="I79" s="130" t="s">
        <v>62</v>
      </c>
      <c r="J79" s="130" t="s">
        <v>531</v>
      </c>
      <c r="K79" s="130" t="s">
        <v>498</v>
      </c>
      <c r="L79" s="131">
        <v>43137</v>
      </c>
      <c r="M79" s="131">
        <v>43137</v>
      </c>
      <c r="N79" s="131">
        <v>43159</v>
      </c>
      <c r="O79" s="667" t="s">
        <v>532</v>
      </c>
      <c r="P79" s="578"/>
      <c r="Q79" s="578"/>
      <c r="R79" s="579"/>
      <c r="S79" s="130"/>
      <c r="T79" s="133" t="s">
        <v>533</v>
      </c>
      <c r="U79" s="203" t="s">
        <v>534</v>
      </c>
      <c r="V79" s="134"/>
      <c r="W79" s="122" t="s">
        <v>76</v>
      </c>
      <c r="X79" s="150" t="s">
        <v>535</v>
      </c>
      <c r="Y79" s="94"/>
      <c r="Z79" s="23"/>
    </row>
    <row r="80" spans="1:26" ht="15.75" hidden="1" customHeight="1">
      <c r="A80" s="621"/>
      <c r="B80" s="621"/>
      <c r="C80" s="621"/>
      <c r="D80" s="621"/>
      <c r="E80" s="621"/>
      <c r="F80" s="621"/>
      <c r="G80" s="621"/>
      <c r="H80" s="150" t="s">
        <v>536</v>
      </c>
      <c r="I80" s="151" t="s">
        <v>62</v>
      </c>
      <c r="J80" s="151"/>
      <c r="K80" s="151" t="s">
        <v>537</v>
      </c>
      <c r="L80" s="168">
        <v>43137</v>
      </c>
      <c r="M80" s="168">
        <v>43143</v>
      </c>
      <c r="N80" s="168">
        <v>43147</v>
      </c>
      <c r="O80" s="668" t="s">
        <v>538</v>
      </c>
      <c r="P80" s="578"/>
      <c r="Q80" s="578"/>
      <c r="R80" s="579"/>
      <c r="S80" s="151" t="s">
        <v>539</v>
      </c>
      <c r="T80" s="143" t="s">
        <v>540</v>
      </c>
      <c r="U80" s="150" t="s">
        <v>541</v>
      </c>
      <c r="V80" s="199" t="s">
        <v>64</v>
      </c>
      <c r="W80" s="200" t="s">
        <v>76</v>
      </c>
      <c r="X80" s="150" t="s">
        <v>542</v>
      </c>
      <c r="Y80" s="201"/>
      <c r="Z80" s="20"/>
    </row>
    <row r="81" spans="1:26" ht="15.75" hidden="1" customHeight="1">
      <c r="A81" s="621"/>
      <c r="B81" s="621"/>
      <c r="C81" s="621"/>
      <c r="D81" s="621"/>
      <c r="E81" s="621"/>
      <c r="F81" s="621"/>
      <c r="G81" s="621"/>
      <c r="H81" s="150" t="s">
        <v>543</v>
      </c>
      <c r="I81" s="151" t="s">
        <v>69</v>
      </c>
      <c r="J81" s="151" t="s">
        <v>544</v>
      </c>
      <c r="K81" s="151" t="s">
        <v>545</v>
      </c>
      <c r="L81" s="168">
        <v>43131</v>
      </c>
      <c r="M81" s="168">
        <v>43281</v>
      </c>
      <c r="N81" s="168">
        <v>43281</v>
      </c>
      <c r="O81" s="670" t="s">
        <v>546</v>
      </c>
      <c r="P81" s="671"/>
      <c r="Q81" s="671"/>
      <c r="R81" s="672"/>
      <c r="S81" s="151"/>
      <c r="T81" s="143" t="s">
        <v>547</v>
      </c>
      <c r="U81" s="150"/>
      <c r="V81" s="172"/>
      <c r="W81" s="200" t="s">
        <v>76</v>
      </c>
      <c r="X81" s="150" t="s">
        <v>548</v>
      </c>
      <c r="Y81" s="201"/>
      <c r="Z81" s="20"/>
    </row>
    <row r="82" spans="1:26" ht="15.75" hidden="1" customHeight="1">
      <c r="A82" s="621"/>
      <c r="B82" s="621"/>
      <c r="C82" s="621"/>
      <c r="D82" s="621"/>
      <c r="E82" s="621"/>
      <c r="F82" s="621"/>
      <c r="G82" s="621"/>
      <c r="H82" s="150" t="s">
        <v>549</v>
      </c>
      <c r="I82" s="151" t="s">
        <v>69</v>
      </c>
      <c r="J82" s="151" t="s">
        <v>544</v>
      </c>
      <c r="K82" s="151" t="s">
        <v>550</v>
      </c>
      <c r="L82" s="168">
        <v>43131</v>
      </c>
      <c r="M82" s="168">
        <v>43160</v>
      </c>
      <c r="N82" s="168">
        <v>43281</v>
      </c>
      <c r="O82" s="673"/>
      <c r="P82" s="593"/>
      <c r="Q82" s="593"/>
      <c r="R82" s="674"/>
      <c r="S82" s="151"/>
      <c r="T82" s="143" t="s">
        <v>551</v>
      </c>
      <c r="U82" s="150"/>
      <c r="V82" s="172"/>
      <c r="W82" s="200" t="s">
        <v>76</v>
      </c>
      <c r="X82" s="150" t="s">
        <v>552</v>
      </c>
      <c r="Y82" s="201"/>
      <c r="Z82" s="20"/>
    </row>
    <row r="83" spans="1:26" ht="129" hidden="1" customHeight="1">
      <c r="A83" s="622"/>
      <c r="B83" s="622"/>
      <c r="C83" s="622"/>
      <c r="D83" s="622"/>
      <c r="E83" s="622"/>
      <c r="F83" s="622"/>
      <c r="G83" s="622"/>
      <c r="H83" s="150" t="s">
        <v>553</v>
      </c>
      <c r="I83" s="151" t="s">
        <v>69</v>
      </c>
      <c r="J83" s="151" t="s">
        <v>544</v>
      </c>
      <c r="K83" s="151" t="s">
        <v>554</v>
      </c>
      <c r="L83" s="168">
        <v>43131</v>
      </c>
      <c r="M83" s="168">
        <v>43252</v>
      </c>
      <c r="N83" s="168">
        <v>43281</v>
      </c>
      <c r="O83" s="675"/>
      <c r="P83" s="664"/>
      <c r="Q83" s="664"/>
      <c r="R83" s="665"/>
      <c r="S83" s="151"/>
      <c r="T83" s="143" t="s">
        <v>555</v>
      </c>
      <c r="U83" s="150"/>
      <c r="V83" s="172"/>
      <c r="W83" s="200" t="s">
        <v>76</v>
      </c>
      <c r="X83" s="150" t="s">
        <v>556</v>
      </c>
      <c r="Y83" s="201"/>
      <c r="Z83" s="20"/>
    </row>
    <row r="84" spans="1:26" ht="133.5" customHeight="1">
      <c r="A84" s="211">
        <v>1</v>
      </c>
      <c r="B84" s="211" t="s">
        <v>74</v>
      </c>
      <c r="C84" s="211" t="s">
        <v>66</v>
      </c>
      <c r="D84" s="212">
        <v>43451</v>
      </c>
      <c r="E84" s="91" t="s">
        <v>557</v>
      </c>
      <c r="F84" s="141" t="s">
        <v>75</v>
      </c>
      <c r="G84" s="117" t="s">
        <v>558</v>
      </c>
      <c r="H84" s="91" t="s">
        <v>559</v>
      </c>
      <c r="I84" s="130" t="s">
        <v>69</v>
      </c>
      <c r="J84" s="141" t="s">
        <v>333</v>
      </c>
      <c r="K84" s="115" t="s">
        <v>560</v>
      </c>
      <c r="L84" s="116">
        <v>43451</v>
      </c>
      <c r="M84" s="116">
        <v>43480</v>
      </c>
      <c r="N84" s="116">
        <v>43494</v>
      </c>
      <c r="O84" s="213" t="s">
        <v>561</v>
      </c>
      <c r="P84" s="214" t="s">
        <v>562</v>
      </c>
      <c r="Q84" s="91" t="s">
        <v>563</v>
      </c>
      <c r="R84" s="91"/>
      <c r="S84" s="91" t="s">
        <v>71</v>
      </c>
      <c r="T84" s="130" t="s">
        <v>76</v>
      </c>
      <c r="U84" s="215" t="s">
        <v>564</v>
      </c>
      <c r="V84" s="216"/>
      <c r="W84" s="216"/>
      <c r="X84" s="216"/>
      <c r="Y84" s="217"/>
      <c r="Z84" s="216"/>
    </row>
    <row r="85" spans="1:26" ht="72" customHeight="1">
      <c r="A85" s="218" t="s">
        <v>565</v>
      </c>
      <c r="B85" s="23"/>
      <c r="C85" s="23"/>
      <c r="D85" s="23"/>
      <c r="E85" s="23"/>
      <c r="F85" s="23"/>
      <c r="G85" s="23"/>
      <c r="H85" s="23"/>
      <c r="I85" s="23"/>
      <c r="J85" s="23"/>
      <c r="K85" s="23"/>
      <c r="L85" s="23"/>
      <c r="M85" s="23"/>
      <c r="N85" s="23"/>
      <c r="O85" s="23"/>
      <c r="P85" s="23"/>
      <c r="Q85" s="23"/>
      <c r="R85" s="23"/>
      <c r="S85" s="23"/>
      <c r="T85" s="219"/>
      <c r="U85" s="23"/>
      <c r="V85" s="23"/>
      <c r="W85" s="23"/>
      <c r="X85" s="23"/>
      <c r="Y85" s="23"/>
      <c r="Z85" s="23"/>
    </row>
    <row r="86" spans="1:26" ht="279.75" customHeight="1">
      <c r="A86" s="130">
        <v>1</v>
      </c>
      <c r="B86" s="141" t="s">
        <v>74</v>
      </c>
      <c r="C86" s="141" t="s">
        <v>59</v>
      </c>
      <c r="D86" s="220">
        <v>43432</v>
      </c>
      <c r="E86" s="91" t="s">
        <v>566</v>
      </c>
      <c r="F86" s="141" t="s">
        <v>75</v>
      </c>
      <c r="G86" s="91" t="s">
        <v>567</v>
      </c>
      <c r="H86" s="91" t="s">
        <v>568</v>
      </c>
      <c r="I86" s="130" t="s">
        <v>69</v>
      </c>
      <c r="J86" s="91" t="s">
        <v>569</v>
      </c>
      <c r="K86" s="130" t="s">
        <v>570</v>
      </c>
      <c r="L86" s="131">
        <v>43432</v>
      </c>
      <c r="M86" s="131">
        <v>43446</v>
      </c>
      <c r="N86" s="131">
        <v>43646</v>
      </c>
      <c r="O86" s="676" t="s">
        <v>571</v>
      </c>
      <c r="P86" s="578"/>
      <c r="Q86" s="578"/>
      <c r="R86" s="579"/>
      <c r="S86" s="221" t="s">
        <v>572</v>
      </c>
      <c r="T86" s="91" t="s">
        <v>573</v>
      </c>
      <c r="U86" s="91" t="s">
        <v>574</v>
      </c>
      <c r="V86" s="91" t="s">
        <v>71</v>
      </c>
      <c r="W86" s="130" t="s">
        <v>76</v>
      </c>
      <c r="X86" s="222" t="s">
        <v>575</v>
      </c>
      <c r="Y86" s="223"/>
      <c r="Z86" s="224"/>
    </row>
    <row r="87" spans="1:26" ht="192.75" customHeight="1">
      <c r="A87" s="130">
        <v>2</v>
      </c>
      <c r="B87" s="141" t="s">
        <v>74</v>
      </c>
      <c r="C87" s="141" t="s">
        <v>59</v>
      </c>
      <c r="D87" s="220">
        <v>43432</v>
      </c>
      <c r="E87" s="91" t="s">
        <v>576</v>
      </c>
      <c r="F87" s="141" t="s">
        <v>75</v>
      </c>
      <c r="G87" s="91" t="s">
        <v>577</v>
      </c>
      <c r="H87" s="91" t="s">
        <v>578</v>
      </c>
      <c r="I87" s="91" t="s">
        <v>69</v>
      </c>
      <c r="J87" s="91" t="s">
        <v>579</v>
      </c>
      <c r="K87" s="130" t="s">
        <v>570</v>
      </c>
      <c r="L87" s="131">
        <v>43432</v>
      </c>
      <c r="M87" s="131">
        <v>43446</v>
      </c>
      <c r="N87" s="131">
        <v>43554</v>
      </c>
      <c r="O87" s="676" t="s">
        <v>580</v>
      </c>
      <c r="P87" s="578"/>
      <c r="Q87" s="578"/>
      <c r="R87" s="579"/>
      <c r="S87" s="221" t="s">
        <v>581</v>
      </c>
      <c r="T87" s="91" t="s">
        <v>582</v>
      </c>
      <c r="U87" s="91" t="s">
        <v>583</v>
      </c>
      <c r="V87" s="91" t="s">
        <v>71</v>
      </c>
      <c r="W87" s="130" t="s">
        <v>76</v>
      </c>
      <c r="X87" s="222" t="s">
        <v>584</v>
      </c>
      <c r="Y87" s="224"/>
      <c r="Z87" s="224"/>
    </row>
    <row r="88" spans="1:26" ht="183" customHeight="1">
      <c r="A88" s="130">
        <v>3</v>
      </c>
      <c r="B88" s="141" t="s">
        <v>74</v>
      </c>
      <c r="C88" s="141" t="s">
        <v>59</v>
      </c>
      <c r="D88" s="220">
        <v>43432</v>
      </c>
      <c r="E88" s="91" t="s">
        <v>585</v>
      </c>
      <c r="F88" s="141" t="s">
        <v>75</v>
      </c>
      <c r="G88" s="91" t="s">
        <v>586</v>
      </c>
      <c r="H88" s="91" t="s">
        <v>587</v>
      </c>
      <c r="I88" s="91" t="s">
        <v>69</v>
      </c>
      <c r="J88" s="91" t="s">
        <v>588</v>
      </c>
      <c r="K88" s="130" t="s">
        <v>570</v>
      </c>
      <c r="L88" s="131">
        <v>43432</v>
      </c>
      <c r="M88" s="131">
        <v>43446</v>
      </c>
      <c r="N88" s="131">
        <v>43646</v>
      </c>
      <c r="O88" s="676" t="s">
        <v>589</v>
      </c>
      <c r="P88" s="578"/>
      <c r="Q88" s="578"/>
      <c r="R88" s="579"/>
      <c r="S88" s="225" t="s">
        <v>590</v>
      </c>
      <c r="T88" s="91" t="s">
        <v>591</v>
      </c>
      <c r="U88" s="91" t="s">
        <v>592</v>
      </c>
      <c r="V88" s="91" t="s">
        <v>71</v>
      </c>
      <c r="W88" s="130" t="s">
        <v>76</v>
      </c>
      <c r="X88" s="222" t="s">
        <v>593</v>
      </c>
      <c r="Y88" s="224"/>
      <c r="Z88" s="224"/>
    </row>
    <row r="89" spans="1:26" ht="207.75" customHeight="1">
      <c r="A89" s="226">
        <v>2</v>
      </c>
      <c r="B89" s="130" t="s">
        <v>74</v>
      </c>
      <c r="C89" s="130" t="s">
        <v>59</v>
      </c>
      <c r="D89" s="131">
        <v>43432</v>
      </c>
      <c r="E89" s="130" t="s">
        <v>594</v>
      </c>
      <c r="F89" s="130" t="s">
        <v>75</v>
      </c>
      <c r="G89" s="130" t="s">
        <v>595</v>
      </c>
      <c r="H89" s="227" t="s">
        <v>596</v>
      </c>
      <c r="I89" s="130" t="s">
        <v>69</v>
      </c>
      <c r="J89" s="227" t="s">
        <v>597</v>
      </c>
      <c r="K89" s="130" t="s">
        <v>598</v>
      </c>
      <c r="L89" s="131">
        <v>43432</v>
      </c>
      <c r="M89" s="131">
        <v>43446</v>
      </c>
      <c r="N89" s="131">
        <v>43646</v>
      </c>
      <c r="O89" s="677" t="s">
        <v>599</v>
      </c>
      <c r="P89" s="578"/>
      <c r="Q89" s="578"/>
      <c r="R89" s="579"/>
      <c r="S89" s="221" t="s">
        <v>600</v>
      </c>
      <c r="T89" s="91" t="s">
        <v>601</v>
      </c>
      <c r="U89" s="205" t="s">
        <v>602</v>
      </c>
      <c r="V89" s="139" t="s">
        <v>64</v>
      </c>
      <c r="W89" s="139" t="s">
        <v>76</v>
      </c>
      <c r="X89" s="145" t="s">
        <v>603</v>
      </c>
      <c r="Y89" s="94"/>
      <c r="Z89" s="23"/>
    </row>
    <row r="90" spans="1:26" ht="216.75" customHeight="1">
      <c r="A90" s="130">
        <v>1</v>
      </c>
      <c r="B90" s="130" t="s">
        <v>74</v>
      </c>
      <c r="C90" s="130" t="s">
        <v>59</v>
      </c>
      <c r="D90" s="131">
        <v>43431</v>
      </c>
      <c r="E90" s="91" t="s">
        <v>604</v>
      </c>
      <c r="F90" s="130" t="s">
        <v>75</v>
      </c>
      <c r="G90" s="91" t="s">
        <v>605</v>
      </c>
      <c r="H90" s="91" t="s">
        <v>606</v>
      </c>
      <c r="I90" s="130" t="s">
        <v>69</v>
      </c>
      <c r="J90" s="91" t="s">
        <v>607</v>
      </c>
      <c r="K90" s="130" t="s">
        <v>608</v>
      </c>
      <c r="L90" s="131">
        <v>43432</v>
      </c>
      <c r="M90" s="131">
        <v>43446</v>
      </c>
      <c r="N90" s="131">
        <v>43646</v>
      </c>
      <c r="O90" s="676" t="s">
        <v>609</v>
      </c>
      <c r="P90" s="578"/>
      <c r="Q90" s="578"/>
      <c r="R90" s="579"/>
      <c r="S90" s="221" t="s">
        <v>610</v>
      </c>
      <c r="T90" s="91" t="s">
        <v>611</v>
      </c>
      <c r="U90" s="130" t="s">
        <v>612</v>
      </c>
      <c r="V90" s="130" t="s">
        <v>64</v>
      </c>
      <c r="W90" s="130" t="s">
        <v>76</v>
      </c>
      <c r="X90" s="91" t="s">
        <v>613</v>
      </c>
      <c r="Y90" s="123"/>
      <c r="Z90" s="23"/>
    </row>
    <row r="91" spans="1:26" ht="216.75" customHeight="1">
      <c r="A91" s="221">
        <v>2</v>
      </c>
      <c r="B91" s="221" t="s">
        <v>74</v>
      </c>
      <c r="C91" s="221" t="s">
        <v>59</v>
      </c>
      <c r="D91" s="228">
        <v>43431</v>
      </c>
      <c r="E91" s="135" t="s">
        <v>614</v>
      </c>
      <c r="F91" s="221" t="s">
        <v>75</v>
      </c>
      <c r="G91" s="135" t="s">
        <v>615</v>
      </c>
      <c r="H91" s="135" t="s">
        <v>616</v>
      </c>
      <c r="I91" s="221" t="s">
        <v>69</v>
      </c>
      <c r="J91" s="135" t="s">
        <v>617</v>
      </c>
      <c r="K91" s="221" t="s">
        <v>608</v>
      </c>
      <c r="L91" s="229">
        <v>43440</v>
      </c>
      <c r="M91" s="228">
        <v>43446</v>
      </c>
      <c r="N91" s="230" t="s">
        <v>618</v>
      </c>
      <c r="O91" s="676" t="s">
        <v>619</v>
      </c>
      <c r="P91" s="578"/>
      <c r="Q91" s="578"/>
      <c r="R91" s="579"/>
      <c r="S91" s="221" t="s">
        <v>620</v>
      </c>
      <c r="T91" s="135" t="s">
        <v>621</v>
      </c>
      <c r="U91" s="221" t="s">
        <v>622</v>
      </c>
      <c r="V91" s="221" t="s">
        <v>64</v>
      </c>
      <c r="W91" s="230" t="s">
        <v>76</v>
      </c>
      <c r="X91" s="91" t="s">
        <v>623</v>
      </c>
      <c r="Y91" s="231"/>
      <c r="Z91" s="232"/>
    </row>
    <row r="92" spans="1:26" ht="147.75" customHeight="1">
      <c r="A92" s="221">
        <v>3</v>
      </c>
      <c r="B92" s="221" t="s">
        <v>60</v>
      </c>
      <c r="C92" s="221" t="s">
        <v>98</v>
      </c>
      <c r="D92" s="229">
        <v>43433</v>
      </c>
      <c r="E92" s="135" t="s">
        <v>624</v>
      </c>
      <c r="F92" s="230" t="s">
        <v>81</v>
      </c>
      <c r="G92" s="135" t="s">
        <v>625</v>
      </c>
      <c r="H92" s="135" t="s">
        <v>626</v>
      </c>
      <c r="I92" s="230" t="s">
        <v>62</v>
      </c>
      <c r="J92" s="135" t="s">
        <v>617</v>
      </c>
      <c r="K92" s="221" t="s">
        <v>608</v>
      </c>
      <c r="L92" s="229">
        <v>43440</v>
      </c>
      <c r="M92" s="228">
        <v>43446</v>
      </c>
      <c r="N92" s="230" t="s">
        <v>618</v>
      </c>
      <c r="O92" s="676" t="s">
        <v>627</v>
      </c>
      <c r="P92" s="578"/>
      <c r="Q92" s="578"/>
      <c r="R92" s="579"/>
      <c r="S92" s="221" t="s">
        <v>628</v>
      </c>
      <c r="T92" s="135" t="s">
        <v>629</v>
      </c>
      <c r="U92" s="221" t="s">
        <v>622</v>
      </c>
      <c r="V92" s="230" t="s">
        <v>64</v>
      </c>
      <c r="W92" s="230" t="s">
        <v>76</v>
      </c>
      <c r="X92" s="135" t="s">
        <v>630</v>
      </c>
      <c r="Y92" s="231"/>
      <c r="Z92" s="232"/>
    </row>
    <row r="93" spans="1:26" ht="267.75" customHeight="1">
      <c r="A93" s="130">
        <v>4</v>
      </c>
      <c r="B93" s="130" t="s">
        <v>60</v>
      </c>
      <c r="C93" s="130" t="s">
        <v>98</v>
      </c>
      <c r="D93" s="131">
        <v>43433</v>
      </c>
      <c r="E93" s="91" t="s">
        <v>631</v>
      </c>
      <c r="F93" s="130" t="s">
        <v>81</v>
      </c>
      <c r="G93" s="91" t="s">
        <v>632</v>
      </c>
      <c r="H93" s="91" t="s">
        <v>633</v>
      </c>
      <c r="I93" s="130" t="s">
        <v>62</v>
      </c>
      <c r="J93" s="91" t="s">
        <v>634</v>
      </c>
      <c r="K93" s="130" t="s">
        <v>608</v>
      </c>
      <c r="L93" s="131">
        <v>43440</v>
      </c>
      <c r="M93" s="131">
        <v>43446</v>
      </c>
      <c r="N93" s="131">
        <v>43554</v>
      </c>
      <c r="O93" s="676" t="s">
        <v>635</v>
      </c>
      <c r="P93" s="578"/>
      <c r="Q93" s="578"/>
      <c r="R93" s="579"/>
      <c r="S93" s="221" t="s">
        <v>636</v>
      </c>
      <c r="T93" s="91" t="s">
        <v>637</v>
      </c>
      <c r="U93" s="130" t="s">
        <v>638</v>
      </c>
      <c r="V93" s="130" t="s">
        <v>64</v>
      </c>
      <c r="W93" s="130" t="s">
        <v>76</v>
      </c>
      <c r="X93" s="91" t="s">
        <v>639</v>
      </c>
      <c r="Y93" s="23"/>
      <c r="Z93" s="23"/>
    </row>
    <row r="94" spans="1:26" ht="153" customHeight="1">
      <c r="A94" s="130">
        <v>5</v>
      </c>
      <c r="B94" s="130" t="s">
        <v>60</v>
      </c>
      <c r="C94" s="130" t="s">
        <v>98</v>
      </c>
      <c r="D94" s="131">
        <v>43433</v>
      </c>
      <c r="E94" s="91" t="s">
        <v>640</v>
      </c>
      <c r="F94" s="130" t="s">
        <v>81</v>
      </c>
      <c r="G94" s="91" t="s">
        <v>641</v>
      </c>
      <c r="H94" s="91" t="s">
        <v>642</v>
      </c>
      <c r="I94" s="130" t="s">
        <v>62</v>
      </c>
      <c r="J94" s="91" t="s">
        <v>643</v>
      </c>
      <c r="K94" s="130" t="s">
        <v>608</v>
      </c>
      <c r="L94" s="131">
        <v>43440</v>
      </c>
      <c r="M94" s="131">
        <v>43446</v>
      </c>
      <c r="N94" s="130" t="s">
        <v>618</v>
      </c>
      <c r="O94" s="676" t="s">
        <v>644</v>
      </c>
      <c r="P94" s="578"/>
      <c r="Q94" s="578"/>
      <c r="R94" s="579"/>
      <c r="S94" s="221" t="s">
        <v>645</v>
      </c>
      <c r="T94" s="91" t="s">
        <v>646</v>
      </c>
      <c r="U94" s="205" t="s">
        <v>602</v>
      </c>
      <c r="V94" s="130" t="s">
        <v>64</v>
      </c>
      <c r="W94" s="130" t="s">
        <v>76</v>
      </c>
      <c r="X94" s="91" t="s">
        <v>647</v>
      </c>
      <c r="Y94" s="23"/>
      <c r="Z94" s="23"/>
    </row>
    <row r="95" spans="1:26" ht="153" customHeight="1">
      <c r="A95" s="130">
        <v>6</v>
      </c>
      <c r="B95" s="130" t="s">
        <v>60</v>
      </c>
      <c r="C95" s="130" t="s">
        <v>98</v>
      </c>
      <c r="D95" s="131">
        <v>43433</v>
      </c>
      <c r="E95" s="91" t="s">
        <v>648</v>
      </c>
      <c r="F95" s="130" t="s">
        <v>81</v>
      </c>
      <c r="G95" s="91" t="s">
        <v>649</v>
      </c>
      <c r="H95" s="91" t="s">
        <v>650</v>
      </c>
      <c r="I95" s="130" t="s">
        <v>62</v>
      </c>
      <c r="J95" s="91" t="s">
        <v>651</v>
      </c>
      <c r="K95" s="130" t="s">
        <v>608</v>
      </c>
      <c r="L95" s="131">
        <v>43440</v>
      </c>
      <c r="M95" s="131">
        <v>43446</v>
      </c>
      <c r="N95" s="131">
        <v>43554</v>
      </c>
      <c r="O95" s="677" t="s">
        <v>652</v>
      </c>
      <c r="P95" s="578"/>
      <c r="Q95" s="578"/>
      <c r="R95" s="579"/>
      <c r="S95" s="233" t="s">
        <v>653</v>
      </c>
      <c r="T95" s="91" t="s">
        <v>654</v>
      </c>
      <c r="U95" s="234" t="s">
        <v>655</v>
      </c>
      <c r="V95" s="130" t="s">
        <v>64</v>
      </c>
      <c r="W95" s="130" t="s">
        <v>76</v>
      </c>
      <c r="X95" s="145" t="s">
        <v>656</v>
      </c>
      <c r="Y95" s="23"/>
      <c r="Z95" s="23"/>
    </row>
    <row r="96" spans="1:26" ht="409.5" customHeight="1">
      <c r="A96" s="82"/>
      <c r="B96" s="82"/>
      <c r="C96" s="82"/>
      <c r="D96" s="235"/>
      <c r="E96" s="236"/>
      <c r="F96" s="82"/>
      <c r="G96" s="236"/>
      <c r="H96" s="91" t="s">
        <v>196</v>
      </c>
      <c r="I96" s="130" t="s">
        <v>69</v>
      </c>
      <c r="J96" s="130" t="s">
        <v>197</v>
      </c>
      <c r="K96" s="130" t="s">
        <v>141</v>
      </c>
      <c r="L96" s="131">
        <v>42857</v>
      </c>
      <c r="M96" s="131">
        <v>43467</v>
      </c>
      <c r="N96" s="131">
        <v>43830</v>
      </c>
      <c r="O96" s="667" t="s">
        <v>657</v>
      </c>
      <c r="P96" s="578"/>
      <c r="Q96" s="578"/>
      <c r="R96" s="579"/>
      <c r="S96" s="91" t="s">
        <v>658</v>
      </c>
      <c r="T96" s="133" t="s">
        <v>659</v>
      </c>
      <c r="U96" s="91" t="s">
        <v>660</v>
      </c>
      <c r="V96" s="139"/>
      <c r="W96" s="122" t="s">
        <v>76</v>
      </c>
      <c r="X96" s="135" t="s">
        <v>661</v>
      </c>
      <c r="Y96" s="94"/>
      <c r="Z96" s="23"/>
    </row>
    <row r="97" spans="1:26" ht="195" customHeight="1">
      <c r="A97" s="140">
        <v>18</v>
      </c>
      <c r="B97" s="141" t="s">
        <v>60</v>
      </c>
      <c r="C97" s="141" t="s">
        <v>86</v>
      </c>
      <c r="D97" s="131">
        <v>43138</v>
      </c>
      <c r="E97" s="91" t="s">
        <v>662</v>
      </c>
      <c r="F97" s="130" t="s">
        <v>68</v>
      </c>
      <c r="G97" s="91" t="s">
        <v>663</v>
      </c>
      <c r="H97" s="91" t="s">
        <v>664</v>
      </c>
      <c r="I97" s="130" t="s">
        <v>62</v>
      </c>
      <c r="J97" s="130" t="s">
        <v>665</v>
      </c>
      <c r="K97" s="130" t="s">
        <v>141</v>
      </c>
      <c r="L97" s="131">
        <v>43503</v>
      </c>
      <c r="M97" s="131">
        <v>43503</v>
      </c>
      <c r="N97" s="131">
        <v>43511</v>
      </c>
      <c r="O97" s="678" t="s">
        <v>666</v>
      </c>
      <c r="P97" s="578"/>
      <c r="Q97" s="578"/>
      <c r="R97" s="579"/>
      <c r="S97" s="145" t="s">
        <v>667</v>
      </c>
      <c r="T97" s="142" t="s">
        <v>668</v>
      </c>
      <c r="U97" s="91" t="s">
        <v>669</v>
      </c>
      <c r="V97" s="134" t="s">
        <v>64</v>
      </c>
      <c r="W97" s="122" t="s">
        <v>76</v>
      </c>
      <c r="X97" s="91" t="s">
        <v>670</v>
      </c>
      <c r="Y97" s="23"/>
      <c r="Z97" s="23"/>
    </row>
    <row r="98" spans="1:26" ht="112.5" customHeight="1">
      <c r="A98" s="237">
        <v>28</v>
      </c>
      <c r="B98" s="238" t="s">
        <v>60</v>
      </c>
      <c r="C98" s="238" t="s">
        <v>96</v>
      </c>
      <c r="D98" s="239">
        <v>43516</v>
      </c>
      <c r="E98" s="240" t="s">
        <v>671</v>
      </c>
      <c r="F98" s="238" t="s">
        <v>68</v>
      </c>
      <c r="G98" s="135" t="s">
        <v>672</v>
      </c>
      <c r="H98" s="129" t="s">
        <v>673</v>
      </c>
      <c r="I98" s="240" t="s">
        <v>62</v>
      </c>
      <c r="J98" s="238" t="s">
        <v>674</v>
      </c>
      <c r="K98" s="221" t="s">
        <v>675</v>
      </c>
      <c r="L98" s="241">
        <v>43435</v>
      </c>
      <c r="M98" s="241">
        <v>43435</v>
      </c>
      <c r="N98" s="239">
        <v>43461</v>
      </c>
      <c r="O98" s="677" t="s">
        <v>676</v>
      </c>
      <c r="P98" s="578"/>
      <c r="Q98" s="578"/>
      <c r="R98" s="579"/>
      <c r="S98" s="242" t="s">
        <v>677</v>
      </c>
      <c r="T98" s="243" t="s">
        <v>678</v>
      </c>
      <c r="U98" s="244" t="s">
        <v>679</v>
      </c>
      <c r="V98" s="237" t="s">
        <v>64</v>
      </c>
      <c r="W98" s="240" t="s">
        <v>76</v>
      </c>
      <c r="X98" s="129" t="s">
        <v>680</v>
      </c>
      <c r="Y98" s="245"/>
      <c r="Z98" s="246"/>
    </row>
    <row r="99" spans="1:26" ht="160.5" customHeight="1">
      <c r="A99" s="124"/>
      <c r="B99" s="125"/>
      <c r="C99" s="125"/>
      <c r="D99" s="247"/>
      <c r="E99" s="125"/>
      <c r="F99" s="125"/>
      <c r="G99" s="126"/>
      <c r="H99" s="91" t="s">
        <v>328</v>
      </c>
      <c r="I99" s="130" t="s">
        <v>62</v>
      </c>
      <c r="J99" s="130" t="s">
        <v>329</v>
      </c>
      <c r="K99" s="130" t="s">
        <v>308</v>
      </c>
      <c r="L99" s="131">
        <v>43370</v>
      </c>
      <c r="M99" s="161">
        <v>43374</v>
      </c>
      <c r="N99" s="161">
        <v>43612</v>
      </c>
      <c r="O99" s="659" t="s">
        <v>681</v>
      </c>
      <c r="P99" s="660"/>
      <c r="Q99" s="660"/>
      <c r="R99" s="661"/>
      <c r="S99" s="130" t="s">
        <v>331</v>
      </c>
      <c r="T99" s="149" t="s">
        <v>682</v>
      </c>
      <c r="U99" s="167" t="s">
        <v>333</v>
      </c>
      <c r="V99" s="167"/>
      <c r="W99" s="139" t="s">
        <v>76</v>
      </c>
      <c r="X99" s="150" t="s">
        <v>683</v>
      </c>
      <c r="Y99" s="23"/>
      <c r="Z99" s="23"/>
    </row>
    <row r="100" spans="1:26" ht="138" customHeight="1">
      <c r="A100" s="184">
        <v>32</v>
      </c>
      <c r="B100" s="141" t="s">
        <v>74</v>
      </c>
      <c r="C100" s="141" t="s">
        <v>73</v>
      </c>
      <c r="D100" s="185">
        <v>43437</v>
      </c>
      <c r="E100" s="186" t="s">
        <v>371</v>
      </c>
      <c r="F100" s="141" t="s">
        <v>75</v>
      </c>
      <c r="G100" s="186" t="s">
        <v>372</v>
      </c>
      <c r="H100" s="186" t="s">
        <v>373</v>
      </c>
      <c r="I100" s="141" t="s">
        <v>62</v>
      </c>
      <c r="J100" s="186" t="s">
        <v>317</v>
      </c>
      <c r="K100" s="130" t="s">
        <v>308</v>
      </c>
      <c r="L100" s="131">
        <v>43437</v>
      </c>
      <c r="M100" s="161">
        <v>43497</v>
      </c>
      <c r="N100" s="161">
        <v>43678</v>
      </c>
      <c r="O100" s="659" t="s">
        <v>684</v>
      </c>
      <c r="P100" s="660"/>
      <c r="Q100" s="660"/>
      <c r="R100" s="661"/>
      <c r="S100" s="188" t="s">
        <v>685</v>
      </c>
      <c r="T100" s="189" t="s">
        <v>686</v>
      </c>
      <c r="U100" s="190" t="s">
        <v>377</v>
      </c>
      <c r="V100" s="134"/>
      <c r="W100" s="139" t="s">
        <v>76</v>
      </c>
      <c r="X100" s="150" t="s">
        <v>687</v>
      </c>
      <c r="Y100" s="23"/>
      <c r="Z100" s="23"/>
    </row>
    <row r="101" spans="1:26" ht="72" customHeight="1">
      <c r="A101" s="248"/>
      <c r="B101" s="249"/>
      <c r="C101" s="249" t="s">
        <v>73</v>
      </c>
      <c r="D101" s="250"/>
      <c r="E101" s="214" t="s">
        <v>688</v>
      </c>
      <c r="F101" s="249"/>
      <c r="G101" s="215"/>
      <c r="H101" s="214" t="s">
        <v>689</v>
      </c>
      <c r="I101" s="191" t="s">
        <v>69</v>
      </c>
      <c r="J101" s="191" t="s">
        <v>690</v>
      </c>
      <c r="K101" s="191" t="s">
        <v>691</v>
      </c>
      <c r="L101" s="251">
        <v>43585</v>
      </c>
      <c r="M101" s="251">
        <v>43587</v>
      </c>
      <c r="N101" s="251">
        <v>43615</v>
      </c>
      <c r="O101" s="659" t="s">
        <v>692</v>
      </c>
      <c r="P101" s="660"/>
      <c r="Q101" s="660"/>
      <c r="R101" s="661"/>
      <c r="S101" s="214" t="s">
        <v>693</v>
      </c>
      <c r="T101" s="252" t="s">
        <v>694</v>
      </c>
      <c r="U101" s="253" t="s">
        <v>695</v>
      </c>
      <c r="V101" s="134" t="s">
        <v>64</v>
      </c>
      <c r="W101" s="139" t="s">
        <v>76</v>
      </c>
      <c r="X101" s="214" t="s">
        <v>696</v>
      </c>
      <c r="Y101" s="23"/>
      <c r="Z101" s="23"/>
    </row>
    <row r="102" spans="1:26" ht="72" customHeight="1">
      <c r="A102" s="635"/>
      <c r="B102" s="625"/>
      <c r="C102" s="254"/>
      <c r="D102" s="636"/>
      <c r="E102" s="637"/>
      <c r="F102" s="625"/>
      <c r="G102" s="625"/>
      <c r="H102" s="255" t="s">
        <v>697</v>
      </c>
      <c r="I102" s="191" t="s">
        <v>69</v>
      </c>
      <c r="J102" s="191" t="s">
        <v>322</v>
      </c>
      <c r="K102" s="191" t="s">
        <v>698</v>
      </c>
      <c r="L102" s="251">
        <v>43585</v>
      </c>
      <c r="M102" s="251">
        <v>43617</v>
      </c>
      <c r="N102" s="251">
        <v>43630</v>
      </c>
      <c r="O102" s="659" t="s">
        <v>699</v>
      </c>
      <c r="P102" s="660"/>
      <c r="Q102" s="660"/>
      <c r="R102" s="661"/>
      <c r="S102" s="256" t="s">
        <v>700</v>
      </c>
      <c r="T102" s="252" t="s">
        <v>701</v>
      </c>
      <c r="U102" s="257" t="s">
        <v>702</v>
      </c>
      <c r="V102" s="134" t="s">
        <v>64</v>
      </c>
      <c r="W102" s="139" t="s">
        <v>76</v>
      </c>
      <c r="X102" s="214" t="s">
        <v>703</v>
      </c>
      <c r="Y102" s="23"/>
      <c r="Z102" s="23"/>
    </row>
    <row r="103" spans="1:26" ht="72" customHeight="1">
      <c r="A103" s="621"/>
      <c r="B103" s="621"/>
      <c r="C103" s="254"/>
      <c r="D103" s="621"/>
      <c r="E103" s="622"/>
      <c r="F103" s="621"/>
      <c r="G103" s="621"/>
      <c r="H103" s="255" t="s">
        <v>704</v>
      </c>
      <c r="I103" s="191" t="s">
        <v>69</v>
      </c>
      <c r="J103" s="191" t="s">
        <v>690</v>
      </c>
      <c r="K103" s="191" t="s">
        <v>705</v>
      </c>
      <c r="L103" s="251">
        <v>43585</v>
      </c>
      <c r="M103" s="251">
        <v>43556</v>
      </c>
      <c r="N103" s="251">
        <v>43800</v>
      </c>
      <c r="O103" s="659" t="s">
        <v>706</v>
      </c>
      <c r="P103" s="660"/>
      <c r="Q103" s="660"/>
      <c r="R103" s="661"/>
      <c r="S103" s="256" t="s">
        <v>707</v>
      </c>
      <c r="T103" s="252" t="s">
        <v>708</v>
      </c>
      <c r="U103" s="257" t="s">
        <v>695</v>
      </c>
      <c r="V103" s="134" t="s">
        <v>64</v>
      </c>
      <c r="W103" s="139" t="s">
        <v>76</v>
      </c>
      <c r="X103" s="214" t="s">
        <v>709</v>
      </c>
      <c r="Y103" s="23"/>
      <c r="Z103" s="23"/>
    </row>
    <row r="104" spans="1:26" ht="72" customHeight="1">
      <c r="A104" s="638">
        <v>36</v>
      </c>
      <c r="B104" s="626" t="s">
        <v>60</v>
      </c>
      <c r="C104" s="626" t="s">
        <v>73</v>
      </c>
      <c r="D104" s="639">
        <v>43564</v>
      </c>
      <c r="E104" s="214" t="s">
        <v>710</v>
      </c>
      <c r="F104" s="191" t="s">
        <v>81</v>
      </c>
      <c r="G104" s="626" t="s">
        <v>711</v>
      </c>
      <c r="H104" s="255" t="s">
        <v>712</v>
      </c>
      <c r="I104" s="191" t="s">
        <v>69</v>
      </c>
      <c r="J104" s="191" t="s">
        <v>713</v>
      </c>
      <c r="K104" s="191" t="s">
        <v>698</v>
      </c>
      <c r="L104" s="251">
        <v>43585</v>
      </c>
      <c r="M104" s="251">
        <v>43587</v>
      </c>
      <c r="N104" s="251">
        <v>43615</v>
      </c>
      <c r="O104" s="659" t="s">
        <v>714</v>
      </c>
      <c r="P104" s="660"/>
      <c r="Q104" s="660"/>
      <c r="R104" s="666"/>
      <c r="S104" s="216" t="s">
        <v>715</v>
      </c>
      <c r="T104" s="252" t="s">
        <v>716</v>
      </c>
      <c r="U104" s="257" t="s">
        <v>717</v>
      </c>
      <c r="V104" s="134" t="s">
        <v>64</v>
      </c>
      <c r="W104" s="139" t="s">
        <v>76</v>
      </c>
      <c r="X104" s="214" t="s">
        <v>718</v>
      </c>
      <c r="Y104" s="23"/>
      <c r="Z104" s="23"/>
    </row>
    <row r="105" spans="1:26" ht="72" customHeight="1">
      <c r="A105" s="621"/>
      <c r="B105" s="621"/>
      <c r="C105" s="621"/>
      <c r="D105" s="621"/>
      <c r="E105" s="214" t="s">
        <v>719</v>
      </c>
      <c r="F105" s="191" t="s">
        <v>81</v>
      </c>
      <c r="G105" s="621"/>
      <c r="H105" s="260" t="s">
        <v>720</v>
      </c>
      <c r="I105" s="191" t="s">
        <v>69</v>
      </c>
      <c r="J105" s="191" t="s">
        <v>721</v>
      </c>
      <c r="K105" s="191" t="s">
        <v>698</v>
      </c>
      <c r="L105" s="251">
        <v>43585</v>
      </c>
      <c r="M105" s="251">
        <v>43587</v>
      </c>
      <c r="N105" s="251">
        <v>43615</v>
      </c>
      <c r="O105" s="659" t="s">
        <v>722</v>
      </c>
      <c r="P105" s="660"/>
      <c r="Q105" s="660"/>
      <c r="R105" s="661"/>
      <c r="S105" s="214" t="s">
        <v>723</v>
      </c>
      <c r="T105" s="252" t="s">
        <v>724</v>
      </c>
      <c r="U105" s="257" t="s">
        <v>725</v>
      </c>
      <c r="V105" s="134" t="s">
        <v>64</v>
      </c>
      <c r="W105" s="139" t="s">
        <v>76</v>
      </c>
      <c r="X105" s="214" t="s">
        <v>726</v>
      </c>
      <c r="Y105" s="23"/>
      <c r="Z105" s="23"/>
    </row>
    <row r="106" spans="1:26" ht="72" customHeight="1">
      <c r="A106" s="622"/>
      <c r="B106" s="622"/>
      <c r="C106" s="622"/>
      <c r="D106" s="622"/>
      <c r="E106" s="255" t="s">
        <v>727</v>
      </c>
      <c r="F106" s="191" t="s">
        <v>81</v>
      </c>
      <c r="G106" s="622"/>
      <c r="H106" s="255" t="s">
        <v>728</v>
      </c>
      <c r="I106" s="191" t="s">
        <v>69</v>
      </c>
      <c r="J106" s="191" t="s">
        <v>729</v>
      </c>
      <c r="K106" s="191" t="s">
        <v>698</v>
      </c>
      <c r="L106" s="251">
        <v>43585</v>
      </c>
      <c r="M106" s="251">
        <v>43587</v>
      </c>
      <c r="N106" s="251">
        <v>43600</v>
      </c>
      <c r="O106" s="659" t="s">
        <v>730</v>
      </c>
      <c r="P106" s="660"/>
      <c r="Q106" s="660"/>
      <c r="R106" s="661"/>
      <c r="S106" s="214" t="s">
        <v>731</v>
      </c>
      <c r="T106" s="252" t="s">
        <v>732</v>
      </c>
      <c r="U106" s="257" t="s">
        <v>725</v>
      </c>
      <c r="V106" s="134" t="s">
        <v>64</v>
      </c>
      <c r="W106" s="139" t="s">
        <v>76</v>
      </c>
      <c r="X106" s="214" t="s">
        <v>733</v>
      </c>
      <c r="Y106" s="23"/>
      <c r="Z106" s="23"/>
    </row>
    <row r="107" spans="1:26" ht="72" customHeight="1">
      <c r="A107" s="638">
        <v>38</v>
      </c>
      <c r="B107" s="626" t="s">
        <v>60</v>
      </c>
      <c r="C107" s="626" t="s">
        <v>73</v>
      </c>
      <c r="D107" s="639">
        <v>43564</v>
      </c>
      <c r="E107" s="214" t="s">
        <v>734</v>
      </c>
      <c r="F107" s="191" t="s">
        <v>81</v>
      </c>
      <c r="G107" s="633" t="s">
        <v>735</v>
      </c>
      <c r="H107" s="255" t="s">
        <v>736</v>
      </c>
      <c r="I107" s="191" t="s">
        <v>69</v>
      </c>
      <c r="J107" s="191" t="s">
        <v>737</v>
      </c>
      <c r="K107" s="191" t="s">
        <v>691</v>
      </c>
      <c r="L107" s="251">
        <v>43585</v>
      </c>
      <c r="M107" s="251">
        <v>43587</v>
      </c>
      <c r="N107" s="251">
        <v>43615</v>
      </c>
      <c r="O107" s="659" t="s">
        <v>738</v>
      </c>
      <c r="P107" s="660"/>
      <c r="Q107" s="660"/>
      <c r="R107" s="661"/>
      <c r="S107" s="255" t="s">
        <v>739</v>
      </c>
      <c r="T107" s="252" t="s">
        <v>740</v>
      </c>
      <c r="U107" s="261"/>
      <c r="V107" s="134" t="s">
        <v>64</v>
      </c>
      <c r="W107" s="139" t="s">
        <v>76</v>
      </c>
      <c r="X107" s="214" t="s">
        <v>741</v>
      </c>
      <c r="Y107" s="23"/>
      <c r="Z107" s="23"/>
    </row>
    <row r="108" spans="1:26" ht="72" customHeight="1">
      <c r="A108" s="622"/>
      <c r="B108" s="622"/>
      <c r="C108" s="622"/>
      <c r="D108" s="622"/>
      <c r="E108" s="214" t="s">
        <v>742</v>
      </c>
      <c r="F108" s="191" t="s">
        <v>81</v>
      </c>
      <c r="G108" s="622"/>
      <c r="H108" s="255" t="s">
        <v>743</v>
      </c>
      <c r="I108" s="191" t="s">
        <v>69</v>
      </c>
      <c r="J108" s="191" t="s">
        <v>744</v>
      </c>
      <c r="K108" s="191" t="s">
        <v>691</v>
      </c>
      <c r="L108" s="251">
        <v>43585</v>
      </c>
      <c r="M108" s="251">
        <v>43587</v>
      </c>
      <c r="N108" s="251">
        <v>43615</v>
      </c>
      <c r="O108" s="659" t="s">
        <v>745</v>
      </c>
      <c r="P108" s="660"/>
      <c r="Q108" s="660"/>
      <c r="R108" s="661"/>
      <c r="S108" s="262" t="s">
        <v>746</v>
      </c>
      <c r="T108" s="252" t="s">
        <v>747</v>
      </c>
      <c r="U108" s="261"/>
      <c r="V108" s="134" t="s">
        <v>64</v>
      </c>
      <c r="W108" s="139" t="s">
        <v>76</v>
      </c>
      <c r="X108" s="214" t="s">
        <v>748</v>
      </c>
      <c r="Y108" s="23"/>
      <c r="Z108" s="23"/>
    </row>
    <row r="109" spans="1:26" ht="72" customHeight="1">
      <c r="A109" s="184">
        <v>39</v>
      </c>
      <c r="B109" s="191" t="s">
        <v>60</v>
      </c>
      <c r="C109" s="191" t="s">
        <v>73</v>
      </c>
      <c r="D109" s="263">
        <v>43564</v>
      </c>
      <c r="E109" s="255" t="s">
        <v>749</v>
      </c>
      <c r="F109" s="191" t="s">
        <v>81</v>
      </c>
      <c r="G109" s="214" t="s">
        <v>750</v>
      </c>
      <c r="H109" s="255" t="s">
        <v>751</v>
      </c>
      <c r="I109" s="191" t="s">
        <v>69</v>
      </c>
      <c r="J109" s="191" t="s">
        <v>752</v>
      </c>
      <c r="K109" s="191" t="s">
        <v>753</v>
      </c>
      <c r="L109" s="251">
        <v>43585</v>
      </c>
      <c r="M109" s="251">
        <v>43587</v>
      </c>
      <c r="N109" s="251">
        <v>43829</v>
      </c>
      <c r="O109" s="659" t="s">
        <v>754</v>
      </c>
      <c r="P109" s="660"/>
      <c r="Q109" s="660"/>
      <c r="R109" s="661"/>
      <c r="S109" s="214" t="s">
        <v>755</v>
      </c>
      <c r="T109" s="252" t="s">
        <v>756</v>
      </c>
      <c r="U109" s="264" t="s">
        <v>757</v>
      </c>
      <c r="V109" s="134" t="s">
        <v>64</v>
      </c>
      <c r="W109" s="139" t="s">
        <v>76</v>
      </c>
      <c r="X109" s="214" t="s">
        <v>758</v>
      </c>
      <c r="Y109" s="23"/>
      <c r="Z109" s="23"/>
    </row>
    <row r="110" spans="1:26" ht="72" customHeight="1">
      <c r="A110" s="184">
        <v>40</v>
      </c>
      <c r="B110" s="191" t="s">
        <v>60</v>
      </c>
      <c r="C110" s="191" t="s">
        <v>73</v>
      </c>
      <c r="D110" s="263">
        <v>43564</v>
      </c>
      <c r="E110" s="214" t="s">
        <v>759</v>
      </c>
      <c r="F110" s="191" t="s">
        <v>81</v>
      </c>
      <c r="G110" s="214" t="s">
        <v>760</v>
      </c>
      <c r="H110" s="255" t="s">
        <v>761</v>
      </c>
      <c r="I110" s="191" t="s">
        <v>69</v>
      </c>
      <c r="J110" s="191" t="s">
        <v>762</v>
      </c>
      <c r="K110" s="191" t="s">
        <v>763</v>
      </c>
      <c r="L110" s="251">
        <v>43585</v>
      </c>
      <c r="M110" s="251">
        <v>43586</v>
      </c>
      <c r="N110" s="251">
        <v>43615</v>
      </c>
      <c r="O110" s="659" t="s">
        <v>764</v>
      </c>
      <c r="P110" s="660"/>
      <c r="Q110" s="660"/>
      <c r="R110" s="661"/>
      <c r="S110" s="265" t="s">
        <v>765</v>
      </c>
      <c r="T110" s="252" t="s">
        <v>766</v>
      </c>
      <c r="U110" s="264" t="s">
        <v>767</v>
      </c>
      <c r="V110" s="134" t="s">
        <v>64</v>
      </c>
      <c r="W110" s="139" t="s">
        <v>76</v>
      </c>
      <c r="X110" s="214" t="s">
        <v>768</v>
      </c>
      <c r="Y110" s="23"/>
      <c r="Z110" s="23"/>
    </row>
    <row r="111" spans="1:26" ht="72" customHeight="1">
      <c r="A111" s="638">
        <v>41</v>
      </c>
      <c r="B111" s="626" t="s">
        <v>60</v>
      </c>
      <c r="C111" s="626" t="s">
        <v>73</v>
      </c>
      <c r="D111" s="639">
        <v>43564</v>
      </c>
      <c r="E111" s="214" t="s">
        <v>769</v>
      </c>
      <c r="F111" s="191" t="s">
        <v>81</v>
      </c>
      <c r="G111" s="633" t="s">
        <v>770</v>
      </c>
      <c r="H111" s="255" t="s">
        <v>771</v>
      </c>
      <c r="I111" s="191" t="s">
        <v>69</v>
      </c>
      <c r="J111" s="191" t="s">
        <v>772</v>
      </c>
      <c r="K111" s="191" t="s">
        <v>773</v>
      </c>
      <c r="L111" s="251">
        <v>43585</v>
      </c>
      <c r="M111" s="251">
        <v>43587</v>
      </c>
      <c r="N111" s="251">
        <v>43607</v>
      </c>
      <c r="O111" s="659" t="s">
        <v>774</v>
      </c>
      <c r="P111" s="660"/>
      <c r="Q111" s="660"/>
      <c r="R111" s="661"/>
      <c r="S111" s="266" t="s">
        <v>775</v>
      </c>
      <c r="T111" s="252" t="s">
        <v>776</v>
      </c>
      <c r="U111" s="264" t="s">
        <v>777</v>
      </c>
      <c r="V111" s="134" t="s">
        <v>64</v>
      </c>
      <c r="W111" s="139" t="s">
        <v>76</v>
      </c>
      <c r="X111" s="214" t="s">
        <v>778</v>
      </c>
      <c r="Y111" s="23"/>
      <c r="Z111" s="23"/>
    </row>
    <row r="112" spans="1:26" ht="72" customHeight="1">
      <c r="A112" s="621"/>
      <c r="B112" s="621"/>
      <c r="C112" s="621"/>
      <c r="D112" s="621"/>
      <c r="E112" s="633" t="s">
        <v>779</v>
      </c>
      <c r="F112" s="626" t="s">
        <v>81</v>
      </c>
      <c r="G112" s="621"/>
      <c r="H112" s="255" t="s">
        <v>780</v>
      </c>
      <c r="I112" s="191" t="s">
        <v>69</v>
      </c>
      <c r="J112" s="191" t="s">
        <v>781</v>
      </c>
      <c r="K112" s="191" t="s">
        <v>763</v>
      </c>
      <c r="L112" s="251">
        <v>43585</v>
      </c>
      <c r="M112" s="251">
        <v>43585</v>
      </c>
      <c r="N112" s="267">
        <v>43585</v>
      </c>
      <c r="O112" s="659" t="s">
        <v>782</v>
      </c>
      <c r="P112" s="660"/>
      <c r="Q112" s="660"/>
      <c r="R112" s="661"/>
      <c r="S112" s="268" t="s">
        <v>783</v>
      </c>
      <c r="T112" s="269" t="s">
        <v>784</v>
      </c>
      <c r="U112" s="264" t="s">
        <v>785</v>
      </c>
      <c r="V112" s="134" t="s">
        <v>64</v>
      </c>
      <c r="W112" s="139" t="s">
        <v>76</v>
      </c>
      <c r="X112" s="214" t="s">
        <v>786</v>
      </c>
      <c r="Y112" s="23"/>
      <c r="Z112" s="23"/>
    </row>
    <row r="113" spans="1:26" ht="72" customHeight="1">
      <c r="A113" s="621"/>
      <c r="B113" s="621"/>
      <c r="C113" s="621"/>
      <c r="D113" s="621"/>
      <c r="E113" s="621"/>
      <c r="F113" s="621"/>
      <c r="G113" s="621"/>
      <c r="H113" s="255" t="s">
        <v>787</v>
      </c>
      <c r="I113" s="191" t="s">
        <v>69</v>
      </c>
      <c r="J113" s="191" t="s">
        <v>781</v>
      </c>
      <c r="K113" s="191" t="s">
        <v>788</v>
      </c>
      <c r="L113" s="251">
        <v>43585</v>
      </c>
      <c r="M113" s="251">
        <v>43587</v>
      </c>
      <c r="N113" s="267">
        <v>43600</v>
      </c>
      <c r="O113" s="659" t="s">
        <v>789</v>
      </c>
      <c r="P113" s="660"/>
      <c r="Q113" s="660"/>
      <c r="R113" s="661"/>
      <c r="S113" s="265" t="s">
        <v>790</v>
      </c>
      <c r="T113" s="269" t="s">
        <v>791</v>
      </c>
      <c r="U113" s="264" t="s">
        <v>785</v>
      </c>
      <c r="V113" s="134" t="s">
        <v>64</v>
      </c>
      <c r="W113" s="139" t="s">
        <v>76</v>
      </c>
      <c r="X113" s="214" t="s">
        <v>792</v>
      </c>
      <c r="Y113" s="23"/>
      <c r="Z113" s="23"/>
    </row>
    <row r="114" spans="1:26" ht="72" customHeight="1">
      <c r="A114" s="621"/>
      <c r="B114" s="621"/>
      <c r="C114" s="621"/>
      <c r="D114" s="621"/>
      <c r="E114" s="622"/>
      <c r="F114" s="622"/>
      <c r="G114" s="621"/>
      <c r="H114" s="255" t="s">
        <v>793</v>
      </c>
      <c r="I114" s="191" t="s">
        <v>69</v>
      </c>
      <c r="J114" s="191" t="s">
        <v>794</v>
      </c>
      <c r="K114" s="191" t="s">
        <v>698</v>
      </c>
      <c r="L114" s="251">
        <v>43585</v>
      </c>
      <c r="M114" s="251">
        <v>43587</v>
      </c>
      <c r="N114" s="267">
        <v>43600</v>
      </c>
      <c r="O114" s="659" t="s">
        <v>795</v>
      </c>
      <c r="P114" s="660"/>
      <c r="Q114" s="660"/>
      <c r="R114" s="661"/>
      <c r="S114" s="214" t="s">
        <v>796</v>
      </c>
      <c r="T114" s="252" t="s">
        <v>797</v>
      </c>
      <c r="U114" s="257" t="s">
        <v>798</v>
      </c>
      <c r="V114" s="134" t="s">
        <v>64</v>
      </c>
      <c r="W114" s="139" t="s">
        <v>76</v>
      </c>
      <c r="X114" s="214" t="s">
        <v>799</v>
      </c>
      <c r="Y114" s="23"/>
      <c r="Z114" s="23"/>
    </row>
    <row r="115" spans="1:26" ht="72" customHeight="1">
      <c r="A115" s="258">
        <v>43</v>
      </c>
      <c r="B115" s="191" t="s">
        <v>60</v>
      </c>
      <c r="C115" s="191" t="s">
        <v>73</v>
      </c>
      <c r="D115" s="263">
        <v>43564</v>
      </c>
      <c r="E115" s="214" t="s">
        <v>800</v>
      </c>
      <c r="F115" s="191" t="s">
        <v>81</v>
      </c>
      <c r="G115" s="259" t="s">
        <v>801</v>
      </c>
      <c r="H115" s="255" t="s">
        <v>802</v>
      </c>
      <c r="I115" s="191" t="s">
        <v>69</v>
      </c>
      <c r="J115" s="191" t="s">
        <v>803</v>
      </c>
      <c r="K115" s="191" t="s">
        <v>698</v>
      </c>
      <c r="L115" s="251">
        <v>43585</v>
      </c>
      <c r="M115" s="251">
        <v>43587</v>
      </c>
      <c r="N115" s="251">
        <v>43600</v>
      </c>
      <c r="O115" s="659" t="s">
        <v>804</v>
      </c>
      <c r="P115" s="660"/>
      <c r="Q115" s="660"/>
      <c r="R115" s="661"/>
      <c r="S115" s="214" t="s">
        <v>805</v>
      </c>
      <c r="T115" s="252" t="s">
        <v>806</v>
      </c>
      <c r="U115" s="261"/>
      <c r="V115" s="134" t="s">
        <v>64</v>
      </c>
      <c r="W115" s="139" t="s">
        <v>76</v>
      </c>
      <c r="X115" s="214" t="s">
        <v>807</v>
      </c>
      <c r="Y115" s="23"/>
      <c r="Z115" s="23"/>
    </row>
    <row r="116" spans="1:26" ht="72" customHeight="1">
      <c r="A116" s="270">
        <v>44</v>
      </c>
      <c r="B116" s="626" t="s">
        <v>60</v>
      </c>
      <c r="C116" s="626" t="s">
        <v>73</v>
      </c>
      <c r="D116" s="639">
        <v>43564</v>
      </c>
      <c r="E116" s="214" t="s">
        <v>808</v>
      </c>
      <c r="F116" s="626" t="s">
        <v>81</v>
      </c>
      <c r="G116" s="633" t="s">
        <v>809</v>
      </c>
      <c r="H116" s="255" t="s">
        <v>810</v>
      </c>
      <c r="I116" s="191" t="s">
        <v>69</v>
      </c>
      <c r="J116" s="191" t="s">
        <v>811</v>
      </c>
      <c r="K116" s="191" t="s">
        <v>812</v>
      </c>
      <c r="L116" s="251">
        <v>43585</v>
      </c>
      <c r="M116" s="251">
        <v>43587</v>
      </c>
      <c r="N116" s="251">
        <v>43646</v>
      </c>
      <c r="O116" s="659" t="s">
        <v>813</v>
      </c>
      <c r="P116" s="660"/>
      <c r="Q116" s="660"/>
      <c r="R116" s="661"/>
      <c r="S116" s="214" t="s">
        <v>814</v>
      </c>
      <c r="T116" s="252" t="s">
        <v>815</v>
      </c>
      <c r="U116" s="257" t="s">
        <v>816</v>
      </c>
      <c r="V116" s="134" t="s">
        <v>64</v>
      </c>
      <c r="W116" s="139" t="s">
        <v>76</v>
      </c>
      <c r="X116" s="214" t="s">
        <v>817</v>
      </c>
      <c r="Y116" s="23"/>
      <c r="Z116" s="23"/>
    </row>
    <row r="117" spans="1:26" ht="72" customHeight="1">
      <c r="A117" s="271"/>
      <c r="B117" s="621"/>
      <c r="C117" s="621"/>
      <c r="D117" s="621"/>
      <c r="E117" s="214" t="s">
        <v>818</v>
      </c>
      <c r="F117" s="621"/>
      <c r="G117" s="621"/>
      <c r="H117" s="214" t="s">
        <v>819</v>
      </c>
      <c r="I117" s="191" t="s">
        <v>69</v>
      </c>
      <c r="J117" s="191" t="s">
        <v>820</v>
      </c>
      <c r="K117" s="191" t="s">
        <v>788</v>
      </c>
      <c r="L117" s="251">
        <v>43585</v>
      </c>
      <c r="M117" s="251">
        <v>43587</v>
      </c>
      <c r="N117" s="251">
        <v>43646</v>
      </c>
      <c r="O117" s="659" t="s">
        <v>821</v>
      </c>
      <c r="P117" s="660"/>
      <c r="Q117" s="660"/>
      <c r="R117" s="661"/>
      <c r="S117" s="214" t="s">
        <v>822</v>
      </c>
      <c r="T117" s="252" t="s">
        <v>823</v>
      </c>
      <c r="U117" s="261"/>
      <c r="V117" s="134" t="s">
        <v>64</v>
      </c>
      <c r="W117" s="139" t="s">
        <v>76</v>
      </c>
      <c r="X117" s="214" t="s">
        <v>824</v>
      </c>
      <c r="Y117" s="23"/>
      <c r="Z117" s="23"/>
    </row>
    <row r="118" spans="1:26" ht="72" customHeight="1">
      <c r="A118" s="271"/>
      <c r="B118" s="621"/>
      <c r="C118" s="621"/>
      <c r="D118" s="621"/>
      <c r="E118" s="214" t="s">
        <v>825</v>
      </c>
      <c r="F118" s="621"/>
      <c r="G118" s="621"/>
      <c r="H118" s="255" t="s">
        <v>826</v>
      </c>
      <c r="I118" s="191" t="s">
        <v>69</v>
      </c>
      <c r="J118" s="191" t="s">
        <v>827</v>
      </c>
      <c r="K118" s="191" t="s">
        <v>691</v>
      </c>
      <c r="L118" s="251">
        <v>43585</v>
      </c>
      <c r="M118" s="251">
        <v>43587</v>
      </c>
      <c r="N118" s="251">
        <v>43615</v>
      </c>
      <c r="O118" s="659" t="s">
        <v>828</v>
      </c>
      <c r="P118" s="660"/>
      <c r="Q118" s="660"/>
      <c r="R118" s="661"/>
      <c r="S118" s="272" t="s">
        <v>827</v>
      </c>
      <c r="T118" s="252" t="s">
        <v>829</v>
      </c>
      <c r="U118" s="261"/>
      <c r="V118" s="134" t="s">
        <v>64</v>
      </c>
      <c r="W118" s="139" t="s">
        <v>76</v>
      </c>
      <c r="X118" s="214" t="s">
        <v>830</v>
      </c>
      <c r="Y118" s="23"/>
      <c r="Z118" s="23"/>
    </row>
    <row r="119" spans="1:26" ht="72" customHeight="1">
      <c r="A119" s="271"/>
      <c r="B119" s="621"/>
      <c r="C119" s="621"/>
      <c r="D119" s="621"/>
      <c r="E119" s="214" t="s">
        <v>831</v>
      </c>
      <c r="F119" s="621"/>
      <c r="G119" s="621"/>
      <c r="H119" s="255" t="s">
        <v>832</v>
      </c>
      <c r="I119" s="191" t="s">
        <v>69</v>
      </c>
      <c r="J119" s="191" t="s">
        <v>833</v>
      </c>
      <c r="K119" s="191" t="s">
        <v>691</v>
      </c>
      <c r="L119" s="251">
        <v>43585</v>
      </c>
      <c r="M119" s="251">
        <v>43587</v>
      </c>
      <c r="N119" s="251">
        <v>43615</v>
      </c>
      <c r="O119" s="659" t="s">
        <v>834</v>
      </c>
      <c r="P119" s="660"/>
      <c r="Q119" s="660"/>
      <c r="R119" s="661"/>
      <c r="S119" s="633" t="s">
        <v>835</v>
      </c>
      <c r="T119" s="252" t="s">
        <v>836</v>
      </c>
      <c r="U119" s="261"/>
      <c r="V119" s="134" t="s">
        <v>64</v>
      </c>
      <c r="W119" s="139" t="s">
        <v>76</v>
      </c>
      <c r="X119" s="214" t="s">
        <v>837</v>
      </c>
      <c r="Y119" s="23"/>
      <c r="Z119" s="23"/>
    </row>
    <row r="120" spans="1:26" ht="72" customHeight="1">
      <c r="A120" s="271"/>
      <c r="B120" s="621"/>
      <c r="C120" s="621"/>
      <c r="D120" s="621"/>
      <c r="E120" s="214" t="s">
        <v>838</v>
      </c>
      <c r="F120" s="621"/>
      <c r="G120" s="621"/>
      <c r="H120" s="255" t="s">
        <v>839</v>
      </c>
      <c r="I120" s="191" t="s">
        <v>69</v>
      </c>
      <c r="J120" s="191" t="s">
        <v>833</v>
      </c>
      <c r="K120" s="191" t="s">
        <v>788</v>
      </c>
      <c r="L120" s="251">
        <v>43585</v>
      </c>
      <c r="M120" s="251">
        <v>43587</v>
      </c>
      <c r="N120" s="251">
        <v>43615</v>
      </c>
      <c r="O120" s="659"/>
      <c r="P120" s="660"/>
      <c r="Q120" s="660"/>
      <c r="R120" s="661"/>
      <c r="S120" s="622"/>
      <c r="T120" s="252" t="s">
        <v>840</v>
      </c>
      <c r="U120" s="261"/>
      <c r="V120" s="134" t="s">
        <v>64</v>
      </c>
      <c r="W120" s="139" t="s">
        <v>76</v>
      </c>
      <c r="X120" s="214" t="s">
        <v>841</v>
      </c>
      <c r="Y120" s="23"/>
      <c r="Z120" s="23"/>
    </row>
    <row r="121" spans="1:26" ht="72" customHeight="1">
      <c r="A121" s="271"/>
      <c r="B121" s="621"/>
      <c r="C121" s="621"/>
      <c r="D121" s="621"/>
      <c r="E121" s="214" t="s">
        <v>842</v>
      </c>
      <c r="F121" s="621"/>
      <c r="G121" s="621"/>
      <c r="H121" s="214" t="s">
        <v>843</v>
      </c>
      <c r="I121" s="191" t="s">
        <v>69</v>
      </c>
      <c r="J121" s="191" t="s">
        <v>844</v>
      </c>
      <c r="K121" s="191" t="s">
        <v>845</v>
      </c>
      <c r="L121" s="251">
        <v>43585</v>
      </c>
      <c r="M121" s="251">
        <v>43587</v>
      </c>
      <c r="N121" s="251">
        <v>43631</v>
      </c>
      <c r="O121" s="659" t="s">
        <v>846</v>
      </c>
      <c r="P121" s="660"/>
      <c r="Q121" s="660"/>
      <c r="R121" s="661"/>
      <c r="S121" s="214" t="s">
        <v>847</v>
      </c>
      <c r="T121" s="252" t="s">
        <v>848</v>
      </c>
      <c r="U121" s="261"/>
      <c r="V121" s="134" t="s">
        <v>64</v>
      </c>
      <c r="W121" s="139" t="s">
        <v>76</v>
      </c>
      <c r="X121" s="214" t="s">
        <v>849</v>
      </c>
      <c r="Y121" s="23"/>
      <c r="Z121" s="23"/>
    </row>
    <row r="122" spans="1:26" ht="72" customHeight="1">
      <c r="A122" s="273"/>
      <c r="B122" s="622"/>
      <c r="C122" s="622"/>
      <c r="D122" s="622"/>
      <c r="E122" s="214" t="s">
        <v>850</v>
      </c>
      <c r="F122" s="622"/>
      <c r="G122" s="622"/>
      <c r="H122" s="214" t="s">
        <v>851</v>
      </c>
      <c r="I122" s="191" t="s">
        <v>69</v>
      </c>
      <c r="J122" s="191" t="s">
        <v>833</v>
      </c>
      <c r="K122" s="191" t="s">
        <v>691</v>
      </c>
      <c r="L122" s="251">
        <v>43585</v>
      </c>
      <c r="M122" s="251">
        <v>43587</v>
      </c>
      <c r="N122" s="251">
        <v>43615</v>
      </c>
      <c r="O122" s="659" t="s">
        <v>852</v>
      </c>
      <c r="P122" s="660"/>
      <c r="Q122" s="660"/>
      <c r="R122" s="661"/>
      <c r="S122" s="214" t="s">
        <v>853</v>
      </c>
      <c r="T122" s="252" t="s">
        <v>854</v>
      </c>
      <c r="U122" s="261"/>
      <c r="V122" s="134" t="s">
        <v>64</v>
      </c>
      <c r="W122" s="139" t="s">
        <v>76</v>
      </c>
      <c r="X122" s="214" t="s">
        <v>855</v>
      </c>
      <c r="Y122" s="23"/>
      <c r="Z122" s="23"/>
    </row>
    <row r="123" spans="1:26" ht="72" customHeight="1">
      <c r="A123" s="184">
        <v>46</v>
      </c>
      <c r="B123" s="191" t="s">
        <v>60</v>
      </c>
      <c r="C123" s="191" t="s">
        <v>73</v>
      </c>
      <c r="D123" s="263">
        <v>43564</v>
      </c>
      <c r="E123" s="214" t="s">
        <v>856</v>
      </c>
      <c r="F123" s="191" t="s">
        <v>81</v>
      </c>
      <c r="G123" s="214" t="s">
        <v>857</v>
      </c>
      <c r="H123" s="214" t="s">
        <v>858</v>
      </c>
      <c r="I123" s="191" t="s">
        <v>69</v>
      </c>
      <c r="J123" s="191" t="s">
        <v>859</v>
      </c>
      <c r="K123" s="191" t="s">
        <v>763</v>
      </c>
      <c r="L123" s="251">
        <v>43585</v>
      </c>
      <c r="M123" s="251">
        <v>43591</v>
      </c>
      <c r="N123" s="251">
        <v>43591</v>
      </c>
      <c r="O123" s="659" t="s">
        <v>860</v>
      </c>
      <c r="P123" s="660"/>
      <c r="Q123" s="660"/>
      <c r="R123" s="666"/>
      <c r="S123" s="216" t="s">
        <v>861</v>
      </c>
      <c r="T123" s="252" t="s">
        <v>862</v>
      </c>
      <c r="U123" s="257" t="s">
        <v>863</v>
      </c>
      <c r="V123" s="134" t="s">
        <v>64</v>
      </c>
      <c r="W123" s="139" t="s">
        <v>76</v>
      </c>
      <c r="X123" s="214" t="s">
        <v>864</v>
      </c>
      <c r="Y123" s="23"/>
      <c r="Z123" s="23"/>
    </row>
    <row r="124" spans="1:26" ht="72" customHeight="1">
      <c r="A124" s="638">
        <v>47</v>
      </c>
      <c r="B124" s="626" t="s">
        <v>60</v>
      </c>
      <c r="C124" s="626" t="s">
        <v>73</v>
      </c>
      <c r="D124" s="639">
        <v>43564</v>
      </c>
      <c r="E124" s="214" t="s">
        <v>865</v>
      </c>
      <c r="F124" s="191" t="s">
        <v>81</v>
      </c>
      <c r="G124" s="634" t="s">
        <v>866</v>
      </c>
      <c r="H124" s="255" t="s">
        <v>867</v>
      </c>
      <c r="I124" s="191" t="s">
        <v>69</v>
      </c>
      <c r="J124" s="191" t="s">
        <v>868</v>
      </c>
      <c r="K124" s="191" t="s">
        <v>869</v>
      </c>
      <c r="L124" s="251">
        <v>43585</v>
      </c>
      <c r="M124" s="251">
        <v>43587</v>
      </c>
      <c r="N124" s="251">
        <v>43646</v>
      </c>
      <c r="O124" s="659" t="s">
        <v>870</v>
      </c>
      <c r="P124" s="660"/>
      <c r="Q124" s="660"/>
      <c r="R124" s="661"/>
      <c r="S124" s="214" t="s">
        <v>868</v>
      </c>
      <c r="T124" s="252" t="s">
        <v>871</v>
      </c>
      <c r="U124" s="261"/>
      <c r="V124" s="134" t="s">
        <v>64</v>
      </c>
      <c r="W124" s="139" t="s">
        <v>76</v>
      </c>
      <c r="X124" s="214" t="s">
        <v>872</v>
      </c>
      <c r="Y124" s="23"/>
      <c r="Z124" s="23"/>
    </row>
    <row r="125" spans="1:26" ht="72" customHeight="1">
      <c r="A125" s="622"/>
      <c r="B125" s="622"/>
      <c r="C125" s="622"/>
      <c r="D125" s="622"/>
      <c r="E125" s="214" t="s">
        <v>873</v>
      </c>
      <c r="F125" s="191" t="s">
        <v>81</v>
      </c>
      <c r="G125" s="622"/>
      <c r="H125" s="255" t="s">
        <v>874</v>
      </c>
      <c r="I125" s="191" t="s">
        <v>69</v>
      </c>
      <c r="J125" s="274" t="s">
        <v>875</v>
      </c>
      <c r="K125" s="191" t="s">
        <v>869</v>
      </c>
      <c r="L125" s="251">
        <v>43585</v>
      </c>
      <c r="M125" s="251">
        <v>43587</v>
      </c>
      <c r="N125" s="251">
        <v>43615</v>
      </c>
      <c r="O125" s="659" t="s">
        <v>876</v>
      </c>
      <c r="P125" s="660"/>
      <c r="Q125" s="660"/>
      <c r="R125" s="661"/>
      <c r="S125" s="214" t="s">
        <v>877</v>
      </c>
      <c r="T125" s="252" t="s">
        <v>878</v>
      </c>
      <c r="U125" s="261"/>
      <c r="V125" s="134" t="s">
        <v>64</v>
      </c>
      <c r="W125" s="139" t="s">
        <v>76</v>
      </c>
      <c r="X125" s="214" t="s">
        <v>879</v>
      </c>
      <c r="Y125" s="23"/>
      <c r="Z125" s="23"/>
    </row>
    <row r="126" spans="1:26" ht="72" customHeight="1">
      <c r="A126" s="248"/>
      <c r="B126" s="249"/>
      <c r="C126" s="249"/>
      <c r="D126" s="250"/>
      <c r="E126" s="215"/>
      <c r="F126" s="249"/>
      <c r="G126" s="275"/>
      <c r="H126" s="214" t="s">
        <v>880</v>
      </c>
      <c r="I126" s="191" t="s">
        <v>69</v>
      </c>
      <c r="J126" s="191" t="s">
        <v>881</v>
      </c>
      <c r="K126" s="191" t="s">
        <v>788</v>
      </c>
      <c r="L126" s="251">
        <v>43585</v>
      </c>
      <c r="M126" s="267">
        <v>43587</v>
      </c>
      <c r="N126" s="267">
        <v>43646</v>
      </c>
      <c r="O126" s="659" t="s">
        <v>882</v>
      </c>
      <c r="P126" s="660"/>
      <c r="Q126" s="660"/>
      <c r="R126" s="661"/>
      <c r="S126" s="272" t="s">
        <v>881</v>
      </c>
      <c r="T126" s="252" t="s">
        <v>883</v>
      </c>
      <c r="U126" s="261"/>
      <c r="V126" s="134" t="s">
        <v>64</v>
      </c>
      <c r="W126" s="139" t="s">
        <v>76</v>
      </c>
      <c r="X126" s="214" t="s">
        <v>884</v>
      </c>
      <c r="Y126" s="23"/>
      <c r="Z126" s="23"/>
    </row>
    <row r="127" spans="1:26" ht="72" customHeight="1">
      <c r="A127" s="248"/>
      <c r="B127" s="249"/>
      <c r="C127" s="249"/>
      <c r="D127" s="250"/>
      <c r="E127" s="215"/>
      <c r="F127" s="249"/>
      <c r="G127" s="275"/>
      <c r="H127" s="214" t="s">
        <v>885</v>
      </c>
      <c r="I127" s="191" t="s">
        <v>69</v>
      </c>
      <c r="J127" s="191" t="s">
        <v>886</v>
      </c>
      <c r="K127" s="191" t="s">
        <v>763</v>
      </c>
      <c r="L127" s="251">
        <v>43585</v>
      </c>
      <c r="M127" s="251">
        <v>43587</v>
      </c>
      <c r="N127" s="251">
        <v>43600</v>
      </c>
      <c r="O127" s="659" t="s">
        <v>887</v>
      </c>
      <c r="P127" s="660"/>
      <c r="Q127" s="660"/>
      <c r="R127" s="661"/>
      <c r="S127" s="214" t="s">
        <v>888</v>
      </c>
      <c r="T127" s="252" t="s">
        <v>889</v>
      </c>
      <c r="U127" s="257" t="s">
        <v>890</v>
      </c>
      <c r="V127" s="134" t="s">
        <v>64</v>
      </c>
      <c r="W127" s="139" t="s">
        <v>76</v>
      </c>
      <c r="X127" s="214" t="s">
        <v>891</v>
      </c>
      <c r="Y127" s="23"/>
      <c r="Z127" s="23"/>
    </row>
    <row r="128" spans="1:26" ht="15.75" customHeight="1">
      <c r="A128" s="130">
        <v>1</v>
      </c>
      <c r="B128" s="141" t="s">
        <v>60</v>
      </c>
      <c r="C128" s="141" t="s">
        <v>94</v>
      </c>
      <c r="D128" s="131">
        <v>43392</v>
      </c>
      <c r="E128" s="91" t="s">
        <v>892</v>
      </c>
      <c r="F128" s="130" t="s">
        <v>75</v>
      </c>
      <c r="G128" s="91" t="s">
        <v>893</v>
      </c>
      <c r="H128" s="91" t="s">
        <v>894</v>
      </c>
      <c r="I128" s="130" t="s">
        <v>69</v>
      </c>
      <c r="J128" s="91" t="s">
        <v>895</v>
      </c>
      <c r="K128" s="91" t="s">
        <v>383</v>
      </c>
      <c r="L128" s="131">
        <v>43439</v>
      </c>
      <c r="M128" s="131">
        <v>43480</v>
      </c>
      <c r="N128" s="131">
        <v>43539</v>
      </c>
      <c r="O128" s="662" t="s">
        <v>896</v>
      </c>
      <c r="P128" s="578"/>
      <c r="Q128" s="578"/>
      <c r="R128" s="579"/>
      <c r="S128" s="91" t="s">
        <v>897</v>
      </c>
      <c r="T128" s="91" t="s">
        <v>898</v>
      </c>
      <c r="U128" s="133" t="s">
        <v>899</v>
      </c>
      <c r="V128" s="133"/>
      <c r="W128" s="130" t="s">
        <v>76</v>
      </c>
      <c r="X128" s="91" t="s">
        <v>900</v>
      </c>
      <c r="Y128" s="94"/>
      <c r="Z128" s="23"/>
    </row>
    <row r="129" spans="1:26" ht="15.75" customHeight="1">
      <c r="A129" s="191">
        <v>3</v>
      </c>
      <c r="B129" s="141" t="s">
        <v>74</v>
      </c>
      <c r="C129" s="141" t="s">
        <v>94</v>
      </c>
      <c r="D129" s="131">
        <v>43403</v>
      </c>
      <c r="E129" s="192" t="s">
        <v>901</v>
      </c>
      <c r="F129" s="130" t="s">
        <v>75</v>
      </c>
      <c r="G129" s="192" t="s">
        <v>902</v>
      </c>
      <c r="H129" s="192" t="s">
        <v>903</v>
      </c>
      <c r="I129" s="130" t="s">
        <v>69</v>
      </c>
      <c r="J129" s="91" t="s">
        <v>904</v>
      </c>
      <c r="K129" s="91" t="s">
        <v>383</v>
      </c>
      <c r="L129" s="131">
        <v>43439</v>
      </c>
      <c r="M129" s="131">
        <v>43511</v>
      </c>
      <c r="N129" s="131">
        <v>43661</v>
      </c>
      <c r="O129" s="662" t="s">
        <v>905</v>
      </c>
      <c r="P129" s="578"/>
      <c r="Q129" s="578"/>
      <c r="R129" s="579"/>
      <c r="S129" s="141" t="s">
        <v>906</v>
      </c>
      <c r="T129" s="91" t="s">
        <v>907</v>
      </c>
      <c r="U129" s="193" t="s">
        <v>908</v>
      </c>
      <c r="V129" s="133" t="s">
        <v>71</v>
      </c>
      <c r="W129" s="130" t="s">
        <v>76</v>
      </c>
      <c r="X129" s="91" t="s">
        <v>909</v>
      </c>
      <c r="Y129" s="23"/>
      <c r="Z129" s="23"/>
    </row>
    <row r="130" spans="1:26" ht="15.75" customHeight="1">
      <c r="A130" s="191">
        <v>6</v>
      </c>
      <c r="B130" s="141" t="s">
        <v>74</v>
      </c>
      <c r="C130" s="141" t="s">
        <v>94</v>
      </c>
      <c r="D130" s="131">
        <v>43403</v>
      </c>
      <c r="E130" s="192" t="s">
        <v>910</v>
      </c>
      <c r="F130" s="130" t="s">
        <v>75</v>
      </c>
      <c r="G130" s="192" t="s">
        <v>911</v>
      </c>
      <c r="H130" s="192" t="s">
        <v>912</v>
      </c>
      <c r="I130" s="130" t="s">
        <v>69</v>
      </c>
      <c r="J130" s="91" t="s">
        <v>913</v>
      </c>
      <c r="K130" s="91" t="s">
        <v>383</v>
      </c>
      <c r="L130" s="131">
        <v>43439</v>
      </c>
      <c r="M130" s="131">
        <v>43525</v>
      </c>
      <c r="N130" s="131">
        <v>43677</v>
      </c>
      <c r="O130" s="662" t="s">
        <v>914</v>
      </c>
      <c r="P130" s="578"/>
      <c r="Q130" s="578"/>
      <c r="R130" s="579"/>
      <c r="S130" s="141" t="s">
        <v>915</v>
      </c>
      <c r="T130" s="91" t="s">
        <v>916</v>
      </c>
      <c r="U130" s="194" t="s">
        <v>917</v>
      </c>
      <c r="V130" s="133" t="s">
        <v>71</v>
      </c>
      <c r="W130" s="130" t="s">
        <v>76</v>
      </c>
      <c r="X130" s="91" t="s">
        <v>918</v>
      </c>
      <c r="Y130" s="23"/>
      <c r="Z130" s="23"/>
    </row>
    <row r="131" spans="1:26" ht="186.75" customHeight="1">
      <c r="A131" s="211">
        <v>1</v>
      </c>
      <c r="B131" s="211" t="s">
        <v>74</v>
      </c>
      <c r="C131" s="211" t="s">
        <v>66</v>
      </c>
      <c r="D131" s="212">
        <v>43451</v>
      </c>
      <c r="E131" s="117" t="s">
        <v>919</v>
      </c>
      <c r="F131" s="211" t="s">
        <v>75</v>
      </c>
      <c r="G131" s="117" t="s">
        <v>558</v>
      </c>
      <c r="H131" s="117" t="s">
        <v>920</v>
      </c>
      <c r="I131" s="115" t="s">
        <v>69</v>
      </c>
      <c r="J131" s="115" t="s">
        <v>921</v>
      </c>
      <c r="K131" s="115" t="s">
        <v>560</v>
      </c>
      <c r="L131" s="116">
        <v>43451</v>
      </c>
      <c r="M131" s="116">
        <v>43497</v>
      </c>
      <c r="N131" s="116">
        <v>43524</v>
      </c>
      <c r="O131" s="663" t="s">
        <v>922</v>
      </c>
      <c r="P131" s="664"/>
      <c r="Q131" s="664"/>
      <c r="R131" s="665"/>
      <c r="S131" s="249" t="s">
        <v>923</v>
      </c>
      <c r="T131" s="117" t="s">
        <v>924</v>
      </c>
      <c r="U131" s="277" t="s">
        <v>925</v>
      </c>
      <c r="V131" s="117" t="s">
        <v>71</v>
      </c>
      <c r="W131" s="115" t="s">
        <v>76</v>
      </c>
      <c r="X131" s="215" t="s">
        <v>926</v>
      </c>
      <c r="Y131" s="217"/>
      <c r="Z131" s="216"/>
    </row>
    <row r="132" spans="1:26" ht="127.5" customHeight="1">
      <c r="A132" s="23"/>
      <c r="B132" s="23"/>
      <c r="C132" s="23"/>
      <c r="D132" s="23"/>
      <c r="E132" s="23"/>
      <c r="F132" s="23"/>
      <c r="G132" s="23"/>
      <c r="H132" s="23"/>
      <c r="I132" s="23"/>
      <c r="J132" s="23"/>
      <c r="K132" s="23"/>
      <c r="L132" s="23"/>
      <c r="M132" s="23"/>
      <c r="N132" s="23"/>
      <c r="O132" s="23"/>
      <c r="P132" s="23"/>
      <c r="Q132" s="23"/>
      <c r="R132" s="23"/>
      <c r="S132" s="23"/>
      <c r="T132" s="219"/>
      <c r="U132" s="23"/>
      <c r="V132" s="23"/>
      <c r="W132" s="23"/>
      <c r="X132" s="23"/>
      <c r="Y132" s="23"/>
      <c r="Z132" s="23"/>
    </row>
    <row r="133" spans="1:26" ht="127.5" customHeight="1">
      <c r="A133" s="23"/>
      <c r="B133" s="23"/>
      <c r="C133" s="23"/>
      <c r="D133" s="23"/>
      <c r="E133" s="23"/>
      <c r="F133" s="23"/>
      <c r="G133" s="23"/>
      <c r="H133" s="23"/>
      <c r="I133" s="23"/>
      <c r="J133" s="23"/>
      <c r="K133" s="23"/>
      <c r="L133" s="23"/>
      <c r="M133" s="23"/>
      <c r="N133" s="23"/>
      <c r="O133" s="23"/>
      <c r="P133" s="23"/>
      <c r="Q133" s="23"/>
      <c r="R133" s="23"/>
      <c r="S133" s="23"/>
      <c r="T133" s="219"/>
      <c r="U133" s="23"/>
      <c r="V133" s="23"/>
      <c r="W133" s="23"/>
      <c r="X133" s="23"/>
      <c r="Y133" s="23"/>
      <c r="Z133" s="23"/>
    </row>
    <row r="134" spans="1:26" ht="127.5" customHeight="1">
      <c r="A134" s="23"/>
      <c r="B134" s="23"/>
      <c r="C134" s="23"/>
      <c r="D134" s="23"/>
      <c r="E134" s="23"/>
      <c r="F134" s="23"/>
      <c r="G134" s="23"/>
      <c r="H134" s="23"/>
      <c r="I134" s="23"/>
      <c r="J134" s="23"/>
      <c r="K134" s="23"/>
      <c r="L134" s="23"/>
      <c r="M134" s="23"/>
      <c r="N134" s="23"/>
      <c r="O134" s="23"/>
      <c r="P134" s="23"/>
      <c r="Q134" s="23"/>
      <c r="R134" s="23"/>
      <c r="S134" s="23"/>
      <c r="T134" s="219"/>
      <c r="U134" s="23"/>
      <c r="V134" s="23"/>
      <c r="W134" s="23"/>
      <c r="X134" s="23"/>
      <c r="Y134" s="23"/>
      <c r="Z134" s="23"/>
    </row>
    <row r="135" spans="1:26" ht="127.5" customHeight="1">
      <c r="A135" s="23"/>
      <c r="B135" s="23"/>
      <c r="C135" s="23"/>
      <c r="D135" s="23"/>
      <c r="E135" s="23"/>
      <c r="F135" s="23"/>
      <c r="G135" s="23"/>
      <c r="H135" s="23"/>
      <c r="I135" s="23"/>
      <c r="J135" s="23"/>
      <c r="K135" s="23"/>
      <c r="L135" s="23"/>
      <c r="M135" s="23"/>
      <c r="N135" s="23"/>
      <c r="O135" s="23"/>
      <c r="P135" s="23"/>
      <c r="Q135" s="23"/>
      <c r="R135" s="23"/>
      <c r="S135" s="23"/>
      <c r="T135" s="219"/>
      <c r="U135" s="23"/>
      <c r="V135" s="23"/>
      <c r="W135" s="23"/>
      <c r="X135" s="23"/>
      <c r="Y135" s="23"/>
      <c r="Z135" s="23"/>
    </row>
    <row r="136" spans="1:26" ht="127.5" customHeight="1">
      <c r="A136" s="23"/>
      <c r="B136" s="23"/>
      <c r="C136" s="23"/>
      <c r="D136" s="23"/>
      <c r="E136" s="23"/>
      <c r="F136" s="23"/>
      <c r="G136" s="23"/>
      <c r="H136" s="23"/>
      <c r="I136" s="23"/>
      <c r="J136" s="23"/>
      <c r="K136" s="23"/>
      <c r="L136" s="23"/>
      <c r="M136" s="23"/>
      <c r="N136" s="23"/>
      <c r="O136" s="23"/>
      <c r="P136" s="23"/>
      <c r="Q136" s="23"/>
      <c r="R136" s="23"/>
      <c r="S136" s="23"/>
      <c r="T136" s="219"/>
      <c r="U136" s="23"/>
      <c r="V136" s="23"/>
      <c r="W136" s="23"/>
      <c r="X136" s="23"/>
      <c r="Y136" s="23"/>
      <c r="Z136" s="23"/>
    </row>
    <row r="137" spans="1:26" ht="127.5" customHeight="1">
      <c r="A137" s="23"/>
      <c r="B137" s="23"/>
      <c r="C137" s="23"/>
      <c r="D137" s="23"/>
      <c r="E137" s="23"/>
      <c r="F137" s="23"/>
      <c r="G137" s="23"/>
      <c r="H137" s="23"/>
      <c r="I137" s="23"/>
      <c r="J137" s="23"/>
      <c r="K137" s="23"/>
      <c r="L137" s="23"/>
      <c r="M137" s="23"/>
      <c r="N137" s="23"/>
      <c r="O137" s="23"/>
      <c r="P137" s="23"/>
      <c r="Q137" s="23"/>
      <c r="R137" s="23"/>
      <c r="S137" s="23"/>
      <c r="T137" s="219"/>
      <c r="U137" s="23"/>
      <c r="V137" s="23"/>
      <c r="W137" s="23"/>
      <c r="X137" s="23"/>
      <c r="Y137" s="23"/>
      <c r="Z137" s="23"/>
    </row>
    <row r="138" spans="1:26" ht="127.5" customHeight="1">
      <c r="A138" s="23"/>
      <c r="B138" s="23"/>
      <c r="C138" s="23"/>
      <c r="D138" s="23"/>
      <c r="E138" s="23"/>
      <c r="F138" s="23"/>
      <c r="G138" s="23"/>
      <c r="H138" s="23"/>
      <c r="I138" s="23"/>
      <c r="J138" s="23"/>
      <c r="K138" s="23"/>
      <c r="L138" s="23"/>
      <c r="M138" s="23"/>
      <c r="N138" s="23"/>
      <c r="O138" s="23"/>
      <c r="P138" s="23"/>
      <c r="Q138" s="23"/>
      <c r="R138" s="23"/>
      <c r="S138" s="23"/>
      <c r="T138" s="219"/>
      <c r="U138" s="23"/>
      <c r="V138" s="23"/>
      <c r="W138" s="23"/>
      <c r="X138" s="23"/>
      <c r="Y138" s="23"/>
      <c r="Z138" s="23"/>
    </row>
    <row r="139" spans="1:26" ht="127.5" customHeight="1">
      <c r="A139" s="23"/>
      <c r="B139" s="23"/>
      <c r="C139" s="23"/>
      <c r="D139" s="23"/>
      <c r="E139" s="23"/>
      <c r="F139" s="23"/>
      <c r="G139" s="23"/>
      <c r="H139" s="23"/>
      <c r="I139" s="23"/>
      <c r="J139" s="23"/>
      <c r="K139" s="23"/>
      <c r="L139" s="23"/>
      <c r="M139" s="23"/>
      <c r="N139" s="23"/>
      <c r="O139" s="23"/>
      <c r="P139" s="23"/>
      <c r="Q139" s="23"/>
      <c r="R139" s="23"/>
      <c r="S139" s="23"/>
      <c r="T139" s="219"/>
      <c r="U139" s="23"/>
      <c r="V139" s="23"/>
      <c r="W139" s="23"/>
      <c r="X139" s="23"/>
      <c r="Y139" s="23"/>
      <c r="Z139" s="23"/>
    </row>
    <row r="140" spans="1:26" ht="127.5" customHeight="1">
      <c r="A140" s="23"/>
      <c r="B140" s="23"/>
      <c r="C140" s="23"/>
      <c r="D140" s="23"/>
      <c r="E140" s="23"/>
      <c r="F140" s="23"/>
      <c r="G140" s="23"/>
      <c r="H140" s="23"/>
      <c r="I140" s="23"/>
      <c r="J140" s="23"/>
      <c r="K140" s="23"/>
      <c r="L140" s="23"/>
      <c r="M140" s="23"/>
      <c r="N140" s="23"/>
      <c r="O140" s="23"/>
      <c r="P140" s="23"/>
      <c r="Q140" s="23"/>
      <c r="R140" s="23"/>
      <c r="S140" s="23"/>
      <c r="T140" s="219"/>
      <c r="U140" s="23"/>
      <c r="V140" s="23"/>
      <c r="W140" s="23"/>
      <c r="X140" s="23"/>
      <c r="Y140" s="23"/>
      <c r="Z140" s="23"/>
    </row>
    <row r="141" spans="1:26" ht="127.5" customHeight="1">
      <c r="A141" s="23"/>
      <c r="B141" s="23"/>
      <c r="C141" s="23"/>
      <c r="D141" s="23"/>
      <c r="E141" s="23"/>
      <c r="F141" s="23"/>
      <c r="G141" s="23"/>
      <c r="H141" s="23"/>
      <c r="I141" s="23"/>
      <c r="J141" s="23"/>
      <c r="K141" s="23"/>
      <c r="L141" s="23"/>
      <c r="M141" s="23"/>
      <c r="N141" s="23"/>
      <c r="O141" s="23"/>
      <c r="P141" s="23"/>
      <c r="Q141" s="23"/>
      <c r="R141" s="23"/>
      <c r="S141" s="23"/>
      <c r="T141" s="219"/>
      <c r="U141" s="23"/>
      <c r="V141" s="23"/>
      <c r="W141" s="23"/>
      <c r="X141" s="23"/>
      <c r="Y141" s="23"/>
      <c r="Z141" s="23"/>
    </row>
    <row r="142" spans="1:26" ht="127.5" customHeight="1">
      <c r="A142" s="23"/>
      <c r="B142" s="23"/>
      <c r="C142" s="23"/>
      <c r="D142" s="23"/>
      <c r="E142" s="23"/>
      <c r="F142" s="23"/>
      <c r="G142" s="23"/>
      <c r="H142" s="23"/>
      <c r="I142" s="23"/>
      <c r="J142" s="23"/>
      <c r="K142" s="23"/>
      <c r="L142" s="23"/>
      <c r="M142" s="23"/>
      <c r="N142" s="23"/>
      <c r="O142" s="23"/>
      <c r="P142" s="23"/>
      <c r="Q142" s="23"/>
      <c r="R142" s="23"/>
      <c r="S142" s="23"/>
      <c r="T142" s="219"/>
      <c r="U142" s="23"/>
      <c r="V142" s="23"/>
      <c r="W142" s="23"/>
      <c r="X142" s="23"/>
      <c r="Y142" s="23"/>
      <c r="Z142" s="23"/>
    </row>
    <row r="143" spans="1:26" ht="127.5" customHeight="1">
      <c r="A143" s="23"/>
      <c r="B143" s="23"/>
      <c r="C143" s="23"/>
      <c r="D143" s="23"/>
      <c r="E143" s="23"/>
      <c r="F143" s="23"/>
      <c r="G143" s="23"/>
      <c r="H143" s="23"/>
      <c r="I143" s="23"/>
      <c r="J143" s="23"/>
      <c r="K143" s="23"/>
      <c r="L143" s="23"/>
      <c r="M143" s="23"/>
      <c r="N143" s="23"/>
      <c r="O143" s="23"/>
      <c r="P143" s="23"/>
      <c r="Q143" s="23"/>
      <c r="R143" s="23"/>
      <c r="S143" s="23"/>
      <c r="T143" s="219"/>
      <c r="U143" s="23"/>
      <c r="V143" s="23"/>
      <c r="W143" s="23"/>
      <c r="X143" s="23"/>
      <c r="Y143" s="23"/>
      <c r="Z143" s="23"/>
    </row>
    <row r="144" spans="1:26" ht="127.5" customHeight="1">
      <c r="A144" s="23"/>
      <c r="B144" s="23"/>
      <c r="C144" s="23"/>
      <c r="D144" s="23"/>
      <c r="E144" s="23"/>
      <c r="F144" s="23"/>
      <c r="G144" s="23"/>
      <c r="H144" s="23"/>
      <c r="I144" s="23"/>
      <c r="J144" s="23"/>
      <c r="K144" s="23"/>
      <c r="L144" s="23"/>
      <c r="M144" s="23"/>
      <c r="N144" s="23"/>
      <c r="O144" s="23"/>
      <c r="P144" s="23"/>
      <c r="Q144" s="23"/>
      <c r="R144" s="23"/>
      <c r="S144" s="23"/>
      <c r="T144" s="219"/>
      <c r="U144" s="23"/>
      <c r="V144" s="23"/>
      <c r="W144" s="23"/>
      <c r="X144" s="23"/>
      <c r="Y144" s="23"/>
      <c r="Z144" s="23"/>
    </row>
    <row r="145" spans="1:26" ht="127.5" customHeight="1">
      <c r="A145" s="23"/>
      <c r="B145" s="23"/>
      <c r="C145" s="23"/>
      <c r="D145" s="23"/>
      <c r="E145" s="23"/>
      <c r="F145" s="23"/>
      <c r="G145" s="23"/>
      <c r="H145" s="23"/>
      <c r="I145" s="23"/>
      <c r="J145" s="23"/>
      <c r="K145" s="23"/>
      <c r="L145" s="23"/>
      <c r="M145" s="23"/>
      <c r="N145" s="23"/>
      <c r="O145" s="23"/>
      <c r="P145" s="23"/>
      <c r="Q145" s="23"/>
      <c r="R145" s="23"/>
      <c r="S145" s="23"/>
      <c r="T145" s="219"/>
      <c r="U145" s="23"/>
      <c r="V145" s="23"/>
      <c r="W145" s="23"/>
      <c r="X145" s="23"/>
      <c r="Y145" s="23"/>
      <c r="Z145" s="23"/>
    </row>
    <row r="146" spans="1:26" ht="127.5" customHeight="1">
      <c r="A146" s="23"/>
      <c r="B146" s="23"/>
      <c r="C146" s="23"/>
      <c r="D146" s="23"/>
      <c r="E146" s="23"/>
      <c r="F146" s="23"/>
      <c r="G146" s="23"/>
      <c r="H146" s="23"/>
      <c r="I146" s="23"/>
      <c r="J146" s="23"/>
      <c r="K146" s="23"/>
      <c r="L146" s="23"/>
      <c r="M146" s="23"/>
      <c r="N146" s="23"/>
      <c r="O146" s="23"/>
      <c r="P146" s="23"/>
      <c r="Q146" s="23"/>
      <c r="R146" s="23"/>
      <c r="S146" s="23"/>
      <c r="T146" s="219"/>
      <c r="U146" s="23"/>
      <c r="V146" s="23"/>
      <c r="W146" s="23"/>
      <c r="X146" s="23"/>
      <c r="Y146" s="23"/>
      <c r="Z146" s="23"/>
    </row>
    <row r="147" spans="1:26" ht="127.5" customHeight="1">
      <c r="A147" s="23"/>
      <c r="B147" s="23"/>
      <c r="C147" s="23"/>
      <c r="D147" s="23"/>
      <c r="E147" s="23"/>
      <c r="F147" s="23"/>
      <c r="G147" s="23"/>
      <c r="H147" s="23"/>
      <c r="I147" s="23"/>
      <c r="J147" s="23"/>
      <c r="K147" s="23"/>
      <c r="L147" s="23"/>
      <c r="M147" s="23"/>
      <c r="N147" s="23"/>
      <c r="O147" s="23"/>
      <c r="P147" s="23"/>
      <c r="Q147" s="23"/>
      <c r="R147" s="23"/>
      <c r="S147" s="23"/>
      <c r="T147" s="219"/>
      <c r="U147" s="23"/>
      <c r="V147" s="23"/>
      <c r="W147" s="23"/>
      <c r="X147" s="23"/>
      <c r="Y147" s="23"/>
      <c r="Z147" s="23"/>
    </row>
    <row r="148" spans="1:26" ht="127.5" customHeight="1">
      <c r="A148" s="23"/>
      <c r="B148" s="23"/>
      <c r="C148" s="23"/>
      <c r="D148" s="23"/>
      <c r="E148" s="23"/>
      <c r="F148" s="23"/>
      <c r="G148" s="23"/>
      <c r="H148" s="23"/>
      <c r="I148" s="23"/>
      <c r="J148" s="23"/>
      <c r="K148" s="23"/>
      <c r="L148" s="23"/>
      <c r="M148" s="23"/>
      <c r="N148" s="23"/>
      <c r="O148" s="23"/>
      <c r="P148" s="23"/>
      <c r="Q148" s="23"/>
      <c r="R148" s="23"/>
      <c r="S148" s="23"/>
      <c r="T148" s="219"/>
      <c r="U148" s="23"/>
      <c r="V148" s="23"/>
      <c r="W148" s="23"/>
      <c r="X148" s="23"/>
      <c r="Y148" s="23"/>
      <c r="Z148" s="23"/>
    </row>
    <row r="149" spans="1:26" ht="127.5" customHeight="1">
      <c r="A149" s="23"/>
      <c r="B149" s="23"/>
      <c r="C149" s="23"/>
      <c r="D149" s="23"/>
      <c r="E149" s="23"/>
      <c r="F149" s="23"/>
      <c r="G149" s="23"/>
      <c r="H149" s="23"/>
      <c r="I149" s="23"/>
      <c r="J149" s="23"/>
      <c r="K149" s="23"/>
      <c r="L149" s="23"/>
      <c r="M149" s="23"/>
      <c r="N149" s="23"/>
      <c r="O149" s="23"/>
      <c r="P149" s="23"/>
      <c r="Q149" s="23"/>
      <c r="R149" s="23"/>
      <c r="S149" s="23"/>
      <c r="T149" s="219"/>
      <c r="U149" s="23"/>
      <c r="V149" s="23"/>
      <c r="W149" s="23"/>
      <c r="X149" s="23"/>
      <c r="Y149" s="23"/>
      <c r="Z149" s="23"/>
    </row>
    <row r="150" spans="1:26" ht="127.5" customHeight="1">
      <c r="A150" s="23"/>
      <c r="B150" s="23"/>
      <c r="C150" s="23"/>
      <c r="D150" s="23"/>
      <c r="E150" s="23"/>
      <c r="F150" s="23"/>
      <c r="G150" s="23"/>
      <c r="H150" s="23"/>
      <c r="I150" s="23"/>
      <c r="J150" s="23"/>
      <c r="K150" s="23"/>
      <c r="L150" s="23"/>
      <c r="M150" s="23"/>
      <c r="N150" s="23"/>
      <c r="O150" s="23"/>
      <c r="P150" s="23"/>
      <c r="Q150" s="23"/>
      <c r="R150" s="23"/>
      <c r="S150" s="23"/>
      <c r="T150" s="219"/>
      <c r="U150" s="23"/>
      <c r="V150" s="23"/>
      <c r="W150" s="23"/>
      <c r="X150" s="23"/>
      <c r="Y150" s="23"/>
      <c r="Z150" s="23"/>
    </row>
    <row r="151" spans="1:26" ht="127.5" customHeight="1">
      <c r="A151" s="23"/>
      <c r="B151" s="23"/>
      <c r="C151" s="23"/>
      <c r="D151" s="23"/>
      <c r="E151" s="23"/>
      <c r="F151" s="23"/>
      <c r="G151" s="23"/>
      <c r="H151" s="23"/>
      <c r="I151" s="23"/>
      <c r="J151" s="23"/>
      <c r="K151" s="23"/>
      <c r="L151" s="23"/>
      <c r="M151" s="23"/>
      <c r="N151" s="23"/>
      <c r="O151" s="23"/>
      <c r="P151" s="23"/>
      <c r="Q151" s="23"/>
      <c r="R151" s="23"/>
      <c r="S151" s="23"/>
      <c r="T151" s="219"/>
      <c r="U151" s="23"/>
      <c r="V151" s="23"/>
      <c r="W151" s="23"/>
      <c r="X151" s="23"/>
      <c r="Y151" s="23"/>
      <c r="Z151" s="23"/>
    </row>
    <row r="152" spans="1:26" ht="127.5" customHeight="1">
      <c r="A152" s="23"/>
      <c r="B152" s="23"/>
      <c r="C152" s="23"/>
      <c r="D152" s="23"/>
      <c r="E152" s="23"/>
      <c r="F152" s="23"/>
      <c r="G152" s="23"/>
      <c r="H152" s="23"/>
      <c r="I152" s="23"/>
      <c r="J152" s="23"/>
      <c r="K152" s="23"/>
      <c r="L152" s="23"/>
      <c r="M152" s="23"/>
      <c r="N152" s="23"/>
      <c r="O152" s="23"/>
      <c r="P152" s="23"/>
      <c r="Q152" s="23"/>
      <c r="R152" s="23"/>
      <c r="S152" s="23"/>
      <c r="T152" s="219"/>
      <c r="U152" s="23"/>
      <c r="V152" s="23"/>
      <c r="W152" s="23"/>
      <c r="X152" s="23"/>
      <c r="Y152" s="23"/>
      <c r="Z152" s="23"/>
    </row>
    <row r="153" spans="1:26" ht="127.5" customHeight="1">
      <c r="A153" s="23"/>
      <c r="B153" s="23"/>
      <c r="C153" s="23"/>
      <c r="D153" s="23"/>
      <c r="E153" s="23"/>
      <c r="F153" s="23"/>
      <c r="G153" s="23"/>
      <c r="H153" s="23"/>
      <c r="I153" s="23"/>
      <c r="J153" s="23"/>
      <c r="K153" s="23"/>
      <c r="L153" s="23"/>
      <c r="M153" s="23"/>
      <c r="N153" s="23"/>
      <c r="O153" s="23"/>
      <c r="P153" s="23"/>
      <c r="Q153" s="23"/>
      <c r="R153" s="23"/>
      <c r="S153" s="23"/>
      <c r="T153" s="219"/>
      <c r="U153" s="23"/>
      <c r="V153" s="23"/>
      <c r="W153" s="23"/>
      <c r="X153" s="23"/>
      <c r="Y153" s="23"/>
      <c r="Z153" s="23"/>
    </row>
    <row r="154" spans="1:26" ht="127.5" customHeight="1">
      <c r="A154" s="23"/>
      <c r="B154" s="23"/>
      <c r="C154" s="23"/>
      <c r="D154" s="23"/>
      <c r="E154" s="23"/>
      <c r="F154" s="23"/>
      <c r="G154" s="23"/>
      <c r="H154" s="23"/>
      <c r="I154" s="23"/>
      <c r="J154" s="23"/>
      <c r="K154" s="23"/>
      <c r="L154" s="23"/>
      <c r="M154" s="23"/>
      <c r="N154" s="23"/>
      <c r="O154" s="23"/>
      <c r="P154" s="23"/>
      <c r="Q154" s="23"/>
      <c r="R154" s="23"/>
      <c r="S154" s="23"/>
      <c r="T154" s="219"/>
      <c r="U154" s="23"/>
      <c r="V154" s="23"/>
      <c r="W154" s="23"/>
      <c r="X154" s="23"/>
      <c r="Y154" s="23"/>
      <c r="Z154" s="23"/>
    </row>
    <row r="155" spans="1:26" ht="127.5" customHeight="1">
      <c r="A155" s="23"/>
      <c r="B155" s="23"/>
      <c r="C155" s="23"/>
      <c r="D155" s="23"/>
      <c r="E155" s="23"/>
      <c r="F155" s="23"/>
      <c r="G155" s="23"/>
      <c r="H155" s="23"/>
      <c r="I155" s="23"/>
      <c r="J155" s="23"/>
      <c r="K155" s="23"/>
      <c r="L155" s="23"/>
      <c r="M155" s="23"/>
      <c r="N155" s="23"/>
      <c r="O155" s="23"/>
      <c r="P155" s="23"/>
      <c r="Q155" s="23"/>
      <c r="R155" s="23"/>
      <c r="S155" s="23"/>
      <c r="T155" s="219"/>
      <c r="U155" s="23"/>
      <c r="V155" s="23"/>
      <c r="W155" s="23"/>
      <c r="X155" s="23"/>
      <c r="Y155" s="23"/>
      <c r="Z155" s="23"/>
    </row>
    <row r="156" spans="1:26" ht="127.5" customHeight="1">
      <c r="A156" s="23"/>
      <c r="B156" s="23"/>
      <c r="C156" s="23"/>
      <c r="D156" s="23"/>
      <c r="E156" s="23"/>
      <c r="F156" s="23"/>
      <c r="G156" s="23"/>
      <c r="H156" s="23"/>
      <c r="I156" s="23"/>
      <c r="J156" s="23"/>
      <c r="K156" s="23"/>
      <c r="L156" s="23"/>
      <c r="M156" s="23"/>
      <c r="N156" s="23"/>
      <c r="O156" s="23"/>
      <c r="P156" s="23"/>
      <c r="Q156" s="23"/>
      <c r="R156" s="23"/>
      <c r="S156" s="23"/>
      <c r="T156" s="219"/>
      <c r="U156" s="23"/>
      <c r="V156" s="23"/>
      <c r="W156" s="23"/>
      <c r="X156" s="23"/>
      <c r="Y156" s="23"/>
      <c r="Z156" s="23"/>
    </row>
    <row r="157" spans="1:26" ht="127.5" customHeight="1">
      <c r="A157" s="23"/>
      <c r="B157" s="23"/>
      <c r="C157" s="23"/>
      <c r="D157" s="23"/>
      <c r="E157" s="23"/>
      <c r="F157" s="23"/>
      <c r="G157" s="23"/>
      <c r="H157" s="23"/>
      <c r="I157" s="23"/>
      <c r="J157" s="23"/>
      <c r="K157" s="23"/>
      <c r="L157" s="23"/>
      <c r="M157" s="23"/>
      <c r="N157" s="23"/>
      <c r="O157" s="23"/>
      <c r="P157" s="23"/>
      <c r="Q157" s="23"/>
      <c r="R157" s="23"/>
      <c r="S157" s="23"/>
      <c r="T157" s="219"/>
      <c r="U157" s="23"/>
      <c r="V157" s="23"/>
      <c r="W157" s="23"/>
      <c r="X157" s="23"/>
      <c r="Y157" s="23"/>
      <c r="Z157" s="23"/>
    </row>
    <row r="158" spans="1:26" ht="127.5" customHeight="1">
      <c r="A158" s="23"/>
      <c r="B158" s="23"/>
      <c r="C158" s="23"/>
      <c r="D158" s="23"/>
      <c r="E158" s="23"/>
      <c r="F158" s="23"/>
      <c r="G158" s="23"/>
      <c r="H158" s="23"/>
      <c r="I158" s="23"/>
      <c r="J158" s="23"/>
      <c r="K158" s="23"/>
      <c r="L158" s="23"/>
      <c r="M158" s="23"/>
      <c r="N158" s="23"/>
      <c r="O158" s="23"/>
      <c r="P158" s="23"/>
      <c r="Q158" s="23"/>
      <c r="R158" s="23"/>
      <c r="S158" s="23"/>
      <c r="T158" s="219"/>
      <c r="U158" s="23"/>
      <c r="V158" s="23"/>
      <c r="W158" s="23"/>
      <c r="X158" s="23"/>
      <c r="Y158" s="23"/>
      <c r="Z158" s="23"/>
    </row>
    <row r="159" spans="1:26" ht="127.5" customHeight="1">
      <c r="A159" s="23"/>
      <c r="B159" s="23"/>
      <c r="C159" s="23"/>
      <c r="D159" s="23"/>
      <c r="E159" s="23"/>
      <c r="F159" s="23"/>
      <c r="G159" s="23"/>
      <c r="H159" s="23"/>
      <c r="I159" s="23"/>
      <c r="J159" s="23"/>
      <c r="K159" s="23"/>
      <c r="L159" s="23"/>
      <c r="M159" s="23"/>
      <c r="N159" s="23"/>
      <c r="O159" s="23"/>
      <c r="P159" s="23"/>
      <c r="Q159" s="23"/>
      <c r="R159" s="23"/>
      <c r="S159" s="23"/>
      <c r="T159" s="219"/>
      <c r="U159" s="23"/>
      <c r="V159" s="23"/>
      <c r="W159" s="23"/>
      <c r="X159" s="23"/>
      <c r="Y159" s="23"/>
      <c r="Z159" s="23"/>
    </row>
    <row r="160" spans="1:26" ht="127.5" customHeight="1">
      <c r="A160" s="23"/>
      <c r="B160" s="23"/>
      <c r="C160" s="23"/>
      <c r="D160" s="23"/>
      <c r="E160" s="23"/>
      <c r="F160" s="23"/>
      <c r="G160" s="23"/>
      <c r="H160" s="23"/>
      <c r="I160" s="23"/>
      <c r="J160" s="23"/>
      <c r="K160" s="23"/>
      <c r="L160" s="23"/>
      <c r="M160" s="23"/>
      <c r="N160" s="23"/>
      <c r="O160" s="23"/>
      <c r="P160" s="23"/>
      <c r="Q160" s="23"/>
      <c r="R160" s="23"/>
      <c r="S160" s="23"/>
      <c r="T160" s="219"/>
      <c r="U160" s="23"/>
      <c r="V160" s="23"/>
      <c r="W160" s="23"/>
      <c r="X160" s="23"/>
      <c r="Y160" s="23"/>
      <c r="Z160" s="23"/>
    </row>
    <row r="161" spans="1:26" ht="127.5" customHeight="1">
      <c r="A161" s="23"/>
      <c r="B161" s="23"/>
      <c r="C161" s="23"/>
      <c r="D161" s="23"/>
      <c r="E161" s="23"/>
      <c r="F161" s="23"/>
      <c r="G161" s="23"/>
      <c r="H161" s="23"/>
      <c r="I161" s="23"/>
      <c r="J161" s="23"/>
      <c r="K161" s="23"/>
      <c r="L161" s="23"/>
      <c r="M161" s="23"/>
      <c r="N161" s="23"/>
      <c r="O161" s="23"/>
      <c r="P161" s="23"/>
      <c r="Q161" s="23"/>
      <c r="R161" s="23"/>
      <c r="S161" s="23"/>
      <c r="T161" s="219"/>
      <c r="U161" s="23"/>
      <c r="V161" s="23"/>
      <c r="W161" s="23"/>
      <c r="X161" s="23"/>
      <c r="Y161" s="23"/>
      <c r="Z161" s="23"/>
    </row>
    <row r="162" spans="1:26" ht="15.75" customHeight="1">
      <c r="A162" s="23"/>
      <c r="B162" s="23"/>
      <c r="C162" s="23"/>
      <c r="D162" s="23"/>
      <c r="E162" s="23"/>
      <c r="F162" s="23"/>
      <c r="G162" s="23"/>
      <c r="H162" s="23"/>
      <c r="I162" s="23"/>
      <c r="J162" s="23"/>
      <c r="K162" s="23"/>
      <c r="L162" s="23"/>
      <c r="M162" s="23"/>
      <c r="N162" s="23"/>
      <c r="O162" s="23"/>
      <c r="P162" s="23"/>
      <c r="Q162" s="23"/>
      <c r="R162" s="23"/>
      <c r="S162" s="23"/>
      <c r="T162" s="219"/>
      <c r="U162" s="23"/>
      <c r="V162" s="23"/>
      <c r="W162" s="23"/>
      <c r="X162" s="23"/>
      <c r="Y162" s="23"/>
      <c r="Z162" s="23"/>
    </row>
    <row r="163" spans="1:26" ht="15.75" customHeight="1">
      <c r="A163" s="23"/>
      <c r="B163" s="23"/>
      <c r="C163" s="23"/>
      <c r="D163" s="23"/>
      <c r="E163" s="23"/>
      <c r="F163" s="23"/>
      <c r="G163" s="23"/>
      <c r="H163" s="23"/>
      <c r="I163" s="23"/>
      <c r="J163" s="23"/>
      <c r="K163" s="23"/>
      <c r="L163" s="23"/>
      <c r="M163" s="23"/>
      <c r="N163" s="23"/>
      <c r="O163" s="23"/>
      <c r="P163" s="23"/>
      <c r="Q163" s="23"/>
      <c r="R163" s="23"/>
      <c r="S163" s="23"/>
      <c r="T163" s="219"/>
      <c r="U163" s="23"/>
      <c r="V163" s="23"/>
      <c r="W163" s="23"/>
      <c r="X163" s="23"/>
      <c r="Y163" s="23"/>
      <c r="Z163" s="23"/>
    </row>
    <row r="164" spans="1:26" ht="15.75" customHeight="1">
      <c r="A164" s="23"/>
      <c r="B164" s="23"/>
      <c r="C164" s="23"/>
      <c r="D164" s="23"/>
      <c r="E164" s="23"/>
      <c r="F164" s="23"/>
      <c r="G164" s="23"/>
      <c r="H164" s="23"/>
      <c r="I164" s="23"/>
      <c r="J164" s="23"/>
      <c r="K164" s="23"/>
      <c r="L164" s="23"/>
      <c r="M164" s="23"/>
      <c r="N164" s="23"/>
      <c r="O164" s="23"/>
      <c r="P164" s="23"/>
      <c r="Q164" s="23"/>
      <c r="R164" s="23"/>
      <c r="S164" s="23"/>
      <c r="T164" s="219"/>
      <c r="U164" s="23"/>
      <c r="V164" s="23"/>
      <c r="W164" s="23"/>
      <c r="X164" s="23"/>
      <c r="Y164" s="23"/>
      <c r="Z164" s="23"/>
    </row>
    <row r="165" spans="1:26" ht="15.75" customHeight="1">
      <c r="A165" s="23"/>
      <c r="B165" s="23"/>
      <c r="C165" s="23"/>
      <c r="D165" s="23"/>
      <c r="E165" s="23"/>
      <c r="F165" s="23"/>
      <c r="G165" s="23"/>
      <c r="H165" s="23"/>
      <c r="I165" s="23"/>
      <c r="J165" s="23"/>
      <c r="K165" s="23"/>
      <c r="L165" s="23"/>
      <c r="M165" s="23"/>
      <c r="N165" s="23"/>
      <c r="O165" s="23"/>
      <c r="P165" s="23"/>
      <c r="Q165" s="23"/>
      <c r="R165" s="23"/>
      <c r="S165" s="23"/>
      <c r="T165" s="219"/>
      <c r="U165" s="23"/>
      <c r="V165" s="23"/>
      <c r="W165" s="23"/>
      <c r="X165" s="23"/>
      <c r="Y165" s="23"/>
      <c r="Z165" s="23"/>
    </row>
    <row r="166" spans="1:26" ht="15.75" customHeight="1">
      <c r="A166" s="23"/>
      <c r="B166" s="23"/>
      <c r="C166" s="23"/>
      <c r="D166" s="23"/>
      <c r="E166" s="23"/>
      <c r="F166" s="23"/>
      <c r="G166" s="23"/>
      <c r="H166" s="23"/>
      <c r="I166" s="23"/>
      <c r="J166" s="23"/>
      <c r="K166" s="23"/>
      <c r="L166" s="23"/>
      <c r="M166" s="23"/>
      <c r="N166" s="23"/>
      <c r="O166" s="23"/>
      <c r="P166" s="23"/>
      <c r="Q166" s="23"/>
      <c r="R166" s="23"/>
      <c r="S166" s="23"/>
      <c r="T166" s="219"/>
      <c r="U166" s="23"/>
      <c r="V166" s="23"/>
      <c r="W166" s="23"/>
      <c r="X166" s="23"/>
      <c r="Y166" s="23"/>
      <c r="Z166" s="23"/>
    </row>
    <row r="167" spans="1:26" ht="15.75" customHeight="1">
      <c r="A167" s="23"/>
      <c r="B167" s="23"/>
      <c r="C167" s="23"/>
      <c r="D167" s="23"/>
      <c r="E167" s="23"/>
      <c r="F167" s="23"/>
      <c r="G167" s="23"/>
      <c r="H167" s="23"/>
      <c r="I167" s="23"/>
      <c r="J167" s="23"/>
      <c r="K167" s="23"/>
      <c r="L167" s="23"/>
      <c r="M167" s="23"/>
      <c r="N167" s="23"/>
      <c r="O167" s="23"/>
      <c r="P167" s="23"/>
      <c r="Q167" s="23"/>
      <c r="R167" s="23"/>
      <c r="S167" s="23"/>
      <c r="T167" s="219"/>
      <c r="U167" s="23"/>
      <c r="V167" s="23"/>
      <c r="W167" s="23"/>
      <c r="X167" s="23"/>
      <c r="Y167" s="23"/>
      <c r="Z167" s="23"/>
    </row>
    <row r="168" spans="1:26" ht="15.75" customHeight="1">
      <c r="A168" s="23"/>
      <c r="B168" s="23"/>
      <c r="C168" s="23"/>
      <c r="D168" s="23"/>
      <c r="E168" s="23"/>
      <c r="F168" s="23"/>
      <c r="G168" s="23"/>
      <c r="H168" s="23"/>
      <c r="I168" s="23"/>
      <c r="J168" s="23"/>
      <c r="K168" s="23"/>
      <c r="L168" s="23"/>
      <c r="M168" s="23"/>
      <c r="N168" s="23"/>
      <c r="O168" s="23"/>
      <c r="P168" s="23"/>
      <c r="Q168" s="23"/>
      <c r="R168" s="23"/>
      <c r="S168" s="23"/>
      <c r="T168" s="219"/>
      <c r="U168" s="23"/>
      <c r="V168" s="23"/>
      <c r="W168" s="23"/>
      <c r="X168" s="23"/>
      <c r="Y168" s="23"/>
      <c r="Z168" s="23"/>
    </row>
    <row r="169" spans="1:26" ht="15.75" customHeight="1">
      <c r="A169" s="23"/>
      <c r="B169" s="23"/>
      <c r="C169" s="23"/>
      <c r="D169" s="23"/>
      <c r="E169" s="23"/>
      <c r="F169" s="23"/>
      <c r="G169" s="23"/>
      <c r="H169" s="23"/>
      <c r="I169" s="23"/>
      <c r="J169" s="23"/>
      <c r="K169" s="23"/>
      <c r="L169" s="23"/>
      <c r="M169" s="23"/>
      <c r="N169" s="23"/>
      <c r="O169" s="23"/>
      <c r="P169" s="23"/>
      <c r="Q169" s="23"/>
      <c r="R169" s="23"/>
      <c r="S169" s="23"/>
      <c r="T169" s="219"/>
      <c r="U169" s="23"/>
      <c r="V169" s="23"/>
      <c r="W169" s="23"/>
      <c r="X169" s="23"/>
      <c r="Y169" s="23"/>
      <c r="Z169" s="23"/>
    </row>
    <row r="170" spans="1:26" ht="15.75" customHeight="1">
      <c r="A170" s="23"/>
      <c r="B170" s="23"/>
      <c r="C170" s="23"/>
      <c r="D170" s="23"/>
      <c r="E170" s="23"/>
      <c r="F170" s="23"/>
      <c r="G170" s="23"/>
      <c r="H170" s="23"/>
      <c r="I170" s="23"/>
      <c r="J170" s="23"/>
      <c r="K170" s="23"/>
      <c r="L170" s="23"/>
      <c r="M170" s="23"/>
      <c r="N170" s="23"/>
      <c r="O170" s="23"/>
      <c r="P170" s="23"/>
      <c r="Q170" s="23"/>
      <c r="R170" s="23"/>
      <c r="S170" s="23"/>
      <c r="T170" s="219"/>
      <c r="U170" s="23"/>
      <c r="V170" s="23"/>
      <c r="W170" s="23"/>
      <c r="X170" s="23"/>
      <c r="Y170" s="23"/>
      <c r="Z170" s="23"/>
    </row>
    <row r="171" spans="1:26" ht="15.75" customHeight="1">
      <c r="A171" s="23"/>
      <c r="B171" s="23"/>
      <c r="C171" s="23"/>
      <c r="D171" s="23"/>
      <c r="E171" s="23"/>
      <c r="F171" s="23"/>
      <c r="G171" s="23"/>
      <c r="H171" s="23"/>
      <c r="I171" s="23"/>
      <c r="J171" s="23"/>
      <c r="K171" s="23"/>
      <c r="L171" s="23"/>
      <c r="M171" s="23"/>
      <c r="N171" s="23"/>
      <c r="O171" s="23"/>
      <c r="P171" s="23"/>
      <c r="Q171" s="23"/>
      <c r="R171" s="23"/>
      <c r="S171" s="23"/>
      <c r="T171" s="219"/>
      <c r="U171" s="23"/>
      <c r="V171" s="23"/>
      <c r="W171" s="23"/>
      <c r="X171" s="23"/>
      <c r="Y171" s="23"/>
      <c r="Z171" s="23"/>
    </row>
    <row r="172" spans="1:26" ht="15.75" customHeight="1">
      <c r="A172" s="23"/>
      <c r="B172" s="23"/>
      <c r="C172" s="23"/>
      <c r="D172" s="23"/>
      <c r="E172" s="23"/>
      <c r="F172" s="23"/>
      <c r="G172" s="23"/>
      <c r="H172" s="23"/>
      <c r="I172" s="23"/>
      <c r="J172" s="23"/>
      <c r="K172" s="23"/>
      <c r="L172" s="23"/>
      <c r="M172" s="23"/>
      <c r="N172" s="23"/>
      <c r="O172" s="23"/>
      <c r="P172" s="23"/>
      <c r="Q172" s="23"/>
      <c r="R172" s="23"/>
      <c r="S172" s="23"/>
      <c r="T172" s="219"/>
      <c r="U172" s="23"/>
      <c r="V172" s="23"/>
      <c r="W172" s="23"/>
      <c r="X172" s="23"/>
      <c r="Y172" s="23"/>
      <c r="Z172" s="23"/>
    </row>
    <row r="173" spans="1:26" ht="15.75" customHeight="1">
      <c r="A173" s="23"/>
      <c r="B173" s="23"/>
      <c r="C173" s="23"/>
      <c r="D173" s="23"/>
      <c r="E173" s="23"/>
      <c r="F173" s="23"/>
      <c r="G173" s="23"/>
      <c r="H173" s="23"/>
      <c r="I173" s="23"/>
      <c r="J173" s="23"/>
      <c r="K173" s="23"/>
      <c r="L173" s="23"/>
      <c r="M173" s="23"/>
      <c r="N173" s="23"/>
      <c r="O173" s="23"/>
      <c r="P173" s="23"/>
      <c r="Q173" s="23"/>
      <c r="R173" s="23"/>
      <c r="S173" s="23"/>
      <c r="T173" s="219"/>
      <c r="U173" s="23"/>
      <c r="V173" s="23"/>
      <c r="W173" s="23"/>
      <c r="X173" s="23"/>
      <c r="Y173" s="23"/>
      <c r="Z173" s="23"/>
    </row>
    <row r="174" spans="1:26" ht="15.75" customHeight="1">
      <c r="A174" s="23"/>
      <c r="B174" s="23"/>
      <c r="C174" s="23"/>
      <c r="D174" s="23"/>
      <c r="E174" s="23"/>
      <c r="F174" s="23"/>
      <c r="G174" s="23"/>
      <c r="H174" s="23"/>
      <c r="I174" s="23"/>
      <c r="J174" s="23"/>
      <c r="K174" s="23"/>
      <c r="L174" s="23"/>
      <c r="M174" s="23"/>
      <c r="N174" s="23"/>
      <c r="O174" s="23"/>
      <c r="P174" s="23"/>
      <c r="Q174" s="23"/>
      <c r="R174" s="23"/>
      <c r="S174" s="23"/>
      <c r="T174" s="219"/>
      <c r="U174" s="23"/>
      <c r="V174" s="23"/>
      <c r="W174" s="23"/>
      <c r="X174" s="23"/>
      <c r="Y174" s="23"/>
      <c r="Z174" s="23"/>
    </row>
    <row r="175" spans="1:26" ht="15.75" customHeight="1">
      <c r="A175" s="23"/>
      <c r="B175" s="23"/>
      <c r="C175" s="23"/>
      <c r="D175" s="23"/>
      <c r="E175" s="23"/>
      <c r="F175" s="23"/>
      <c r="G175" s="23"/>
      <c r="H175" s="23"/>
      <c r="I175" s="23"/>
      <c r="J175" s="23"/>
      <c r="K175" s="23"/>
      <c r="L175" s="23"/>
      <c r="M175" s="23"/>
      <c r="N175" s="23"/>
      <c r="O175" s="23"/>
      <c r="P175" s="23"/>
      <c r="Q175" s="23"/>
      <c r="R175" s="23"/>
      <c r="S175" s="23"/>
      <c r="T175" s="219"/>
      <c r="U175" s="23"/>
      <c r="V175" s="23"/>
      <c r="W175" s="23"/>
      <c r="X175" s="23"/>
      <c r="Y175" s="23"/>
      <c r="Z175" s="23"/>
    </row>
    <row r="176" spans="1:26" ht="15.75" customHeight="1">
      <c r="A176" s="23"/>
      <c r="B176" s="23"/>
      <c r="C176" s="23"/>
      <c r="D176" s="23"/>
      <c r="E176" s="23"/>
      <c r="F176" s="23"/>
      <c r="G176" s="23"/>
      <c r="H176" s="23"/>
      <c r="I176" s="23"/>
      <c r="J176" s="23"/>
      <c r="K176" s="23"/>
      <c r="L176" s="23"/>
      <c r="M176" s="23"/>
      <c r="N176" s="23"/>
      <c r="O176" s="23"/>
      <c r="P176" s="23"/>
      <c r="Q176" s="23"/>
      <c r="R176" s="23"/>
      <c r="S176" s="23"/>
      <c r="T176" s="219"/>
      <c r="U176" s="23"/>
      <c r="V176" s="23"/>
      <c r="W176" s="23"/>
      <c r="X176" s="23"/>
      <c r="Y176" s="23"/>
      <c r="Z176" s="23"/>
    </row>
    <row r="177" spans="1:26" ht="15.75" customHeight="1">
      <c r="A177" s="23"/>
      <c r="B177" s="23"/>
      <c r="C177" s="23"/>
      <c r="D177" s="23"/>
      <c r="E177" s="23"/>
      <c r="F177" s="23"/>
      <c r="G177" s="23"/>
      <c r="H177" s="23"/>
      <c r="I177" s="23"/>
      <c r="J177" s="23"/>
      <c r="K177" s="23"/>
      <c r="L177" s="23"/>
      <c r="M177" s="23"/>
      <c r="N177" s="23"/>
      <c r="O177" s="23"/>
      <c r="P177" s="23"/>
      <c r="Q177" s="23"/>
      <c r="R177" s="23"/>
      <c r="S177" s="23"/>
      <c r="T177" s="219"/>
      <c r="U177" s="23"/>
      <c r="V177" s="23"/>
      <c r="W177" s="23"/>
      <c r="X177" s="23"/>
      <c r="Y177" s="23"/>
      <c r="Z177" s="23"/>
    </row>
    <row r="178" spans="1:26" ht="15.75" customHeight="1">
      <c r="A178" s="23"/>
      <c r="B178" s="23"/>
      <c r="C178" s="23"/>
      <c r="D178" s="23"/>
      <c r="E178" s="23"/>
      <c r="F178" s="23"/>
      <c r="G178" s="23"/>
      <c r="H178" s="23"/>
      <c r="I178" s="23"/>
      <c r="J178" s="23"/>
      <c r="K178" s="23"/>
      <c r="L178" s="23"/>
      <c r="M178" s="23"/>
      <c r="N178" s="23"/>
      <c r="O178" s="23"/>
      <c r="P178" s="23"/>
      <c r="Q178" s="23"/>
      <c r="R178" s="23"/>
      <c r="S178" s="23"/>
      <c r="T178" s="219"/>
      <c r="U178" s="23"/>
      <c r="V178" s="23"/>
      <c r="W178" s="23"/>
      <c r="X178" s="23"/>
      <c r="Y178" s="23"/>
      <c r="Z178" s="23"/>
    </row>
    <row r="179" spans="1:26" ht="15.75" customHeight="1">
      <c r="A179" s="23"/>
      <c r="B179" s="23"/>
      <c r="C179" s="23"/>
      <c r="D179" s="23"/>
      <c r="E179" s="23"/>
      <c r="F179" s="23"/>
      <c r="G179" s="23"/>
      <c r="H179" s="23"/>
      <c r="I179" s="23"/>
      <c r="J179" s="23"/>
      <c r="K179" s="23"/>
      <c r="L179" s="23"/>
      <c r="M179" s="23"/>
      <c r="N179" s="23"/>
      <c r="O179" s="23"/>
      <c r="P179" s="23"/>
      <c r="Q179" s="23"/>
      <c r="R179" s="23"/>
      <c r="S179" s="23"/>
      <c r="T179" s="219"/>
      <c r="U179" s="23"/>
      <c r="V179" s="23"/>
      <c r="W179" s="23"/>
      <c r="X179" s="23"/>
      <c r="Y179" s="23"/>
      <c r="Z179" s="23"/>
    </row>
    <row r="180" spans="1:26" ht="15.75" customHeight="1">
      <c r="A180" s="23"/>
      <c r="B180" s="23"/>
      <c r="C180" s="23"/>
      <c r="D180" s="23"/>
      <c r="E180" s="23"/>
      <c r="F180" s="23"/>
      <c r="G180" s="23"/>
      <c r="H180" s="23"/>
      <c r="I180" s="23"/>
      <c r="J180" s="23"/>
      <c r="K180" s="23"/>
      <c r="L180" s="23"/>
      <c r="M180" s="23"/>
      <c r="N180" s="23"/>
      <c r="O180" s="23"/>
      <c r="P180" s="23"/>
      <c r="Q180" s="23"/>
      <c r="R180" s="23"/>
      <c r="S180" s="23"/>
      <c r="T180" s="219"/>
      <c r="U180" s="23"/>
      <c r="V180" s="23"/>
      <c r="W180" s="23"/>
      <c r="X180" s="23"/>
      <c r="Y180" s="23"/>
      <c r="Z180" s="23"/>
    </row>
    <row r="181" spans="1:26" ht="15.75" customHeight="1">
      <c r="A181" s="23"/>
      <c r="B181" s="23"/>
      <c r="C181" s="23"/>
      <c r="D181" s="23"/>
      <c r="E181" s="23"/>
      <c r="F181" s="23"/>
      <c r="G181" s="23"/>
      <c r="H181" s="23"/>
      <c r="I181" s="23"/>
      <c r="J181" s="23"/>
      <c r="K181" s="23"/>
      <c r="L181" s="23"/>
      <c r="M181" s="23"/>
      <c r="N181" s="23"/>
      <c r="O181" s="23"/>
      <c r="P181" s="23"/>
      <c r="Q181" s="23"/>
      <c r="R181" s="23"/>
      <c r="S181" s="23"/>
      <c r="T181" s="219"/>
      <c r="U181" s="23"/>
      <c r="V181" s="23"/>
      <c r="W181" s="23"/>
      <c r="X181" s="23"/>
      <c r="Y181" s="23"/>
      <c r="Z181" s="23"/>
    </row>
    <row r="182" spans="1:26" ht="15.75" customHeight="1">
      <c r="A182" s="23"/>
      <c r="B182" s="23"/>
      <c r="C182" s="23"/>
      <c r="D182" s="23"/>
      <c r="E182" s="23"/>
      <c r="F182" s="23"/>
      <c r="G182" s="23"/>
      <c r="H182" s="23"/>
      <c r="I182" s="23"/>
      <c r="J182" s="23"/>
      <c r="K182" s="23"/>
      <c r="L182" s="23"/>
      <c r="M182" s="23"/>
      <c r="N182" s="23"/>
      <c r="O182" s="23"/>
      <c r="P182" s="23"/>
      <c r="Q182" s="23"/>
      <c r="R182" s="23"/>
      <c r="S182" s="23"/>
      <c r="T182" s="219"/>
      <c r="U182" s="23"/>
      <c r="V182" s="23"/>
      <c r="W182" s="23"/>
      <c r="X182" s="23"/>
      <c r="Y182" s="23"/>
      <c r="Z182" s="23"/>
    </row>
    <row r="183" spans="1:26" ht="15.75" customHeight="1">
      <c r="A183" s="23"/>
      <c r="B183" s="23"/>
      <c r="C183" s="23"/>
      <c r="D183" s="23"/>
      <c r="E183" s="23"/>
      <c r="F183" s="23"/>
      <c r="G183" s="23"/>
      <c r="H183" s="23"/>
      <c r="I183" s="23"/>
      <c r="J183" s="23"/>
      <c r="K183" s="23"/>
      <c r="L183" s="23"/>
      <c r="M183" s="23"/>
      <c r="N183" s="23"/>
      <c r="O183" s="23"/>
      <c r="P183" s="23"/>
      <c r="Q183" s="23"/>
      <c r="R183" s="23"/>
      <c r="S183" s="23"/>
      <c r="T183" s="219"/>
      <c r="U183" s="23"/>
      <c r="V183" s="23"/>
      <c r="W183" s="23"/>
      <c r="X183" s="23"/>
      <c r="Y183" s="23"/>
      <c r="Z183" s="23"/>
    </row>
    <row r="184" spans="1:26" ht="15.75" customHeight="1">
      <c r="A184" s="23"/>
      <c r="B184" s="23"/>
      <c r="C184" s="23"/>
      <c r="D184" s="23"/>
      <c r="E184" s="23"/>
      <c r="F184" s="23"/>
      <c r="G184" s="23"/>
      <c r="H184" s="23"/>
      <c r="I184" s="23"/>
      <c r="J184" s="23"/>
      <c r="K184" s="23"/>
      <c r="L184" s="23"/>
      <c r="M184" s="23"/>
      <c r="N184" s="23"/>
      <c r="O184" s="23"/>
      <c r="P184" s="23"/>
      <c r="Q184" s="23"/>
      <c r="R184" s="23"/>
      <c r="S184" s="23"/>
      <c r="T184" s="219"/>
      <c r="U184" s="23"/>
      <c r="V184" s="23"/>
      <c r="W184" s="23"/>
      <c r="X184" s="23"/>
      <c r="Y184" s="23"/>
      <c r="Z184" s="23"/>
    </row>
    <row r="185" spans="1:26" ht="15.75" customHeight="1">
      <c r="A185" s="23"/>
      <c r="B185" s="23"/>
      <c r="C185" s="23"/>
      <c r="D185" s="23"/>
      <c r="E185" s="23"/>
      <c r="F185" s="23"/>
      <c r="G185" s="23"/>
      <c r="H185" s="23"/>
      <c r="I185" s="23"/>
      <c r="J185" s="23"/>
      <c r="K185" s="23"/>
      <c r="L185" s="23"/>
      <c r="M185" s="23"/>
      <c r="N185" s="23"/>
      <c r="O185" s="23"/>
      <c r="P185" s="23"/>
      <c r="Q185" s="23"/>
      <c r="R185" s="23"/>
      <c r="S185" s="23"/>
      <c r="T185" s="219"/>
      <c r="U185" s="23"/>
      <c r="V185" s="23"/>
      <c r="W185" s="23"/>
      <c r="X185" s="23"/>
      <c r="Y185" s="23"/>
      <c r="Z185" s="23"/>
    </row>
    <row r="186" spans="1:26" ht="15.75" customHeight="1">
      <c r="A186" s="23"/>
      <c r="B186" s="23"/>
      <c r="C186" s="23"/>
      <c r="D186" s="23"/>
      <c r="E186" s="23"/>
      <c r="F186" s="23"/>
      <c r="G186" s="23"/>
      <c r="H186" s="23"/>
      <c r="I186" s="23"/>
      <c r="J186" s="23"/>
      <c r="K186" s="23"/>
      <c r="L186" s="23"/>
      <c r="M186" s="23"/>
      <c r="N186" s="23"/>
      <c r="O186" s="23"/>
      <c r="P186" s="23"/>
      <c r="Q186" s="23"/>
      <c r="R186" s="23"/>
      <c r="S186" s="23"/>
      <c r="T186" s="219"/>
      <c r="U186" s="23"/>
      <c r="V186" s="23"/>
      <c r="W186" s="23"/>
      <c r="X186" s="23"/>
      <c r="Y186" s="23"/>
      <c r="Z186" s="23"/>
    </row>
    <row r="187" spans="1:26" ht="15.75" customHeight="1">
      <c r="A187" s="23"/>
      <c r="B187" s="23"/>
      <c r="C187" s="23"/>
      <c r="D187" s="23"/>
      <c r="E187" s="23"/>
      <c r="F187" s="23"/>
      <c r="G187" s="23"/>
      <c r="H187" s="23"/>
      <c r="I187" s="23"/>
      <c r="J187" s="23"/>
      <c r="K187" s="23"/>
      <c r="L187" s="23"/>
      <c r="M187" s="23"/>
      <c r="N187" s="23"/>
      <c r="O187" s="23"/>
      <c r="P187" s="23"/>
      <c r="Q187" s="23"/>
      <c r="R187" s="23"/>
      <c r="S187" s="23"/>
      <c r="T187" s="219"/>
      <c r="U187" s="23"/>
      <c r="V187" s="23"/>
      <c r="W187" s="23"/>
      <c r="X187" s="23"/>
      <c r="Y187" s="23"/>
      <c r="Z187" s="23"/>
    </row>
    <row r="188" spans="1:26" ht="15.75" customHeight="1">
      <c r="A188" s="23"/>
      <c r="B188" s="23"/>
      <c r="C188" s="23"/>
      <c r="D188" s="23"/>
      <c r="E188" s="23"/>
      <c r="F188" s="23"/>
      <c r="G188" s="23"/>
      <c r="H188" s="23"/>
      <c r="I188" s="23"/>
      <c r="J188" s="23"/>
      <c r="K188" s="23"/>
      <c r="L188" s="23"/>
      <c r="M188" s="23"/>
      <c r="N188" s="23"/>
      <c r="O188" s="23"/>
      <c r="P188" s="23"/>
      <c r="Q188" s="23"/>
      <c r="R188" s="23"/>
      <c r="S188" s="23"/>
      <c r="T188" s="219"/>
      <c r="U188" s="23"/>
      <c r="V188" s="23"/>
      <c r="W188" s="23"/>
      <c r="X188" s="23"/>
      <c r="Y188" s="23"/>
      <c r="Z188" s="23"/>
    </row>
    <row r="189" spans="1:26" ht="15.75" customHeight="1">
      <c r="A189" s="23"/>
      <c r="B189" s="23"/>
      <c r="C189" s="23"/>
      <c r="D189" s="23"/>
      <c r="E189" s="23"/>
      <c r="F189" s="23"/>
      <c r="G189" s="23"/>
      <c r="H189" s="23"/>
      <c r="I189" s="23"/>
      <c r="J189" s="23"/>
      <c r="K189" s="23"/>
      <c r="L189" s="23"/>
      <c r="M189" s="23"/>
      <c r="N189" s="23"/>
      <c r="O189" s="23"/>
      <c r="P189" s="23"/>
      <c r="Q189" s="23"/>
      <c r="R189" s="23"/>
      <c r="S189" s="23"/>
      <c r="T189" s="219"/>
      <c r="U189" s="23"/>
      <c r="V189" s="23"/>
      <c r="W189" s="23"/>
      <c r="X189" s="23"/>
      <c r="Y189" s="23"/>
      <c r="Z189" s="23"/>
    </row>
    <row r="190" spans="1:26" ht="15.75" customHeight="1">
      <c r="A190" s="23"/>
      <c r="B190" s="23"/>
      <c r="C190" s="23"/>
      <c r="D190" s="23"/>
      <c r="E190" s="23"/>
      <c r="F190" s="23"/>
      <c r="G190" s="23"/>
      <c r="H190" s="23"/>
      <c r="I190" s="23"/>
      <c r="J190" s="23"/>
      <c r="K190" s="23"/>
      <c r="L190" s="23"/>
      <c r="M190" s="23"/>
      <c r="N190" s="23"/>
      <c r="O190" s="23"/>
      <c r="P190" s="23"/>
      <c r="Q190" s="23"/>
      <c r="R190" s="23"/>
      <c r="S190" s="23"/>
      <c r="T190" s="219"/>
      <c r="U190" s="23"/>
      <c r="V190" s="23"/>
      <c r="W190" s="23"/>
      <c r="X190" s="23"/>
      <c r="Y190" s="23"/>
      <c r="Z190" s="23"/>
    </row>
    <row r="191" spans="1:26" ht="15.75" customHeight="1">
      <c r="A191" s="23"/>
      <c r="B191" s="23"/>
      <c r="C191" s="23"/>
      <c r="D191" s="23"/>
      <c r="E191" s="23"/>
      <c r="F191" s="23"/>
      <c r="G191" s="23"/>
      <c r="H191" s="23"/>
      <c r="I191" s="23"/>
      <c r="J191" s="23"/>
      <c r="K191" s="23"/>
      <c r="L191" s="23"/>
      <c r="M191" s="23"/>
      <c r="N191" s="23"/>
      <c r="O191" s="23"/>
      <c r="P191" s="23"/>
      <c r="Q191" s="23"/>
      <c r="R191" s="23"/>
      <c r="S191" s="23"/>
      <c r="T191" s="219"/>
      <c r="U191" s="23"/>
      <c r="V191" s="23"/>
      <c r="W191" s="23"/>
      <c r="X191" s="23"/>
      <c r="Y191" s="23"/>
      <c r="Z191" s="23"/>
    </row>
    <row r="192" spans="1:26" ht="15.75" customHeight="1">
      <c r="A192" s="23"/>
      <c r="B192" s="23"/>
      <c r="C192" s="23"/>
      <c r="D192" s="23"/>
      <c r="E192" s="23"/>
      <c r="F192" s="23"/>
      <c r="G192" s="23"/>
      <c r="H192" s="23"/>
      <c r="I192" s="23"/>
      <c r="J192" s="23"/>
      <c r="K192" s="23"/>
      <c r="L192" s="23"/>
      <c r="M192" s="23"/>
      <c r="N192" s="23"/>
      <c r="O192" s="23"/>
      <c r="P192" s="23"/>
      <c r="Q192" s="23"/>
      <c r="R192" s="23"/>
      <c r="S192" s="23"/>
      <c r="T192" s="219"/>
      <c r="U192" s="23"/>
      <c r="V192" s="23"/>
      <c r="W192" s="23"/>
      <c r="X192" s="23"/>
      <c r="Y192" s="23"/>
      <c r="Z192" s="23"/>
    </row>
    <row r="193" spans="1:26" ht="15.75" customHeight="1">
      <c r="A193" s="23"/>
      <c r="B193" s="23"/>
      <c r="C193" s="23"/>
      <c r="D193" s="23"/>
      <c r="E193" s="23"/>
      <c r="F193" s="23"/>
      <c r="G193" s="23"/>
      <c r="H193" s="23"/>
      <c r="I193" s="23"/>
      <c r="J193" s="23"/>
      <c r="K193" s="23"/>
      <c r="L193" s="23"/>
      <c r="M193" s="23"/>
      <c r="N193" s="23"/>
      <c r="O193" s="23"/>
      <c r="P193" s="23"/>
      <c r="Q193" s="23"/>
      <c r="R193" s="23"/>
      <c r="S193" s="23"/>
      <c r="T193" s="219"/>
      <c r="U193" s="23"/>
      <c r="V193" s="23"/>
      <c r="W193" s="23"/>
      <c r="X193" s="23"/>
      <c r="Y193" s="23"/>
      <c r="Z193" s="23"/>
    </row>
    <row r="194" spans="1:26" ht="15.75" customHeight="1">
      <c r="A194" s="23"/>
      <c r="B194" s="23"/>
      <c r="C194" s="23"/>
      <c r="D194" s="23"/>
      <c r="E194" s="23"/>
      <c r="F194" s="23"/>
      <c r="G194" s="23"/>
      <c r="H194" s="23"/>
      <c r="I194" s="23"/>
      <c r="J194" s="23"/>
      <c r="K194" s="23"/>
      <c r="L194" s="23"/>
      <c r="M194" s="23"/>
      <c r="N194" s="23"/>
      <c r="O194" s="23"/>
      <c r="P194" s="23"/>
      <c r="Q194" s="23"/>
      <c r="R194" s="23"/>
      <c r="S194" s="23"/>
      <c r="T194" s="219"/>
      <c r="U194" s="23"/>
      <c r="V194" s="23"/>
      <c r="W194" s="23"/>
      <c r="X194" s="23"/>
      <c r="Y194" s="23"/>
      <c r="Z194" s="23"/>
    </row>
    <row r="195" spans="1:26" ht="15.75" customHeight="1">
      <c r="A195" s="23"/>
      <c r="B195" s="23"/>
      <c r="C195" s="23"/>
      <c r="D195" s="23"/>
      <c r="E195" s="23"/>
      <c r="F195" s="23"/>
      <c r="G195" s="23"/>
      <c r="H195" s="23"/>
      <c r="I195" s="23"/>
      <c r="J195" s="23"/>
      <c r="K195" s="23"/>
      <c r="L195" s="23"/>
      <c r="M195" s="23"/>
      <c r="N195" s="23"/>
      <c r="O195" s="23"/>
      <c r="P195" s="23"/>
      <c r="Q195" s="23"/>
      <c r="R195" s="23"/>
      <c r="S195" s="23"/>
      <c r="T195" s="219"/>
      <c r="U195" s="23"/>
      <c r="V195" s="23"/>
      <c r="W195" s="23"/>
      <c r="X195" s="23"/>
      <c r="Y195" s="23"/>
      <c r="Z195" s="23"/>
    </row>
    <row r="196" spans="1:26" ht="15.75" customHeight="1">
      <c r="A196" s="23"/>
      <c r="B196" s="23"/>
      <c r="C196" s="23"/>
      <c r="D196" s="23"/>
      <c r="E196" s="23"/>
      <c r="F196" s="23"/>
      <c r="G196" s="23"/>
      <c r="H196" s="23"/>
      <c r="I196" s="23"/>
      <c r="J196" s="23"/>
      <c r="K196" s="23"/>
      <c r="L196" s="23"/>
      <c r="M196" s="23"/>
      <c r="N196" s="23"/>
      <c r="O196" s="23"/>
      <c r="P196" s="23"/>
      <c r="Q196" s="23"/>
      <c r="R196" s="23"/>
      <c r="S196" s="23"/>
      <c r="T196" s="219"/>
      <c r="U196" s="23"/>
      <c r="V196" s="23"/>
      <c r="W196" s="23"/>
      <c r="X196" s="23"/>
      <c r="Y196" s="23"/>
      <c r="Z196" s="23"/>
    </row>
    <row r="197" spans="1:26" ht="15.75" customHeight="1">
      <c r="A197" s="23"/>
      <c r="B197" s="23"/>
      <c r="C197" s="23"/>
      <c r="D197" s="23"/>
      <c r="E197" s="23"/>
      <c r="F197" s="23"/>
      <c r="G197" s="23"/>
      <c r="H197" s="23"/>
      <c r="I197" s="23"/>
      <c r="J197" s="23"/>
      <c r="K197" s="23"/>
      <c r="L197" s="23"/>
      <c r="M197" s="23"/>
      <c r="N197" s="23"/>
      <c r="O197" s="23"/>
      <c r="P197" s="23"/>
      <c r="Q197" s="23"/>
      <c r="R197" s="23"/>
      <c r="S197" s="23"/>
      <c r="T197" s="219"/>
      <c r="U197" s="23"/>
      <c r="V197" s="23"/>
      <c r="W197" s="23"/>
      <c r="X197" s="23"/>
      <c r="Y197" s="23"/>
      <c r="Z197" s="23"/>
    </row>
    <row r="198" spans="1:26" ht="15.75" customHeight="1">
      <c r="A198" s="23"/>
      <c r="B198" s="23"/>
      <c r="C198" s="23"/>
      <c r="D198" s="23"/>
      <c r="E198" s="23"/>
      <c r="F198" s="23"/>
      <c r="G198" s="23"/>
      <c r="H198" s="23"/>
      <c r="I198" s="23"/>
      <c r="J198" s="23"/>
      <c r="K198" s="23"/>
      <c r="L198" s="23"/>
      <c r="M198" s="23"/>
      <c r="N198" s="23"/>
      <c r="O198" s="23"/>
      <c r="P198" s="23"/>
      <c r="Q198" s="23"/>
      <c r="R198" s="23"/>
      <c r="S198" s="23"/>
      <c r="T198" s="219"/>
      <c r="U198" s="23"/>
      <c r="V198" s="23"/>
      <c r="W198" s="23"/>
      <c r="X198" s="23"/>
      <c r="Y198" s="23"/>
      <c r="Z198" s="23"/>
    </row>
    <row r="199" spans="1:26" ht="15.75" customHeight="1">
      <c r="A199" s="23"/>
      <c r="B199" s="23"/>
      <c r="C199" s="23"/>
      <c r="D199" s="23"/>
      <c r="E199" s="23"/>
      <c r="F199" s="23"/>
      <c r="G199" s="23"/>
      <c r="H199" s="23"/>
      <c r="I199" s="23"/>
      <c r="J199" s="23"/>
      <c r="K199" s="23"/>
      <c r="L199" s="23"/>
      <c r="M199" s="23"/>
      <c r="N199" s="23"/>
      <c r="O199" s="23"/>
      <c r="P199" s="23"/>
      <c r="Q199" s="23"/>
      <c r="R199" s="23"/>
      <c r="S199" s="23"/>
      <c r="T199" s="219"/>
      <c r="U199" s="23"/>
      <c r="V199" s="23"/>
      <c r="W199" s="23"/>
      <c r="X199" s="23"/>
      <c r="Y199" s="23"/>
      <c r="Z199" s="23"/>
    </row>
    <row r="200" spans="1:26" ht="15.75" customHeight="1">
      <c r="A200" s="23"/>
      <c r="B200" s="23"/>
      <c r="C200" s="23"/>
      <c r="D200" s="23"/>
      <c r="E200" s="23"/>
      <c r="F200" s="23"/>
      <c r="G200" s="23"/>
      <c r="H200" s="23"/>
      <c r="I200" s="23"/>
      <c r="J200" s="23"/>
      <c r="K200" s="23"/>
      <c r="L200" s="23"/>
      <c r="M200" s="23"/>
      <c r="N200" s="23"/>
      <c r="O200" s="23"/>
      <c r="P200" s="23"/>
      <c r="Q200" s="23"/>
      <c r="R200" s="23"/>
      <c r="S200" s="23"/>
      <c r="T200" s="219"/>
      <c r="U200" s="23"/>
      <c r="V200" s="23"/>
      <c r="W200" s="23"/>
      <c r="X200" s="23"/>
      <c r="Y200" s="23"/>
      <c r="Z200" s="23"/>
    </row>
    <row r="201" spans="1:26" ht="15.75" customHeight="1">
      <c r="A201" s="23"/>
      <c r="B201" s="23"/>
      <c r="C201" s="23"/>
      <c r="D201" s="23"/>
      <c r="E201" s="23"/>
      <c r="F201" s="23"/>
      <c r="G201" s="23"/>
      <c r="H201" s="23"/>
      <c r="I201" s="23"/>
      <c r="J201" s="23"/>
      <c r="K201" s="23"/>
      <c r="L201" s="23"/>
      <c r="M201" s="23"/>
      <c r="N201" s="23"/>
      <c r="O201" s="23"/>
      <c r="P201" s="23"/>
      <c r="Q201" s="23"/>
      <c r="R201" s="23"/>
      <c r="S201" s="23"/>
      <c r="T201" s="219"/>
      <c r="U201" s="23"/>
      <c r="V201" s="23"/>
      <c r="W201" s="23"/>
      <c r="X201" s="23"/>
      <c r="Y201" s="23"/>
      <c r="Z201" s="23"/>
    </row>
    <row r="202" spans="1:26" ht="15.75" customHeight="1">
      <c r="A202" s="23"/>
      <c r="B202" s="23"/>
      <c r="C202" s="23"/>
      <c r="D202" s="23"/>
      <c r="E202" s="23"/>
      <c r="F202" s="23"/>
      <c r="G202" s="23"/>
      <c r="H202" s="23"/>
      <c r="I202" s="23"/>
      <c r="J202" s="23"/>
      <c r="K202" s="23"/>
      <c r="L202" s="23"/>
      <c r="M202" s="23"/>
      <c r="N202" s="23"/>
      <c r="O202" s="23"/>
      <c r="P202" s="23"/>
      <c r="Q202" s="23"/>
      <c r="R202" s="23"/>
      <c r="S202" s="23"/>
      <c r="T202" s="219"/>
      <c r="U202" s="23"/>
      <c r="V202" s="23"/>
      <c r="W202" s="23"/>
      <c r="X202" s="23"/>
      <c r="Y202" s="23"/>
      <c r="Z202" s="23"/>
    </row>
    <row r="203" spans="1:26" ht="15.75" customHeight="1">
      <c r="A203" s="23"/>
      <c r="B203" s="23"/>
      <c r="C203" s="23"/>
      <c r="D203" s="23"/>
      <c r="E203" s="23"/>
      <c r="F203" s="23"/>
      <c r="G203" s="23"/>
      <c r="H203" s="23"/>
      <c r="I203" s="23"/>
      <c r="J203" s="23"/>
      <c r="K203" s="23"/>
      <c r="L203" s="23"/>
      <c r="M203" s="23"/>
      <c r="N203" s="23"/>
      <c r="O203" s="23"/>
      <c r="P203" s="23"/>
      <c r="Q203" s="23"/>
      <c r="R203" s="23"/>
      <c r="S203" s="23"/>
      <c r="T203" s="219"/>
      <c r="U203" s="23"/>
      <c r="V203" s="23"/>
      <c r="W203" s="23"/>
      <c r="X203" s="23"/>
      <c r="Y203" s="23"/>
      <c r="Z203" s="23"/>
    </row>
    <row r="204" spans="1:26" ht="15.75" customHeight="1">
      <c r="A204" s="23"/>
      <c r="B204" s="23"/>
      <c r="C204" s="23"/>
      <c r="D204" s="23"/>
      <c r="E204" s="23"/>
      <c r="F204" s="23"/>
      <c r="G204" s="23"/>
      <c r="H204" s="23"/>
      <c r="I204" s="23"/>
      <c r="J204" s="23"/>
      <c r="K204" s="23"/>
      <c r="L204" s="23"/>
      <c r="M204" s="23"/>
      <c r="N204" s="23"/>
      <c r="O204" s="23"/>
      <c r="P204" s="23"/>
      <c r="Q204" s="23"/>
      <c r="R204" s="23"/>
      <c r="S204" s="23"/>
      <c r="T204" s="219"/>
      <c r="U204" s="23"/>
      <c r="V204" s="23"/>
      <c r="W204" s="23"/>
      <c r="X204" s="23"/>
      <c r="Y204" s="23"/>
      <c r="Z204" s="23"/>
    </row>
    <row r="205" spans="1:26" ht="15.75" customHeight="1">
      <c r="A205" s="23"/>
      <c r="B205" s="23"/>
      <c r="C205" s="23"/>
      <c r="D205" s="23"/>
      <c r="E205" s="23"/>
      <c r="F205" s="23"/>
      <c r="G205" s="23"/>
      <c r="H205" s="23"/>
      <c r="I205" s="23"/>
      <c r="J205" s="23"/>
      <c r="K205" s="23"/>
      <c r="L205" s="23"/>
      <c r="M205" s="23"/>
      <c r="N205" s="23"/>
      <c r="O205" s="23"/>
      <c r="P205" s="23"/>
      <c r="Q205" s="23"/>
      <c r="R205" s="23"/>
      <c r="S205" s="23"/>
      <c r="T205" s="219"/>
      <c r="U205" s="23"/>
      <c r="V205" s="23"/>
      <c r="W205" s="23"/>
      <c r="X205" s="23"/>
      <c r="Y205" s="23"/>
      <c r="Z205" s="23"/>
    </row>
    <row r="206" spans="1:26" ht="15.75" customHeight="1">
      <c r="A206" s="23"/>
      <c r="B206" s="23"/>
      <c r="C206" s="23"/>
      <c r="D206" s="23"/>
      <c r="E206" s="23"/>
      <c r="F206" s="23"/>
      <c r="G206" s="23"/>
      <c r="H206" s="23"/>
      <c r="I206" s="23"/>
      <c r="J206" s="23"/>
      <c r="K206" s="23"/>
      <c r="L206" s="23"/>
      <c r="M206" s="23"/>
      <c r="N206" s="23"/>
      <c r="O206" s="23"/>
      <c r="P206" s="23"/>
      <c r="Q206" s="23"/>
      <c r="R206" s="23"/>
      <c r="S206" s="23"/>
      <c r="T206" s="219"/>
      <c r="U206" s="23"/>
      <c r="V206" s="23"/>
      <c r="W206" s="23"/>
      <c r="X206" s="23"/>
      <c r="Y206" s="23"/>
      <c r="Z206" s="23"/>
    </row>
    <row r="207" spans="1:26" ht="15.75" customHeight="1">
      <c r="A207" s="23"/>
      <c r="B207" s="23"/>
      <c r="C207" s="23"/>
      <c r="D207" s="23"/>
      <c r="E207" s="23"/>
      <c r="F207" s="23"/>
      <c r="G207" s="23"/>
      <c r="H207" s="23"/>
      <c r="I207" s="23"/>
      <c r="J207" s="23"/>
      <c r="K207" s="23"/>
      <c r="L207" s="23"/>
      <c r="M207" s="23"/>
      <c r="N207" s="23"/>
      <c r="O207" s="23"/>
      <c r="P207" s="23"/>
      <c r="Q207" s="23"/>
      <c r="R207" s="23"/>
      <c r="S207" s="23"/>
      <c r="T207" s="219"/>
      <c r="U207" s="23"/>
      <c r="V207" s="23"/>
      <c r="W207" s="23"/>
      <c r="X207" s="23"/>
      <c r="Y207" s="23"/>
      <c r="Z207" s="23"/>
    </row>
    <row r="208" spans="1:26" ht="15.75" customHeight="1">
      <c r="A208" s="23"/>
      <c r="B208" s="23"/>
      <c r="C208" s="23"/>
      <c r="D208" s="23"/>
      <c r="E208" s="23"/>
      <c r="F208" s="23"/>
      <c r="G208" s="23"/>
      <c r="H208" s="23"/>
      <c r="I208" s="23"/>
      <c r="J208" s="23"/>
      <c r="K208" s="23"/>
      <c r="L208" s="23"/>
      <c r="M208" s="23"/>
      <c r="N208" s="23"/>
      <c r="O208" s="23"/>
      <c r="P208" s="23"/>
      <c r="Q208" s="23"/>
      <c r="R208" s="23"/>
      <c r="S208" s="23"/>
      <c r="T208" s="219"/>
      <c r="U208" s="23"/>
      <c r="V208" s="23"/>
      <c r="W208" s="23"/>
      <c r="X208" s="23"/>
      <c r="Y208" s="23"/>
      <c r="Z208" s="23"/>
    </row>
    <row r="209" spans="1:26" ht="15.75" customHeight="1">
      <c r="A209" s="23"/>
      <c r="B209" s="23"/>
      <c r="C209" s="23"/>
      <c r="D209" s="23"/>
      <c r="E209" s="23"/>
      <c r="F209" s="23"/>
      <c r="G209" s="23"/>
      <c r="H209" s="23"/>
      <c r="I209" s="23"/>
      <c r="J209" s="23"/>
      <c r="K209" s="23"/>
      <c r="L209" s="23"/>
      <c r="M209" s="23"/>
      <c r="N209" s="23"/>
      <c r="O209" s="23"/>
      <c r="P209" s="23"/>
      <c r="Q209" s="23"/>
      <c r="R209" s="23"/>
      <c r="S209" s="23"/>
      <c r="T209" s="219"/>
      <c r="U209" s="23"/>
      <c r="V209" s="23"/>
      <c r="W209" s="23"/>
      <c r="X209" s="23"/>
      <c r="Y209" s="23"/>
      <c r="Z209" s="23"/>
    </row>
    <row r="210" spans="1:26" ht="15.75" customHeight="1">
      <c r="A210" s="23"/>
      <c r="B210" s="23"/>
      <c r="C210" s="23"/>
      <c r="D210" s="23"/>
      <c r="E210" s="23"/>
      <c r="F210" s="23"/>
      <c r="G210" s="23"/>
      <c r="H210" s="23"/>
      <c r="I210" s="23"/>
      <c r="J210" s="23"/>
      <c r="K210" s="23"/>
      <c r="L210" s="23"/>
      <c r="M210" s="23"/>
      <c r="N210" s="23"/>
      <c r="O210" s="23"/>
      <c r="P210" s="23"/>
      <c r="Q210" s="23"/>
      <c r="R210" s="23"/>
      <c r="S210" s="23"/>
      <c r="T210" s="219"/>
      <c r="U210" s="23"/>
      <c r="V210" s="23"/>
      <c r="W210" s="23"/>
      <c r="X210" s="23"/>
      <c r="Y210" s="23"/>
      <c r="Z210" s="23"/>
    </row>
    <row r="211" spans="1:26" ht="15.75" customHeight="1">
      <c r="A211" s="23"/>
      <c r="B211" s="23"/>
      <c r="C211" s="23"/>
      <c r="D211" s="23"/>
      <c r="E211" s="23"/>
      <c r="F211" s="23"/>
      <c r="G211" s="23"/>
      <c r="H211" s="23"/>
      <c r="I211" s="23"/>
      <c r="J211" s="23"/>
      <c r="K211" s="23"/>
      <c r="L211" s="23"/>
      <c r="M211" s="23"/>
      <c r="N211" s="23"/>
      <c r="O211" s="23"/>
      <c r="P211" s="23"/>
      <c r="Q211" s="23"/>
      <c r="R211" s="23"/>
      <c r="S211" s="23"/>
      <c r="T211" s="219"/>
      <c r="U211" s="23"/>
      <c r="V211" s="23"/>
      <c r="W211" s="23"/>
      <c r="X211" s="23"/>
      <c r="Y211" s="23"/>
      <c r="Z211" s="23"/>
    </row>
    <row r="212" spans="1:26" ht="15.75" customHeight="1">
      <c r="A212" s="23"/>
      <c r="B212" s="23"/>
      <c r="C212" s="23"/>
      <c r="D212" s="23"/>
      <c r="E212" s="23"/>
      <c r="F212" s="23"/>
      <c r="G212" s="23"/>
      <c r="H212" s="23"/>
      <c r="I212" s="23"/>
      <c r="J212" s="23"/>
      <c r="K212" s="23"/>
      <c r="L212" s="23"/>
      <c r="M212" s="23"/>
      <c r="N212" s="23"/>
      <c r="O212" s="23"/>
      <c r="P212" s="23"/>
      <c r="Q212" s="23"/>
      <c r="R212" s="23"/>
      <c r="S212" s="23"/>
      <c r="T212" s="219"/>
      <c r="U212" s="23"/>
      <c r="V212" s="23"/>
      <c r="W212" s="23"/>
      <c r="X212" s="23"/>
      <c r="Y212" s="23"/>
      <c r="Z212" s="23"/>
    </row>
    <row r="213" spans="1:26" ht="15.75" customHeight="1">
      <c r="A213" s="23"/>
      <c r="B213" s="23"/>
      <c r="C213" s="23"/>
      <c r="D213" s="23"/>
      <c r="E213" s="23"/>
      <c r="F213" s="23"/>
      <c r="G213" s="23"/>
      <c r="H213" s="23"/>
      <c r="I213" s="23"/>
      <c r="J213" s="23"/>
      <c r="K213" s="23"/>
      <c r="L213" s="23"/>
      <c r="M213" s="23"/>
      <c r="N213" s="23"/>
      <c r="O213" s="23"/>
      <c r="P213" s="23"/>
      <c r="Q213" s="23"/>
      <c r="R213" s="23"/>
      <c r="S213" s="23"/>
      <c r="T213" s="219"/>
      <c r="U213" s="23"/>
      <c r="V213" s="23"/>
      <c r="W213" s="23"/>
      <c r="X213" s="23"/>
      <c r="Y213" s="23"/>
      <c r="Z213" s="23"/>
    </row>
    <row r="214" spans="1:26" ht="15.75" customHeight="1">
      <c r="A214" s="23"/>
      <c r="B214" s="23"/>
      <c r="C214" s="23"/>
      <c r="D214" s="23"/>
      <c r="E214" s="23"/>
      <c r="F214" s="23"/>
      <c r="G214" s="23"/>
      <c r="H214" s="23"/>
      <c r="I214" s="23"/>
      <c r="J214" s="23"/>
      <c r="K214" s="23"/>
      <c r="L214" s="23"/>
      <c r="M214" s="23"/>
      <c r="N214" s="23"/>
      <c r="O214" s="23"/>
      <c r="P214" s="23"/>
      <c r="Q214" s="23"/>
      <c r="R214" s="23"/>
      <c r="S214" s="23"/>
      <c r="T214" s="219"/>
      <c r="U214" s="23"/>
      <c r="V214" s="23"/>
      <c r="W214" s="23"/>
      <c r="X214" s="23"/>
      <c r="Y214" s="23"/>
      <c r="Z214" s="23"/>
    </row>
    <row r="215" spans="1:26" ht="15.75" customHeight="1">
      <c r="A215" s="23"/>
      <c r="B215" s="23"/>
      <c r="C215" s="23"/>
      <c r="D215" s="23"/>
      <c r="E215" s="23"/>
      <c r="F215" s="23"/>
      <c r="G215" s="23"/>
      <c r="H215" s="23"/>
      <c r="I215" s="23"/>
      <c r="J215" s="23"/>
      <c r="K215" s="23"/>
      <c r="L215" s="23"/>
      <c r="M215" s="23"/>
      <c r="N215" s="23"/>
      <c r="O215" s="23"/>
      <c r="P215" s="23"/>
      <c r="Q215" s="23"/>
      <c r="R215" s="23"/>
      <c r="S215" s="23"/>
      <c r="T215" s="219"/>
      <c r="U215" s="23"/>
      <c r="V215" s="23"/>
      <c r="W215" s="23"/>
      <c r="X215" s="23"/>
      <c r="Y215" s="23"/>
      <c r="Z215" s="23"/>
    </row>
    <row r="216" spans="1:26" ht="15.75" customHeight="1">
      <c r="A216" s="23"/>
      <c r="B216" s="23"/>
      <c r="C216" s="23"/>
      <c r="D216" s="23"/>
      <c r="E216" s="23"/>
      <c r="F216" s="23"/>
      <c r="G216" s="23"/>
      <c r="H216" s="23"/>
      <c r="I216" s="23"/>
      <c r="J216" s="23"/>
      <c r="K216" s="23"/>
      <c r="L216" s="23"/>
      <c r="M216" s="23"/>
      <c r="N216" s="23"/>
      <c r="O216" s="23"/>
      <c r="P216" s="23"/>
      <c r="Q216" s="23"/>
      <c r="R216" s="23"/>
      <c r="S216" s="23"/>
      <c r="T216" s="219"/>
      <c r="U216" s="23"/>
      <c r="V216" s="23"/>
      <c r="W216" s="23"/>
      <c r="X216" s="23"/>
      <c r="Y216" s="23"/>
      <c r="Z216" s="23"/>
    </row>
    <row r="217" spans="1:26" ht="15.75" customHeight="1">
      <c r="A217" s="23"/>
      <c r="B217" s="23"/>
      <c r="C217" s="23"/>
      <c r="D217" s="23"/>
      <c r="E217" s="23"/>
      <c r="F217" s="23"/>
      <c r="G217" s="23"/>
      <c r="H217" s="23"/>
      <c r="I217" s="23"/>
      <c r="J217" s="23"/>
      <c r="K217" s="23"/>
      <c r="L217" s="23"/>
      <c r="M217" s="23"/>
      <c r="N217" s="23"/>
      <c r="O217" s="23"/>
      <c r="P217" s="23"/>
      <c r="Q217" s="23"/>
      <c r="R217" s="23"/>
      <c r="S217" s="23"/>
      <c r="T217" s="219"/>
      <c r="U217" s="23"/>
      <c r="V217" s="23"/>
      <c r="W217" s="23"/>
      <c r="X217" s="23"/>
      <c r="Y217" s="23"/>
      <c r="Z217" s="23"/>
    </row>
    <row r="218" spans="1:26" ht="15.75" customHeight="1">
      <c r="A218" s="23"/>
      <c r="B218" s="23"/>
      <c r="C218" s="23"/>
      <c r="D218" s="23"/>
      <c r="E218" s="23"/>
      <c r="F218" s="23"/>
      <c r="G218" s="23"/>
      <c r="H218" s="23"/>
      <c r="I218" s="23"/>
      <c r="J218" s="23"/>
      <c r="K218" s="23"/>
      <c r="L218" s="23"/>
      <c r="M218" s="23"/>
      <c r="N218" s="23"/>
      <c r="O218" s="23"/>
      <c r="P218" s="23"/>
      <c r="Q218" s="23"/>
      <c r="R218" s="23"/>
      <c r="S218" s="23"/>
      <c r="T218" s="219"/>
      <c r="U218" s="23"/>
      <c r="V218" s="23"/>
      <c r="W218" s="23"/>
      <c r="X218" s="23"/>
      <c r="Y218" s="23"/>
      <c r="Z218" s="23"/>
    </row>
    <row r="219" spans="1:26" ht="15.75" customHeight="1">
      <c r="A219" s="23"/>
      <c r="B219" s="23"/>
      <c r="C219" s="23"/>
      <c r="D219" s="23"/>
      <c r="E219" s="23"/>
      <c r="F219" s="23"/>
      <c r="G219" s="23"/>
      <c r="H219" s="23"/>
      <c r="I219" s="23"/>
      <c r="J219" s="23"/>
      <c r="K219" s="23"/>
      <c r="L219" s="23"/>
      <c r="M219" s="23"/>
      <c r="N219" s="23"/>
      <c r="O219" s="23"/>
      <c r="P219" s="23"/>
      <c r="Q219" s="23"/>
      <c r="R219" s="23"/>
      <c r="S219" s="23"/>
      <c r="T219" s="219"/>
      <c r="U219" s="23"/>
      <c r="V219" s="23"/>
      <c r="W219" s="23"/>
      <c r="X219" s="23"/>
      <c r="Y219" s="23"/>
      <c r="Z219" s="23"/>
    </row>
    <row r="220" spans="1:26" ht="15.75" customHeight="1">
      <c r="A220" s="23"/>
      <c r="B220" s="23"/>
      <c r="C220" s="23"/>
      <c r="D220" s="23"/>
      <c r="E220" s="23"/>
      <c r="F220" s="23"/>
      <c r="G220" s="23"/>
      <c r="H220" s="23"/>
      <c r="I220" s="23"/>
      <c r="J220" s="23"/>
      <c r="K220" s="23"/>
      <c r="L220" s="23"/>
      <c r="M220" s="23"/>
      <c r="N220" s="23"/>
      <c r="O220" s="23"/>
      <c r="P220" s="23"/>
      <c r="Q220" s="23"/>
      <c r="R220" s="23"/>
      <c r="S220" s="23"/>
      <c r="T220" s="219"/>
      <c r="U220" s="23"/>
      <c r="V220" s="23"/>
      <c r="W220" s="23"/>
      <c r="X220" s="23"/>
      <c r="Y220" s="23"/>
      <c r="Z220" s="23"/>
    </row>
    <row r="221" spans="1:26" ht="15.75" customHeight="1">
      <c r="A221" s="23"/>
      <c r="B221" s="23"/>
      <c r="C221" s="23"/>
      <c r="D221" s="23"/>
      <c r="E221" s="23"/>
      <c r="F221" s="23"/>
      <c r="G221" s="23"/>
      <c r="H221" s="23"/>
      <c r="I221" s="23"/>
      <c r="J221" s="23"/>
      <c r="K221" s="23"/>
      <c r="L221" s="23"/>
      <c r="M221" s="23"/>
      <c r="N221" s="23"/>
      <c r="O221" s="23"/>
      <c r="P221" s="23"/>
      <c r="Q221" s="23"/>
      <c r="R221" s="23"/>
      <c r="S221" s="23"/>
      <c r="T221" s="219"/>
      <c r="U221" s="23"/>
      <c r="V221" s="23"/>
      <c r="W221" s="23"/>
      <c r="X221" s="23"/>
      <c r="Y221" s="23"/>
      <c r="Z221" s="23"/>
    </row>
    <row r="222" spans="1:26" ht="15.75" customHeight="1">
      <c r="A222" s="23"/>
      <c r="B222" s="23"/>
      <c r="C222" s="23"/>
      <c r="D222" s="23"/>
      <c r="E222" s="23"/>
      <c r="F222" s="23"/>
      <c r="G222" s="23"/>
      <c r="H222" s="23"/>
      <c r="I222" s="23"/>
      <c r="J222" s="23"/>
      <c r="K222" s="23"/>
      <c r="L222" s="23"/>
      <c r="M222" s="23"/>
      <c r="N222" s="23"/>
      <c r="O222" s="23"/>
      <c r="P222" s="23"/>
      <c r="Q222" s="23"/>
      <c r="R222" s="23"/>
      <c r="S222" s="23"/>
      <c r="T222" s="219"/>
      <c r="U222" s="23"/>
      <c r="V222" s="23"/>
      <c r="W222" s="23"/>
      <c r="X222" s="23"/>
      <c r="Y222" s="23"/>
      <c r="Z222" s="23"/>
    </row>
    <row r="223" spans="1:26" ht="15.75" customHeight="1">
      <c r="A223" s="23"/>
      <c r="B223" s="23"/>
      <c r="C223" s="23"/>
      <c r="D223" s="23"/>
      <c r="E223" s="23"/>
      <c r="F223" s="23"/>
      <c r="G223" s="23"/>
      <c r="H223" s="23"/>
      <c r="I223" s="23"/>
      <c r="J223" s="23"/>
      <c r="K223" s="23"/>
      <c r="L223" s="23"/>
      <c r="M223" s="23"/>
      <c r="N223" s="23"/>
      <c r="O223" s="23"/>
      <c r="P223" s="23"/>
      <c r="Q223" s="23"/>
      <c r="R223" s="23"/>
      <c r="S223" s="23"/>
      <c r="T223" s="219"/>
      <c r="U223" s="23"/>
      <c r="V223" s="23"/>
      <c r="W223" s="23"/>
      <c r="X223" s="23"/>
      <c r="Y223" s="23"/>
      <c r="Z223" s="23"/>
    </row>
    <row r="224" spans="1:26" ht="15.75" customHeight="1">
      <c r="A224" s="23"/>
      <c r="B224" s="23"/>
      <c r="C224" s="23"/>
      <c r="D224" s="23"/>
      <c r="E224" s="23"/>
      <c r="F224" s="23"/>
      <c r="G224" s="23"/>
      <c r="H224" s="23"/>
      <c r="I224" s="23"/>
      <c r="J224" s="23"/>
      <c r="K224" s="23"/>
      <c r="L224" s="23"/>
      <c r="M224" s="23"/>
      <c r="N224" s="23"/>
      <c r="O224" s="23"/>
      <c r="P224" s="23"/>
      <c r="Q224" s="23"/>
      <c r="R224" s="23"/>
      <c r="S224" s="23"/>
      <c r="T224" s="219"/>
      <c r="U224" s="23"/>
      <c r="V224" s="23"/>
      <c r="W224" s="23"/>
      <c r="X224" s="23"/>
      <c r="Y224" s="23"/>
      <c r="Z224" s="23"/>
    </row>
    <row r="225" spans="1:26" ht="15.75" customHeight="1">
      <c r="A225" s="23"/>
      <c r="B225" s="23"/>
      <c r="C225" s="23"/>
      <c r="D225" s="23"/>
      <c r="E225" s="23"/>
      <c r="F225" s="23"/>
      <c r="G225" s="23"/>
      <c r="H225" s="23"/>
      <c r="I225" s="23"/>
      <c r="J225" s="23"/>
      <c r="K225" s="23"/>
      <c r="L225" s="23"/>
      <c r="M225" s="23"/>
      <c r="N225" s="23"/>
      <c r="O225" s="23"/>
      <c r="P225" s="23"/>
      <c r="Q225" s="23"/>
      <c r="R225" s="23"/>
      <c r="S225" s="23"/>
      <c r="T225" s="219"/>
      <c r="U225" s="23"/>
      <c r="V225" s="23"/>
      <c r="W225" s="23"/>
      <c r="X225" s="23"/>
      <c r="Y225" s="23"/>
      <c r="Z225" s="23"/>
    </row>
    <row r="226" spans="1:26" ht="15.75" customHeight="1">
      <c r="A226" s="23"/>
      <c r="B226" s="23"/>
      <c r="C226" s="23"/>
      <c r="D226" s="23"/>
      <c r="E226" s="23"/>
      <c r="F226" s="23"/>
      <c r="G226" s="23"/>
      <c r="H226" s="23"/>
      <c r="I226" s="23"/>
      <c r="J226" s="23"/>
      <c r="K226" s="23"/>
      <c r="L226" s="23"/>
      <c r="M226" s="23"/>
      <c r="N226" s="23"/>
      <c r="O226" s="23"/>
      <c r="P226" s="23"/>
      <c r="Q226" s="23"/>
      <c r="R226" s="23"/>
      <c r="S226" s="23"/>
      <c r="T226" s="219"/>
      <c r="U226" s="23"/>
      <c r="V226" s="23"/>
      <c r="W226" s="23"/>
      <c r="X226" s="23"/>
      <c r="Y226" s="23"/>
      <c r="Z226" s="23"/>
    </row>
    <row r="227" spans="1:26" ht="15.75" customHeight="1">
      <c r="A227" s="23"/>
      <c r="B227" s="23"/>
      <c r="C227" s="23"/>
      <c r="D227" s="23"/>
      <c r="E227" s="23"/>
      <c r="F227" s="23"/>
      <c r="G227" s="23"/>
      <c r="H227" s="23"/>
      <c r="I227" s="23"/>
      <c r="J227" s="23"/>
      <c r="K227" s="23"/>
      <c r="L227" s="23"/>
      <c r="M227" s="23"/>
      <c r="N227" s="23"/>
      <c r="O227" s="23"/>
      <c r="P227" s="23"/>
      <c r="Q227" s="23"/>
      <c r="R227" s="23"/>
      <c r="S227" s="23"/>
      <c r="T227" s="219"/>
      <c r="U227" s="23"/>
      <c r="V227" s="23"/>
      <c r="W227" s="23"/>
      <c r="X227" s="23"/>
      <c r="Y227" s="23"/>
      <c r="Z227" s="23"/>
    </row>
    <row r="228" spans="1:26" ht="15.75" customHeight="1">
      <c r="A228" s="23"/>
      <c r="B228" s="23"/>
      <c r="C228" s="23"/>
      <c r="D228" s="23"/>
      <c r="E228" s="23"/>
      <c r="F228" s="23"/>
      <c r="G228" s="23"/>
      <c r="H228" s="23"/>
      <c r="I228" s="23"/>
      <c r="J228" s="23"/>
      <c r="K228" s="23"/>
      <c r="L228" s="23"/>
      <c r="M228" s="23"/>
      <c r="N228" s="23"/>
      <c r="O228" s="23"/>
      <c r="P228" s="23"/>
      <c r="Q228" s="23"/>
      <c r="R228" s="23"/>
      <c r="S228" s="23"/>
      <c r="T228" s="219"/>
      <c r="U228" s="23"/>
      <c r="V228" s="23"/>
      <c r="W228" s="23"/>
      <c r="X228" s="23"/>
      <c r="Y228" s="23"/>
      <c r="Z228" s="23"/>
    </row>
    <row r="229" spans="1:26" ht="15.75" customHeight="1">
      <c r="A229" s="23"/>
      <c r="B229" s="23"/>
      <c r="C229" s="23"/>
      <c r="D229" s="23"/>
      <c r="E229" s="23"/>
      <c r="F229" s="23"/>
      <c r="G229" s="23"/>
      <c r="H229" s="23"/>
      <c r="I229" s="23"/>
      <c r="J229" s="23"/>
      <c r="K229" s="23"/>
      <c r="L229" s="23"/>
      <c r="M229" s="23"/>
      <c r="N229" s="23"/>
      <c r="O229" s="23"/>
      <c r="P229" s="23"/>
      <c r="Q229" s="23"/>
      <c r="R229" s="23"/>
      <c r="S229" s="23"/>
      <c r="T229" s="219"/>
      <c r="U229" s="23"/>
      <c r="V229" s="23"/>
      <c r="W229" s="23"/>
      <c r="X229" s="23"/>
      <c r="Y229" s="23"/>
      <c r="Z229" s="23"/>
    </row>
    <row r="230" spans="1:26" ht="15.75" customHeight="1">
      <c r="A230" s="23"/>
      <c r="B230" s="23"/>
      <c r="C230" s="23"/>
      <c r="D230" s="23"/>
      <c r="E230" s="23"/>
      <c r="F230" s="23"/>
      <c r="G230" s="23"/>
      <c r="H230" s="23"/>
      <c r="I230" s="23"/>
      <c r="J230" s="23"/>
      <c r="K230" s="23"/>
      <c r="L230" s="23"/>
      <c r="M230" s="23"/>
      <c r="N230" s="23"/>
      <c r="O230" s="23"/>
      <c r="P230" s="23"/>
      <c r="Q230" s="23"/>
      <c r="R230" s="23"/>
      <c r="S230" s="23"/>
      <c r="T230" s="219"/>
      <c r="U230" s="23"/>
      <c r="V230" s="23"/>
      <c r="W230" s="23"/>
      <c r="X230" s="23"/>
      <c r="Y230" s="23"/>
      <c r="Z230" s="23"/>
    </row>
    <row r="231" spans="1:26" ht="15.75" customHeight="1">
      <c r="A231" s="23"/>
      <c r="B231" s="23"/>
      <c r="C231" s="23"/>
      <c r="D231" s="23"/>
      <c r="E231" s="23"/>
      <c r="F231" s="23"/>
      <c r="G231" s="23"/>
      <c r="H231" s="23"/>
      <c r="I231" s="23"/>
      <c r="J231" s="23"/>
      <c r="K231" s="23"/>
      <c r="L231" s="23"/>
      <c r="M231" s="23"/>
      <c r="N231" s="23"/>
      <c r="O231" s="23"/>
      <c r="P231" s="23"/>
      <c r="Q231" s="23"/>
      <c r="R231" s="23"/>
      <c r="S231" s="23"/>
      <c r="T231" s="219"/>
      <c r="U231" s="23"/>
      <c r="V231" s="23"/>
      <c r="W231" s="23"/>
      <c r="X231" s="23"/>
      <c r="Y231" s="23"/>
      <c r="Z231" s="23"/>
    </row>
    <row r="232" spans="1:26" ht="15.75" customHeight="1">
      <c r="A232" s="23"/>
      <c r="B232" s="23"/>
      <c r="C232" s="23"/>
      <c r="D232" s="23"/>
      <c r="E232" s="23"/>
      <c r="F232" s="23"/>
      <c r="G232" s="23"/>
      <c r="H232" s="23"/>
      <c r="I232" s="23"/>
      <c r="J232" s="23"/>
      <c r="K232" s="23"/>
      <c r="L232" s="23"/>
      <c r="M232" s="23"/>
      <c r="N232" s="23"/>
      <c r="O232" s="23"/>
      <c r="P232" s="23"/>
      <c r="Q232" s="23"/>
      <c r="R232" s="23"/>
      <c r="S232" s="23"/>
      <c r="T232" s="219"/>
      <c r="U232" s="23"/>
      <c r="V232" s="23"/>
      <c r="W232" s="23"/>
      <c r="X232" s="23"/>
      <c r="Y232" s="23"/>
      <c r="Z232" s="23"/>
    </row>
    <row r="233" spans="1:26" ht="15.75" customHeight="1">
      <c r="A233" s="23"/>
      <c r="B233" s="23"/>
      <c r="C233" s="23"/>
      <c r="D233" s="23"/>
      <c r="E233" s="23"/>
      <c r="F233" s="23"/>
      <c r="G233" s="23"/>
      <c r="H233" s="23"/>
      <c r="I233" s="23"/>
      <c r="J233" s="23"/>
      <c r="K233" s="23"/>
      <c r="L233" s="23"/>
      <c r="M233" s="23"/>
      <c r="N233" s="23"/>
      <c r="O233" s="23"/>
      <c r="P233" s="23"/>
      <c r="Q233" s="23"/>
      <c r="R233" s="23"/>
      <c r="S233" s="23"/>
      <c r="T233" s="219"/>
      <c r="U233" s="23"/>
      <c r="V233" s="23"/>
      <c r="W233" s="23"/>
      <c r="X233" s="23"/>
      <c r="Y233" s="23"/>
      <c r="Z233" s="23"/>
    </row>
    <row r="234" spans="1:26" ht="15.75" customHeight="1">
      <c r="A234" s="23"/>
      <c r="B234" s="23"/>
      <c r="C234" s="23"/>
      <c r="D234" s="23"/>
      <c r="E234" s="23"/>
      <c r="F234" s="23"/>
      <c r="G234" s="23"/>
      <c r="H234" s="23"/>
      <c r="I234" s="23"/>
      <c r="J234" s="23"/>
      <c r="K234" s="23"/>
      <c r="L234" s="23"/>
      <c r="M234" s="23"/>
      <c r="N234" s="23"/>
      <c r="O234" s="23"/>
      <c r="P234" s="23"/>
      <c r="Q234" s="23"/>
      <c r="R234" s="23"/>
      <c r="S234" s="23"/>
      <c r="T234" s="219"/>
      <c r="U234" s="23"/>
      <c r="V234" s="23"/>
      <c r="W234" s="23"/>
      <c r="X234" s="23"/>
      <c r="Y234" s="23"/>
      <c r="Z234" s="23"/>
    </row>
    <row r="235" spans="1:26" ht="15.75" customHeight="1">
      <c r="A235" s="23"/>
      <c r="B235" s="23"/>
      <c r="C235" s="23"/>
      <c r="D235" s="23"/>
      <c r="E235" s="23"/>
      <c r="F235" s="23"/>
      <c r="G235" s="23"/>
      <c r="H235" s="23"/>
      <c r="I235" s="23"/>
      <c r="J235" s="23"/>
      <c r="K235" s="23"/>
      <c r="L235" s="23"/>
      <c r="M235" s="23"/>
      <c r="N235" s="23"/>
      <c r="O235" s="23"/>
      <c r="P235" s="23"/>
      <c r="Q235" s="23"/>
      <c r="R235" s="23"/>
      <c r="S235" s="23"/>
      <c r="T235" s="219"/>
      <c r="U235" s="23"/>
      <c r="V235" s="23"/>
      <c r="W235" s="23"/>
      <c r="X235" s="23"/>
      <c r="Y235" s="23"/>
      <c r="Z235" s="23"/>
    </row>
    <row r="236" spans="1:26" ht="15.75" customHeight="1">
      <c r="A236" s="23"/>
      <c r="B236" s="23"/>
      <c r="C236" s="23"/>
      <c r="D236" s="23"/>
      <c r="E236" s="23"/>
      <c r="F236" s="23"/>
      <c r="G236" s="23"/>
      <c r="H236" s="23"/>
      <c r="I236" s="23"/>
      <c r="J236" s="23"/>
      <c r="K236" s="23"/>
      <c r="L236" s="23"/>
      <c r="M236" s="23"/>
      <c r="N236" s="23"/>
      <c r="O236" s="23"/>
      <c r="P236" s="23"/>
      <c r="Q236" s="23"/>
      <c r="R236" s="23"/>
      <c r="S236" s="23"/>
      <c r="T236" s="219"/>
      <c r="U236" s="23"/>
      <c r="V236" s="23"/>
      <c r="W236" s="23"/>
      <c r="X236" s="23"/>
      <c r="Y236" s="23"/>
      <c r="Z236" s="23"/>
    </row>
    <row r="237" spans="1:26" ht="15.75" customHeight="1">
      <c r="A237" s="23"/>
      <c r="B237" s="23"/>
      <c r="C237" s="23"/>
      <c r="D237" s="23"/>
      <c r="E237" s="23"/>
      <c r="F237" s="23"/>
      <c r="G237" s="23"/>
      <c r="H237" s="23"/>
      <c r="I237" s="23"/>
      <c r="J237" s="23"/>
      <c r="K237" s="23"/>
      <c r="L237" s="23"/>
      <c r="M237" s="23"/>
      <c r="N237" s="23"/>
      <c r="O237" s="23"/>
      <c r="P237" s="23"/>
      <c r="Q237" s="23"/>
      <c r="R237" s="23"/>
      <c r="S237" s="23"/>
      <c r="T237" s="219"/>
      <c r="U237" s="23"/>
      <c r="V237" s="23"/>
      <c r="W237" s="23"/>
      <c r="X237" s="23"/>
      <c r="Y237" s="23"/>
      <c r="Z237" s="23"/>
    </row>
    <row r="238" spans="1:26" ht="15.75" customHeight="1">
      <c r="A238" s="23"/>
      <c r="B238" s="23"/>
      <c r="C238" s="23"/>
      <c r="D238" s="23"/>
      <c r="E238" s="23"/>
      <c r="F238" s="23"/>
      <c r="G238" s="23"/>
      <c r="H238" s="23"/>
      <c r="I238" s="23"/>
      <c r="J238" s="23"/>
      <c r="K238" s="23"/>
      <c r="L238" s="23"/>
      <c r="M238" s="23"/>
      <c r="N238" s="23"/>
      <c r="O238" s="23"/>
      <c r="P238" s="23"/>
      <c r="Q238" s="23"/>
      <c r="R238" s="23"/>
      <c r="S238" s="23"/>
      <c r="T238" s="219"/>
      <c r="U238" s="23"/>
      <c r="V238" s="23"/>
      <c r="W238" s="23"/>
      <c r="X238" s="23"/>
      <c r="Y238" s="23"/>
      <c r="Z238" s="23"/>
    </row>
    <row r="239" spans="1:26" ht="15.75" customHeight="1">
      <c r="A239" s="23"/>
      <c r="B239" s="23"/>
      <c r="C239" s="23"/>
      <c r="D239" s="23"/>
      <c r="E239" s="23"/>
      <c r="F239" s="23"/>
      <c r="G239" s="23"/>
      <c r="H239" s="23"/>
      <c r="I239" s="23"/>
      <c r="J239" s="23"/>
      <c r="K239" s="23"/>
      <c r="L239" s="23"/>
      <c r="M239" s="23"/>
      <c r="N239" s="23"/>
      <c r="O239" s="23"/>
      <c r="P239" s="23"/>
      <c r="Q239" s="23"/>
      <c r="R239" s="23"/>
      <c r="S239" s="23"/>
      <c r="T239" s="219"/>
      <c r="U239" s="23"/>
      <c r="V239" s="23"/>
      <c r="W239" s="23"/>
      <c r="X239" s="23"/>
      <c r="Y239" s="23"/>
      <c r="Z239" s="23"/>
    </row>
    <row r="240" spans="1:26" ht="15.75" customHeight="1">
      <c r="A240" s="23"/>
      <c r="B240" s="23"/>
      <c r="C240" s="23"/>
      <c r="D240" s="23"/>
      <c r="E240" s="23"/>
      <c r="F240" s="23"/>
      <c r="G240" s="23"/>
      <c r="H240" s="23"/>
      <c r="I240" s="23"/>
      <c r="J240" s="23"/>
      <c r="K240" s="23"/>
      <c r="L240" s="23"/>
      <c r="M240" s="23"/>
      <c r="N240" s="23"/>
      <c r="O240" s="23"/>
      <c r="P240" s="23"/>
      <c r="Q240" s="23"/>
      <c r="R240" s="23"/>
      <c r="S240" s="23"/>
      <c r="T240" s="219"/>
      <c r="U240" s="23"/>
      <c r="V240" s="23"/>
      <c r="W240" s="23"/>
      <c r="X240" s="23"/>
      <c r="Y240" s="23"/>
      <c r="Z240" s="23"/>
    </row>
    <row r="241" spans="1:26" ht="15.75" customHeight="1">
      <c r="A241" s="23"/>
      <c r="B241" s="23"/>
      <c r="C241" s="23"/>
      <c r="D241" s="23"/>
      <c r="E241" s="23"/>
      <c r="F241" s="23"/>
      <c r="G241" s="23"/>
      <c r="H241" s="23"/>
      <c r="I241" s="23"/>
      <c r="J241" s="23"/>
      <c r="K241" s="23"/>
      <c r="L241" s="23"/>
      <c r="M241" s="23"/>
      <c r="N241" s="23"/>
      <c r="O241" s="23"/>
      <c r="P241" s="23"/>
      <c r="Q241" s="23"/>
      <c r="R241" s="23"/>
      <c r="S241" s="23"/>
      <c r="T241" s="219"/>
      <c r="U241" s="23"/>
      <c r="V241" s="23"/>
      <c r="W241" s="23"/>
      <c r="X241" s="23"/>
      <c r="Y241" s="23"/>
      <c r="Z241" s="23"/>
    </row>
    <row r="242" spans="1:26" ht="15.75" customHeight="1">
      <c r="A242" s="23"/>
      <c r="B242" s="23"/>
      <c r="C242" s="23"/>
      <c r="D242" s="23"/>
      <c r="E242" s="23"/>
      <c r="F242" s="23"/>
      <c r="G242" s="23"/>
      <c r="H242" s="23"/>
      <c r="I242" s="23"/>
      <c r="J242" s="23"/>
      <c r="K242" s="23"/>
      <c r="L242" s="23"/>
      <c r="M242" s="23"/>
      <c r="N242" s="23"/>
      <c r="O242" s="23"/>
      <c r="P242" s="23"/>
      <c r="Q242" s="23"/>
      <c r="R242" s="23"/>
      <c r="S242" s="23"/>
      <c r="T242" s="219"/>
      <c r="U242" s="23"/>
      <c r="V242" s="23"/>
      <c r="W242" s="23"/>
      <c r="X242" s="23"/>
      <c r="Y242" s="23"/>
      <c r="Z242" s="23"/>
    </row>
    <row r="243" spans="1:26" ht="15.75" customHeight="1">
      <c r="A243" s="23"/>
      <c r="B243" s="23"/>
      <c r="C243" s="23"/>
      <c r="D243" s="23"/>
      <c r="E243" s="23"/>
      <c r="F243" s="23"/>
      <c r="G243" s="23"/>
      <c r="H243" s="23"/>
      <c r="I243" s="23"/>
      <c r="J243" s="23"/>
      <c r="K243" s="23"/>
      <c r="L243" s="23"/>
      <c r="M243" s="23"/>
      <c r="N243" s="23"/>
      <c r="O243" s="23"/>
      <c r="P243" s="23"/>
      <c r="Q243" s="23"/>
      <c r="R243" s="23"/>
      <c r="S243" s="23"/>
      <c r="T243" s="219"/>
      <c r="U243" s="23"/>
      <c r="V243" s="23"/>
      <c r="W243" s="23"/>
      <c r="X243" s="23"/>
      <c r="Y243" s="23"/>
      <c r="Z243" s="23"/>
    </row>
    <row r="244" spans="1:26" ht="15.75" customHeight="1">
      <c r="A244" s="23"/>
      <c r="B244" s="23"/>
      <c r="C244" s="23"/>
      <c r="D244" s="23"/>
      <c r="E244" s="23"/>
      <c r="F244" s="23"/>
      <c r="G244" s="23"/>
      <c r="H244" s="23"/>
      <c r="I244" s="23"/>
      <c r="J244" s="23"/>
      <c r="K244" s="23"/>
      <c r="L244" s="23"/>
      <c r="M244" s="23"/>
      <c r="N244" s="23"/>
      <c r="O244" s="23"/>
      <c r="P244" s="23"/>
      <c r="Q244" s="23"/>
      <c r="R244" s="23"/>
      <c r="S244" s="23"/>
      <c r="T244" s="219"/>
      <c r="U244" s="23"/>
      <c r="V244" s="23"/>
      <c r="W244" s="23"/>
      <c r="X244" s="23"/>
      <c r="Y244" s="23"/>
      <c r="Z244" s="23"/>
    </row>
    <row r="245" spans="1:26" ht="15.75" customHeight="1">
      <c r="A245" s="23"/>
      <c r="B245" s="23"/>
      <c r="C245" s="23"/>
      <c r="D245" s="23"/>
      <c r="E245" s="23"/>
      <c r="F245" s="23"/>
      <c r="G245" s="23"/>
      <c r="H245" s="23"/>
      <c r="I245" s="23"/>
      <c r="J245" s="23"/>
      <c r="K245" s="23"/>
      <c r="L245" s="23"/>
      <c r="M245" s="23"/>
      <c r="N245" s="23"/>
      <c r="O245" s="23"/>
      <c r="P245" s="23"/>
      <c r="Q245" s="23"/>
      <c r="R245" s="23"/>
      <c r="S245" s="23"/>
      <c r="T245" s="219"/>
      <c r="U245" s="23"/>
      <c r="V245" s="23"/>
      <c r="W245" s="23"/>
      <c r="X245" s="23"/>
      <c r="Y245" s="23"/>
      <c r="Z245" s="23"/>
    </row>
    <row r="246" spans="1:26" ht="15.75" customHeight="1">
      <c r="A246" s="23"/>
      <c r="B246" s="23"/>
      <c r="C246" s="23"/>
      <c r="D246" s="23"/>
      <c r="E246" s="23"/>
      <c r="F246" s="23"/>
      <c r="G246" s="23"/>
      <c r="H246" s="23"/>
      <c r="I246" s="23"/>
      <c r="J246" s="23"/>
      <c r="K246" s="23"/>
      <c r="L246" s="23"/>
      <c r="M246" s="23"/>
      <c r="N246" s="23"/>
      <c r="O246" s="23"/>
      <c r="P246" s="23"/>
      <c r="Q246" s="23"/>
      <c r="R246" s="23"/>
      <c r="S246" s="23"/>
      <c r="T246" s="219"/>
      <c r="U246" s="23"/>
      <c r="V246" s="23"/>
      <c r="W246" s="23"/>
      <c r="X246" s="23"/>
      <c r="Y246" s="23"/>
      <c r="Z246" s="23"/>
    </row>
    <row r="247" spans="1:26" ht="15.75" customHeight="1">
      <c r="A247" s="23"/>
      <c r="B247" s="23"/>
      <c r="C247" s="23"/>
      <c r="D247" s="23"/>
      <c r="E247" s="23"/>
      <c r="F247" s="23"/>
      <c r="G247" s="23"/>
      <c r="H247" s="23"/>
      <c r="I247" s="23"/>
      <c r="J247" s="23"/>
      <c r="K247" s="23"/>
      <c r="L247" s="23"/>
      <c r="M247" s="23"/>
      <c r="N247" s="23"/>
      <c r="O247" s="23"/>
      <c r="P247" s="23"/>
      <c r="Q247" s="23"/>
      <c r="R247" s="23"/>
      <c r="S247" s="23"/>
      <c r="T247" s="219"/>
      <c r="U247" s="23"/>
      <c r="V247" s="23"/>
      <c r="W247" s="23"/>
      <c r="X247" s="23"/>
      <c r="Y247" s="23"/>
      <c r="Z247" s="23"/>
    </row>
    <row r="248" spans="1:26" ht="15.75" customHeight="1">
      <c r="A248" s="23"/>
      <c r="B248" s="23"/>
      <c r="C248" s="23"/>
      <c r="D248" s="23"/>
      <c r="E248" s="23"/>
      <c r="F248" s="23"/>
      <c r="G248" s="23"/>
      <c r="H248" s="23"/>
      <c r="I248" s="23"/>
      <c r="J248" s="23"/>
      <c r="K248" s="23"/>
      <c r="L248" s="23"/>
      <c r="M248" s="23"/>
      <c r="N248" s="23"/>
      <c r="O248" s="23"/>
      <c r="P248" s="23"/>
      <c r="Q248" s="23"/>
      <c r="R248" s="23"/>
      <c r="S248" s="23"/>
      <c r="T248" s="219"/>
      <c r="U248" s="23"/>
      <c r="V248" s="23"/>
      <c r="W248" s="23"/>
      <c r="X248" s="23"/>
      <c r="Y248" s="23"/>
      <c r="Z248" s="23"/>
    </row>
    <row r="249" spans="1:26" ht="15.75" customHeight="1">
      <c r="A249" s="23"/>
      <c r="B249" s="23"/>
      <c r="C249" s="23"/>
      <c r="D249" s="23"/>
      <c r="E249" s="23"/>
      <c r="F249" s="23"/>
      <c r="G249" s="23"/>
      <c r="H249" s="23"/>
      <c r="I249" s="23"/>
      <c r="J249" s="23"/>
      <c r="K249" s="23"/>
      <c r="L249" s="23"/>
      <c r="M249" s="23"/>
      <c r="N249" s="23"/>
      <c r="O249" s="23"/>
      <c r="P249" s="23"/>
      <c r="Q249" s="23"/>
      <c r="R249" s="23"/>
      <c r="S249" s="23"/>
      <c r="T249" s="219"/>
      <c r="U249" s="23"/>
      <c r="V249" s="23"/>
      <c r="W249" s="23"/>
      <c r="X249" s="23"/>
      <c r="Y249" s="23"/>
      <c r="Z249" s="23"/>
    </row>
    <row r="250" spans="1:26" ht="15.75" customHeight="1">
      <c r="A250" s="23"/>
      <c r="B250" s="23"/>
      <c r="C250" s="23"/>
      <c r="D250" s="23"/>
      <c r="E250" s="23"/>
      <c r="F250" s="23"/>
      <c r="G250" s="23"/>
      <c r="H250" s="23"/>
      <c r="I250" s="23"/>
      <c r="J250" s="23"/>
      <c r="K250" s="23"/>
      <c r="L250" s="23"/>
      <c r="M250" s="23"/>
      <c r="N250" s="23"/>
      <c r="O250" s="23"/>
      <c r="P250" s="23"/>
      <c r="Q250" s="23"/>
      <c r="R250" s="23"/>
      <c r="S250" s="23"/>
      <c r="T250" s="219"/>
      <c r="U250" s="23"/>
      <c r="V250" s="23"/>
      <c r="W250" s="23"/>
      <c r="X250" s="23"/>
      <c r="Y250" s="23"/>
      <c r="Z250" s="23"/>
    </row>
    <row r="251" spans="1:26" ht="15.75" customHeight="1">
      <c r="A251" s="23"/>
      <c r="B251" s="23"/>
      <c r="C251" s="23"/>
      <c r="D251" s="23"/>
      <c r="E251" s="23"/>
      <c r="F251" s="23"/>
      <c r="G251" s="23"/>
      <c r="H251" s="23"/>
      <c r="I251" s="23"/>
      <c r="J251" s="23"/>
      <c r="K251" s="23"/>
      <c r="L251" s="23"/>
      <c r="M251" s="23"/>
      <c r="N251" s="23"/>
      <c r="O251" s="23"/>
      <c r="P251" s="23"/>
      <c r="Q251" s="23"/>
      <c r="R251" s="23"/>
      <c r="S251" s="23"/>
      <c r="T251" s="219"/>
      <c r="U251" s="23"/>
      <c r="V251" s="23"/>
      <c r="W251" s="23"/>
      <c r="X251" s="23"/>
      <c r="Y251" s="23"/>
      <c r="Z251" s="23"/>
    </row>
    <row r="252" spans="1:26" ht="15.75" customHeight="1">
      <c r="A252" s="23"/>
      <c r="B252" s="23"/>
      <c r="C252" s="23"/>
      <c r="D252" s="23"/>
      <c r="E252" s="23"/>
      <c r="F252" s="23"/>
      <c r="G252" s="23"/>
      <c r="H252" s="23"/>
      <c r="I252" s="23"/>
      <c r="J252" s="23"/>
      <c r="K252" s="23"/>
      <c r="L252" s="23"/>
      <c r="M252" s="23"/>
      <c r="N252" s="23"/>
      <c r="O252" s="23"/>
      <c r="P252" s="23"/>
      <c r="Q252" s="23"/>
      <c r="R252" s="23"/>
      <c r="S252" s="23"/>
      <c r="T252" s="219"/>
      <c r="U252" s="23"/>
      <c r="V252" s="23"/>
      <c r="W252" s="23"/>
      <c r="X252" s="23"/>
      <c r="Y252" s="23"/>
      <c r="Z252" s="23"/>
    </row>
    <row r="253" spans="1:26" ht="15.75" customHeight="1">
      <c r="A253" s="23"/>
      <c r="B253" s="23"/>
      <c r="C253" s="23"/>
      <c r="D253" s="23"/>
      <c r="E253" s="23"/>
      <c r="F253" s="23"/>
      <c r="G253" s="23"/>
      <c r="H253" s="23"/>
      <c r="I253" s="23"/>
      <c r="J253" s="23"/>
      <c r="K253" s="23"/>
      <c r="L253" s="23"/>
      <c r="M253" s="23"/>
      <c r="N253" s="23"/>
      <c r="O253" s="23"/>
      <c r="P253" s="23"/>
      <c r="Q253" s="23"/>
      <c r="R253" s="23"/>
      <c r="S253" s="23"/>
      <c r="T253" s="219"/>
      <c r="U253" s="23"/>
      <c r="V253" s="23"/>
      <c r="W253" s="23"/>
      <c r="X253" s="23"/>
      <c r="Y253" s="23"/>
      <c r="Z253" s="23"/>
    </row>
    <row r="254" spans="1:26" ht="15.75" customHeight="1">
      <c r="A254" s="23"/>
      <c r="B254" s="23"/>
      <c r="C254" s="23"/>
      <c r="D254" s="23"/>
      <c r="E254" s="23"/>
      <c r="F254" s="23"/>
      <c r="G254" s="23"/>
      <c r="H254" s="23"/>
      <c r="I254" s="23"/>
      <c r="J254" s="23"/>
      <c r="K254" s="23"/>
      <c r="L254" s="23"/>
      <c r="M254" s="23"/>
      <c r="N254" s="23"/>
      <c r="O254" s="23"/>
      <c r="P254" s="23"/>
      <c r="Q254" s="23"/>
      <c r="R254" s="23"/>
      <c r="S254" s="23"/>
      <c r="T254" s="219"/>
      <c r="U254" s="23"/>
      <c r="V254" s="23"/>
      <c r="W254" s="23"/>
      <c r="X254" s="23"/>
      <c r="Y254" s="23"/>
      <c r="Z254" s="23"/>
    </row>
    <row r="255" spans="1:26" ht="15.75" customHeight="1">
      <c r="A255" s="23"/>
      <c r="B255" s="23"/>
      <c r="C255" s="23"/>
      <c r="D255" s="23"/>
      <c r="E255" s="23"/>
      <c r="F255" s="23"/>
      <c r="G255" s="23"/>
      <c r="H255" s="23"/>
      <c r="I255" s="23"/>
      <c r="J255" s="23"/>
      <c r="K255" s="23"/>
      <c r="L255" s="23"/>
      <c r="M255" s="23"/>
      <c r="N255" s="23"/>
      <c r="O255" s="23"/>
      <c r="P255" s="23"/>
      <c r="Q255" s="23"/>
      <c r="R255" s="23"/>
      <c r="S255" s="23"/>
      <c r="T255" s="219"/>
      <c r="U255" s="23"/>
      <c r="V255" s="23"/>
      <c r="W255" s="23"/>
      <c r="X255" s="23"/>
      <c r="Y255" s="23"/>
      <c r="Z255" s="23"/>
    </row>
    <row r="256" spans="1:26" ht="15.75" customHeight="1">
      <c r="A256" s="23"/>
      <c r="B256" s="23"/>
      <c r="C256" s="23"/>
      <c r="D256" s="23"/>
      <c r="E256" s="23"/>
      <c r="F256" s="23"/>
      <c r="G256" s="23"/>
      <c r="H256" s="23"/>
      <c r="I256" s="23"/>
      <c r="J256" s="23"/>
      <c r="K256" s="23"/>
      <c r="L256" s="23"/>
      <c r="M256" s="23"/>
      <c r="N256" s="23"/>
      <c r="O256" s="23"/>
      <c r="P256" s="23"/>
      <c r="Q256" s="23"/>
      <c r="R256" s="23"/>
      <c r="S256" s="23"/>
      <c r="T256" s="219"/>
      <c r="U256" s="23"/>
      <c r="V256" s="23"/>
      <c r="W256" s="23"/>
      <c r="X256" s="23"/>
      <c r="Y256" s="23"/>
      <c r="Z256" s="23"/>
    </row>
    <row r="257" spans="1:26" ht="15.75" customHeight="1">
      <c r="A257" s="23"/>
      <c r="B257" s="23"/>
      <c r="C257" s="23"/>
      <c r="D257" s="23"/>
      <c r="E257" s="23"/>
      <c r="F257" s="23"/>
      <c r="G257" s="23"/>
      <c r="H257" s="23"/>
      <c r="I257" s="23"/>
      <c r="J257" s="23"/>
      <c r="K257" s="23"/>
      <c r="L257" s="23"/>
      <c r="M257" s="23"/>
      <c r="N257" s="23"/>
      <c r="O257" s="23"/>
      <c r="P257" s="23"/>
      <c r="Q257" s="23"/>
      <c r="R257" s="23"/>
      <c r="S257" s="23"/>
      <c r="T257" s="219"/>
      <c r="U257" s="23"/>
      <c r="V257" s="23"/>
      <c r="W257" s="23"/>
      <c r="X257" s="23"/>
      <c r="Y257" s="23"/>
      <c r="Z257" s="23"/>
    </row>
    <row r="258" spans="1:26" ht="15.75" customHeight="1">
      <c r="A258" s="23"/>
      <c r="B258" s="23"/>
      <c r="C258" s="23"/>
      <c r="D258" s="23"/>
      <c r="E258" s="23"/>
      <c r="F258" s="23"/>
      <c r="G258" s="23"/>
      <c r="H258" s="23"/>
      <c r="I258" s="23"/>
      <c r="J258" s="23"/>
      <c r="K258" s="23"/>
      <c r="L258" s="23"/>
      <c r="M258" s="23"/>
      <c r="N258" s="23"/>
      <c r="O258" s="23"/>
      <c r="P258" s="23"/>
      <c r="Q258" s="23"/>
      <c r="R258" s="23"/>
      <c r="S258" s="23"/>
      <c r="T258" s="219"/>
      <c r="U258" s="23"/>
      <c r="V258" s="23"/>
      <c r="W258" s="23"/>
      <c r="X258" s="23"/>
      <c r="Y258" s="23"/>
      <c r="Z258" s="23"/>
    </row>
    <row r="259" spans="1:26" ht="15.75" customHeight="1">
      <c r="A259" s="23"/>
      <c r="B259" s="23"/>
      <c r="C259" s="23"/>
      <c r="D259" s="23"/>
      <c r="E259" s="23"/>
      <c r="F259" s="23"/>
      <c r="G259" s="23"/>
      <c r="H259" s="23"/>
      <c r="I259" s="23"/>
      <c r="J259" s="23"/>
      <c r="K259" s="23"/>
      <c r="L259" s="23"/>
      <c r="M259" s="23"/>
      <c r="N259" s="23"/>
      <c r="O259" s="23"/>
      <c r="P259" s="23"/>
      <c r="Q259" s="23"/>
      <c r="R259" s="23"/>
      <c r="S259" s="23"/>
      <c r="T259" s="219"/>
      <c r="U259" s="23"/>
      <c r="V259" s="23"/>
      <c r="W259" s="23"/>
      <c r="X259" s="23"/>
      <c r="Y259" s="23"/>
      <c r="Z259" s="23"/>
    </row>
    <row r="260" spans="1:26" ht="15.75" customHeight="1">
      <c r="A260" s="23"/>
      <c r="B260" s="23"/>
      <c r="C260" s="23"/>
      <c r="D260" s="23"/>
      <c r="E260" s="23"/>
      <c r="F260" s="23"/>
      <c r="G260" s="23"/>
      <c r="H260" s="23"/>
      <c r="I260" s="23"/>
      <c r="J260" s="23"/>
      <c r="K260" s="23"/>
      <c r="L260" s="23"/>
      <c r="M260" s="23"/>
      <c r="N260" s="23"/>
      <c r="O260" s="23"/>
      <c r="P260" s="23"/>
      <c r="Q260" s="23"/>
      <c r="R260" s="23"/>
      <c r="S260" s="23"/>
      <c r="T260" s="219"/>
      <c r="U260" s="23"/>
      <c r="V260" s="23"/>
      <c r="W260" s="23"/>
      <c r="X260" s="23"/>
      <c r="Y260" s="23"/>
      <c r="Z260" s="23"/>
    </row>
    <row r="261" spans="1:26" ht="15.75" customHeight="1">
      <c r="A261" s="23"/>
      <c r="B261" s="23"/>
      <c r="C261" s="23"/>
      <c r="D261" s="23"/>
      <c r="E261" s="23"/>
      <c r="F261" s="23"/>
      <c r="G261" s="23"/>
      <c r="H261" s="23"/>
      <c r="I261" s="23"/>
      <c r="J261" s="23"/>
      <c r="K261" s="23"/>
      <c r="L261" s="23"/>
      <c r="M261" s="23"/>
      <c r="N261" s="23"/>
      <c r="O261" s="23"/>
      <c r="P261" s="23"/>
      <c r="Q261" s="23"/>
      <c r="R261" s="23"/>
      <c r="S261" s="23"/>
      <c r="T261" s="219"/>
      <c r="U261" s="23"/>
      <c r="V261" s="23"/>
      <c r="W261" s="23"/>
      <c r="X261" s="23"/>
      <c r="Y261" s="23"/>
      <c r="Z261" s="23"/>
    </row>
    <row r="262" spans="1:26" ht="15.75" customHeight="1">
      <c r="A262" s="23"/>
      <c r="B262" s="23"/>
      <c r="C262" s="23"/>
      <c r="D262" s="23"/>
      <c r="E262" s="23"/>
      <c r="F262" s="23"/>
      <c r="G262" s="23"/>
      <c r="H262" s="23"/>
      <c r="I262" s="23"/>
      <c r="J262" s="23"/>
      <c r="K262" s="23"/>
      <c r="L262" s="23"/>
      <c r="M262" s="23"/>
      <c r="N262" s="23"/>
      <c r="O262" s="23"/>
      <c r="P262" s="23"/>
      <c r="Q262" s="23"/>
      <c r="R262" s="23"/>
      <c r="S262" s="23"/>
      <c r="T262" s="219"/>
      <c r="U262" s="23"/>
      <c r="V262" s="23"/>
      <c r="W262" s="23"/>
      <c r="X262" s="23"/>
      <c r="Y262" s="23"/>
      <c r="Z262" s="23"/>
    </row>
    <row r="263" spans="1:26" ht="15.75" customHeight="1">
      <c r="A263" s="23"/>
      <c r="B263" s="23"/>
      <c r="C263" s="23"/>
      <c r="D263" s="23"/>
      <c r="E263" s="23"/>
      <c r="F263" s="23"/>
      <c r="G263" s="23"/>
      <c r="H263" s="23"/>
      <c r="I263" s="23"/>
      <c r="J263" s="23"/>
      <c r="K263" s="23"/>
      <c r="L263" s="23"/>
      <c r="M263" s="23"/>
      <c r="N263" s="23"/>
      <c r="O263" s="23"/>
      <c r="P263" s="23"/>
      <c r="Q263" s="23"/>
      <c r="R263" s="23"/>
      <c r="S263" s="23"/>
      <c r="T263" s="219"/>
      <c r="U263" s="23"/>
      <c r="V263" s="23"/>
      <c r="W263" s="23"/>
      <c r="X263" s="23"/>
      <c r="Y263" s="23"/>
      <c r="Z263" s="23"/>
    </row>
    <row r="264" spans="1:26" ht="15.75" customHeight="1">
      <c r="A264" s="23"/>
      <c r="B264" s="23"/>
      <c r="C264" s="23"/>
      <c r="D264" s="23"/>
      <c r="E264" s="23"/>
      <c r="F264" s="23"/>
      <c r="G264" s="23"/>
      <c r="H264" s="23"/>
      <c r="I264" s="23"/>
      <c r="J264" s="23"/>
      <c r="K264" s="23"/>
      <c r="L264" s="23"/>
      <c r="M264" s="23"/>
      <c r="N264" s="23"/>
      <c r="O264" s="23"/>
      <c r="P264" s="23"/>
      <c r="Q264" s="23"/>
      <c r="R264" s="23"/>
      <c r="S264" s="23"/>
      <c r="T264" s="219"/>
      <c r="U264" s="23"/>
      <c r="V264" s="23"/>
      <c r="W264" s="23"/>
      <c r="X264" s="23"/>
      <c r="Y264" s="23"/>
      <c r="Z264" s="23"/>
    </row>
    <row r="265" spans="1:26" ht="15.75" customHeight="1">
      <c r="A265" s="23"/>
      <c r="B265" s="23"/>
      <c r="C265" s="23"/>
      <c r="D265" s="23"/>
      <c r="E265" s="23"/>
      <c r="F265" s="23"/>
      <c r="G265" s="23"/>
      <c r="H265" s="23"/>
      <c r="I265" s="23"/>
      <c r="J265" s="23"/>
      <c r="K265" s="23"/>
      <c r="L265" s="23"/>
      <c r="M265" s="23"/>
      <c r="N265" s="23"/>
      <c r="O265" s="23"/>
      <c r="P265" s="23"/>
      <c r="Q265" s="23"/>
      <c r="R265" s="23"/>
      <c r="S265" s="23"/>
      <c r="T265" s="219"/>
      <c r="U265" s="23"/>
      <c r="V265" s="23"/>
      <c r="W265" s="23"/>
      <c r="X265" s="23"/>
      <c r="Y265" s="23"/>
      <c r="Z265" s="23"/>
    </row>
    <row r="266" spans="1:26" ht="15.75" customHeight="1">
      <c r="A266" s="23"/>
      <c r="B266" s="23"/>
      <c r="C266" s="23"/>
      <c r="D266" s="23"/>
      <c r="E266" s="23"/>
      <c r="F266" s="23"/>
      <c r="G266" s="23"/>
      <c r="H266" s="23"/>
      <c r="I266" s="23"/>
      <c r="J266" s="23"/>
      <c r="K266" s="23"/>
      <c r="L266" s="23"/>
      <c r="M266" s="23"/>
      <c r="N266" s="23"/>
      <c r="O266" s="23"/>
      <c r="P266" s="23"/>
      <c r="Q266" s="23"/>
      <c r="R266" s="23"/>
      <c r="S266" s="23"/>
      <c r="T266" s="219"/>
      <c r="U266" s="23"/>
      <c r="V266" s="23"/>
      <c r="W266" s="23"/>
      <c r="X266" s="23"/>
      <c r="Y266" s="23"/>
      <c r="Z266" s="23"/>
    </row>
    <row r="267" spans="1:26" ht="15.75" customHeight="1">
      <c r="A267" s="23"/>
      <c r="B267" s="23"/>
      <c r="C267" s="23"/>
      <c r="D267" s="23"/>
      <c r="E267" s="23"/>
      <c r="F267" s="23"/>
      <c r="G267" s="23"/>
      <c r="H267" s="23"/>
      <c r="I267" s="23"/>
      <c r="J267" s="23"/>
      <c r="K267" s="23"/>
      <c r="L267" s="23"/>
      <c r="M267" s="23"/>
      <c r="N267" s="23"/>
      <c r="O267" s="23"/>
      <c r="P267" s="23"/>
      <c r="Q267" s="23"/>
      <c r="R267" s="23"/>
      <c r="S267" s="23"/>
      <c r="T267" s="219"/>
      <c r="U267" s="23"/>
      <c r="V267" s="23"/>
      <c r="W267" s="23"/>
      <c r="X267" s="23"/>
      <c r="Y267" s="23"/>
      <c r="Z267" s="23"/>
    </row>
    <row r="268" spans="1:26" ht="15.75" customHeight="1">
      <c r="A268" s="23"/>
      <c r="B268" s="23"/>
      <c r="C268" s="23"/>
      <c r="D268" s="23"/>
      <c r="E268" s="23"/>
      <c r="F268" s="23"/>
      <c r="G268" s="23"/>
      <c r="H268" s="23"/>
      <c r="I268" s="23"/>
      <c r="J268" s="23"/>
      <c r="K268" s="23"/>
      <c r="L268" s="23"/>
      <c r="M268" s="23"/>
      <c r="N268" s="23"/>
      <c r="O268" s="23"/>
      <c r="P268" s="23"/>
      <c r="Q268" s="23"/>
      <c r="R268" s="23"/>
      <c r="S268" s="23"/>
      <c r="T268" s="219"/>
      <c r="U268" s="23"/>
      <c r="V268" s="23"/>
      <c r="W268" s="23"/>
      <c r="X268" s="23"/>
      <c r="Y268" s="23"/>
      <c r="Z268" s="23"/>
    </row>
    <row r="269" spans="1:26" ht="15.75" customHeight="1">
      <c r="A269" s="23"/>
      <c r="B269" s="23"/>
      <c r="C269" s="23"/>
      <c r="D269" s="23"/>
      <c r="E269" s="23"/>
      <c r="F269" s="23"/>
      <c r="G269" s="23"/>
      <c r="H269" s="23"/>
      <c r="I269" s="23"/>
      <c r="J269" s="23"/>
      <c r="K269" s="23"/>
      <c r="L269" s="23"/>
      <c r="M269" s="23"/>
      <c r="N269" s="23"/>
      <c r="O269" s="23"/>
      <c r="P269" s="23"/>
      <c r="Q269" s="23"/>
      <c r="R269" s="23"/>
      <c r="S269" s="23"/>
      <c r="T269" s="219"/>
      <c r="U269" s="23"/>
      <c r="V269" s="23"/>
      <c r="W269" s="23"/>
      <c r="X269" s="23"/>
      <c r="Y269" s="23"/>
      <c r="Z269" s="23"/>
    </row>
    <row r="270" spans="1:26" ht="15.75" customHeight="1">
      <c r="A270" s="23"/>
      <c r="B270" s="23"/>
      <c r="C270" s="23"/>
      <c r="D270" s="23"/>
      <c r="E270" s="23"/>
      <c r="F270" s="23"/>
      <c r="G270" s="23"/>
      <c r="H270" s="23"/>
      <c r="I270" s="23"/>
      <c r="J270" s="23"/>
      <c r="K270" s="23"/>
      <c r="L270" s="23"/>
      <c r="M270" s="23"/>
      <c r="N270" s="23"/>
      <c r="O270" s="23"/>
      <c r="P270" s="23"/>
      <c r="Q270" s="23"/>
      <c r="R270" s="23"/>
      <c r="S270" s="23"/>
      <c r="T270" s="219"/>
      <c r="U270" s="23"/>
      <c r="V270" s="23"/>
      <c r="W270" s="23"/>
      <c r="X270" s="23"/>
      <c r="Y270" s="23"/>
      <c r="Z270" s="23"/>
    </row>
    <row r="271" spans="1:26" ht="15.75" customHeight="1">
      <c r="A271" s="23"/>
      <c r="B271" s="23"/>
      <c r="C271" s="23"/>
      <c r="D271" s="23"/>
      <c r="E271" s="23"/>
      <c r="F271" s="23"/>
      <c r="G271" s="23"/>
      <c r="H271" s="23"/>
      <c r="I271" s="23"/>
      <c r="J271" s="23"/>
      <c r="K271" s="23"/>
      <c r="L271" s="23"/>
      <c r="M271" s="23"/>
      <c r="N271" s="23"/>
      <c r="O271" s="23"/>
      <c r="P271" s="23"/>
      <c r="Q271" s="23"/>
      <c r="R271" s="23"/>
      <c r="S271" s="23"/>
      <c r="T271" s="219"/>
      <c r="U271" s="23"/>
      <c r="V271" s="23"/>
      <c r="W271" s="23"/>
      <c r="X271" s="23"/>
      <c r="Y271" s="23"/>
      <c r="Z271" s="23"/>
    </row>
    <row r="272" spans="1:26" ht="15.75" customHeight="1">
      <c r="A272" s="23"/>
      <c r="B272" s="23"/>
      <c r="C272" s="23"/>
      <c r="D272" s="23"/>
      <c r="E272" s="23"/>
      <c r="F272" s="23"/>
      <c r="G272" s="23"/>
      <c r="H272" s="23"/>
      <c r="I272" s="23"/>
      <c r="J272" s="23"/>
      <c r="K272" s="23"/>
      <c r="L272" s="23"/>
      <c r="M272" s="23"/>
      <c r="N272" s="23"/>
      <c r="O272" s="23"/>
      <c r="P272" s="23"/>
      <c r="Q272" s="23"/>
      <c r="R272" s="23"/>
      <c r="S272" s="23"/>
      <c r="T272" s="219"/>
      <c r="U272" s="23"/>
      <c r="V272" s="23"/>
      <c r="W272" s="23"/>
      <c r="X272" s="23"/>
      <c r="Y272" s="23"/>
      <c r="Z272" s="23"/>
    </row>
    <row r="273" spans="1:26" ht="15.75" customHeight="1">
      <c r="A273" s="23"/>
      <c r="B273" s="23"/>
      <c r="C273" s="23"/>
      <c r="D273" s="23"/>
      <c r="E273" s="23"/>
      <c r="F273" s="23"/>
      <c r="G273" s="23"/>
      <c r="H273" s="23"/>
      <c r="I273" s="23"/>
      <c r="J273" s="23"/>
      <c r="K273" s="23"/>
      <c r="L273" s="23"/>
      <c r="M273" s="23"/>
      <c r="N273" s="23"/>
      <c r="O273" s="23"/>
      <c r="P273" s="23"/>
      <c r="Q273" s="23"/>
      <c r="R273" s="23"/>
      <c r="S273" s="23"/>
      <c r="T273" s="219"/>
      <c r="U273" s="23"/>
      <c r="V273" s="23"/>
      <c r="W273" s="23"/>
      <c r="X273" s="23"/>
      <c r="Y273" s="23"/>
      <c r="Z273" s="23"/>
    </row>
    <row r="274" spans="1:26" ht="15.75" customHeight="1">
      <c r="A274" s="23"/>
      <c r="B274" s="23"/>
      <c r="C274" s="23"/>
      <c r="D274" s="23"/>
      <c r="E274" s="23"/>
      <c r="F274" s="23"/>
      <c r="G274" s="23"/>
      <c r="H274" s="23"/>
      <c r="I274" s="23"/>
      <c r="J274" s="23"/>
      <c r="K274" s="23"/>
      <c r="L274" s="23"/>
      <c r="M274" s="23"/>
      <c r="N274" s="23"/>
      <c r="O274" s="23"/>
      <c r="P274" s="23"/>
      <c r="Q274" s="23"/>
      <c r="R274" s="23"/>
      <c r="S274" s="23"/>
      <c r="T274" s="219"/>
      <c r="U274" s="23"/>
      <c r="V274" s="23"/>
      <c r="W274" s="23"/>
      <c r="X274" s="23"/>
      <c r="Y274" s="23"/>
      <c r="Z274" s="23"/>
    </row>
    <row r="275" spans="1:26" ht="15.75" customHeight="1">
      <c r="A275" s="23"/>
      <c r="B275" s="23"/>
      <c r="C275" s="23"/>
      <c r="D275" s="23"/>
      <c r="E275" s="23"/>
      <c r="F275" s="23"/>
      <c r="G275" s="23"/>
      <c r="H275" s="23"/>
      <c r="I275" s="23"/>
      <c r="J275" s="23"/>
      <c r="K275" s="23"/>
      <c r="L275" s="23"/>
      <c r="M275" s="23"/>
      <c r="N275" s="23"/>
      <c r="O275" s="23"/>
      <c r="P275" s="23"/>
      <c r="Q275" s="23"/>
      <c r="R275" s="23"/>
      <c r="S275" s="23"/>
      <c r="T275" s="219"/>
      <c r="U275" s="23"/>
      <c r="V275" s="23"/>
      <c r="W275" s="23"/>
      <c r="X275" s="23"/>
      <c r="Y275" s="23"/>
      <c r="Z275" s="23"/>
    </row>
    <row r="276" spans="1:26" ht="15.75" customHeight="1">
      <c r="A276" s="23"/>
      <c r="B276" s="23"/>
      <c r="C276" s="23"/>
      <c r="D276" s="23"/>
      <c r="E276" s="23"/>
      <c r="F276" s="23"/>
      <c r="G276" s="23"/>
      <c r="H276" s="23"/>
      <c r="I276" s="23"/>
      <c r="J276" s="23"/>
      <c r="K276" s="23"/>
      <c r="L276" s="23"/>
      <c r="M276" s="23"/>
      <c r="N276" s="23"/>
      <c r="O276" s="23"/>
      <c r="P276" s="23"/>
      <c r="Q276" s="23"/>
      <c r="R276" s="23"/>
      <c r="S276" s="23"/>
      <c r="T276" s="219"/>
      <c r="U276" s="23"/>
      <c r="V276" s="23"/>
      <c r="W276" s="23"/>
      <c r="X276" s="23"/>
      <c r="Y276" s="23"/>
      <c r="Z276" s="23"/>
    </row>
    <row r="277" spans="1:26" ht="15.75" customHeight="1">
      <c r="A277" s="23"/>
      <c r="B277" s="23"/>
      <c r="C277" s="23"/>
      <c r="D277" s="23"/>
      <c r="E277" s="23"/>
      <c r="F277" s="23"/>
      <c r="G277" s="23"/>
      <c r="H277" s="23"/>
      <c r="I277" s="23"/>
      <c r="J277" s="23"/>
      <c r="K277" s="23"/>
      <c r="L277" s="23"/>
      <c r="M277" s="23"/>
      <c r="N277" s="23"/>
      <c r="O277" s="23"/>
      <c r="P277" s="23"/>
      <c r="Q277" s="23"/>
      <c r="R277" s="23"/>
      <c r="S277" s="23"/>
      <c r="T277" s="219"/>
      <c r="U277" s="23"/>
      <c r="V277" s="23"/>
      <c r="W277" s="23"/>
      <c r="X277" s="23"/>
      <c r="Y277" s="23"/>
      <c r="Z277" s="23"/>
    </row>
    <row r="278" spans="1:26" ht="15.75" customHeight="1">
      <c r="A278" s="23"/>
      <c r="B278" s="23"/>
      <c r="C278" s="23"/>
      <c r="D278" s="23"/>
      <c r="E278" s="23"/>
      <c r="F278" s="23"/>
      <c r="G278" s="23"/>
      <c r="H278" s="23"/>
      <c r="I278" s="23"/>
      <c r="J278" s="23"/>
      <c r="K278" s="23"/>
      <c r="L278" s="23"/>
      <c r="M278" s="23"/>
      <c r="N278" s="23"/>
      <c r="O278" s="23"/>
      <c r="P278" s="23"/>
      <c r="Q278" s="23"/>
      <c r="R278" s="23"/>
      <c r="S278" s="23"/>
      <c r="T278" s="219"/>
      <c r="U278" s="23"/>
      <c r="V278" s="23"/>
      <c r="W278" s="23"/>
      <c r="X278" s="23"/>
      <c r="Y278" s="23"/>
      <c r="Z278" s="23"/>
    </row>
    <row r="279" spans="1:26" ht="15.75" customHeight="1">
      <c r="A279" s="23"/>
      <c r="B279" s="23"/>
      <c r="C279" s="23"/>
      <c r="D279" s="23"/>
      <c r="E279" s="23"/>
      <c r="F279" s="23"/>
      <c r="G279" s="23"/>
      <c r="H279" s="23"/>
      <c r="I279" s="23"/>
      <c r="J279" s="23"/>
      <c r="K279" s="23"/>
      <c r="L279" s="23"/>
      <c r="M279" s="23"/>
      <c r="N279" s="23"/>
      <c r="O279" s="23"/>
      <c r="P279" s="23"/>
      <c r="Q279" s="23"/>
      <c r="R279" s="23"/>
      <c r="S279" s="23"/>
      <c r="T279" s="219"/>
      <c r="U279" s="23"/>
      <c r="V279" s="23"/>
      <c r="W279" s="23"/>
      <c r="X279" s="23"/>
      <c r="Y279" s="23"/>
      <c r="Z279" s="23"/>
    </row>
    <row r="280" spans="1:26" ht="15.75" customHeight="1">
      <c r="A280" s="23"/>
      <c r="B280" s="23"/>
      <c r="C280" s="23"/>
      <c r="D280" s="23"/>
      <c r="E280" s="23"/>
      <c r="F280" s="23"/>
      <c r="G280" s="23"/>
      <c r="H280" s="23"/>
      <c r="I280" s="23"/>
      <c r="J280" s="23"/>
      <c r="K280" s="23"/>
      <c r="L280" s="23"/>
      <c r="M280" s="23"/>
      <c r="N280" s="23"/>
      <c r="O280" s="23"/>
      <c r="P280" s="23"/>
      <c r="Q280" s="23"/>
      <c r="R280" s="23"/>
      <c r="S280" s="23"/>
      <c r="T280" s="219"/>
      <c r="U280" s="23"/>
      <c r="V280" s="23"/>
      <c r="W280" s="23"/>
      <c r="X280" s="23"/>
      <c r="Y280" s="23"/>
      <c r="Z280" s="23"/>
    </row>
    <row r="281" spans="1:26" ht="15.75" customHeight="1">
      <c r="A281" s="23"/>
      <c r="B281" s="23"/>
      <c r="C281" s="23"/>
      <c r="D281" s="23"/>
      <c r="E281" s="23"/>
      <c r="F281" s="23"/>
      <c r="G281" s="23"/>
      <c r="H281" s="23"/>
      <c r="I281" s="23"/>
      <c r="J281" s="23"/>
      <c r="K281" s="23"/>
      <c r="L281" s="23"/>
      <c r="M281" s="23"/>
      <c r="N281" s="23"/>
      <c r="O281" s="23"/>
      <c r="P281" s="23"/>
      <c r="Q281" s="23"/>
      <c r="R281" s="23"/>
      <c r="S281" s="23"/>
      <c r="T281" s="219"/>
      <c r="U281" s="23"/>
      <c r="V281" s="23"/>
      <c r="W281" s="23"/>
      <c r="X281" s="23"/>
      <c r="Y281" s="23"/>
      <c r="Z281" s="23"/>
    </row>
    <row r="282" spans="1:26" ht="15.75" customHeight="1">
      <c r="A282" s="23"/>
      <c r="B282" s="23"/>
      <c r="C282" s="23"/>
      <c r="D282" s="23"/>
      <c r="E282" s="23"/>
      <c r="F282" s="23"/>
      <c r="G282" s="23"/>
      <c r="H282" s="23"/>
      <c r="I282" s="23"/>
      <c r="J282" s="23"/>
      <c r="K282" s="23"/>
      <c r="L282" s="23"/>
      <c r="M282" s="23"/>
      <c r="N282" s="23"/>
      <c r="O282" s="23"/>
      <c r="P282" s="23"/>
      <c r="Q282" s="23"/>
      <c r="R282" s="23"/>
      <c r="S282" s="23"/>
      <c r="T282" s="219"/>
      <c r="U282" s="23"/>
      <c r="V282" s="23"/>
      <c r="W282" s="23"/>
      <c r="X282" s="23"/>
      <c r="Y282" s="23"/>
      <c r="Z282" s="23"/>
    </row>
    <row r="283" spans="1:26" ht="15.75" customHeight="1">
      <c r="A283" s="23"/>
      <c r="B283" s="23"/>
      <c r="C283" s="23"/>
      <c r="D283" s="23"/>
      <c r="E283" s="23"/>
      <c r="F283" s="23"/>
      <c r="G283" s="23"/>
      <c r="H283" s="23"/>
      <c r="I283" s="23"/>
      <c r="J283" s="23"/>
      <c r="K283" s="23"/>
      <c r="L283" s="23"/>
      <c r="M283" s="23"/>
      <c r="N283" s="23"/>
      <c r="O283" s="23"/>
      <c r="P283" s="23"/>
      <c r="Q283" s="23"/>
      <c r="R283" s="23"/>
      <c r="S283" s="23"/>
      <c r="T283" s="219"/>
      <c r="U283" s="23"/>
      <c r="V283" s="23"/>
      <c r="W283" s="23"/>
      <c r="X283" s="23"/>
      <c r="Y283" s="23"/>
      <c r="Z283" s="23"/>
    </row>
    <row r="284" spans="1:26" ht="15.75" customHeight="1">
      <c r="A284" s="23"/>
      <c r="B284" s="23"/>
      <c r="C284" s="23"/>
      <c r="D284" s="23"/>
      <c r="E284" s="23"/>
      <c r="F284" s="23"/>
      <c r="G284" s="23"/>
      <c r="H284" s="23"/>
      <c r="I284" s="23"/>
      <c r="J284" s="23"/>
      <c r="K284" s="23"/>
      <c r="L284" s="23"/>
      <c r="M284" s="23"/>
      <c r="N284" s="23"/>
      <c r="O284" s="23"/>
      <c r="P284" s="23"/>
      <c r="Q284" s="23"/>
      <c r="R284" s="23"/>
      <c r="S284" s="23"/>
      <c r="T284" s="219"/>
      <c r="U284" s="23"/>
      <c r="V284" s="23"/>
      <c r="W284" s="23"/>
      <c r="X284" s="23"/>
      <c r="Y284" s="23"/>
      <c r="Z284" s="23"/>
    </row>
    <row r="285" spans="1:26" ht="15.75" customHeight="1">
      <c r="A285" s="23"/>
      <c r="B285" s="23"/>
      <c r="C285" s="23"/>
      <c r="D285" s="23"/>
      <c r="E285" s="23"/>
      <c r="F285" s="23"/>
      <c r="G285" s="23"/>
      <c r="H285" s="23"/>
      <c r="I285" s="23"/>
      <c r="J285" s="23"/>
      <c r="K285" s="23"/>
      <c r="L285" s="23"/>
      <c r="M285" s="23"/>
      <c r="N285" s="23"/>
      <c r="O285" s="23"/>
      <c r="P285" s="23"/>
      <c r="Q285" s="23"/>
      <c r="R285" s="23"/>
      <c r="S285" s="23"/>
      <c r="T285" s="219"/>
      <c r="U285" s="23"/>
      <c r="V285" s="23"/>
      <c r="W285" s="23"/>
      <c r="X285" s="23"/>
      <c r="Y285" s="23"/>
      <c r="Z285" s="23"/>
    </row>
    <row r="286" spans="1:26" ht="15.75" customHeight="1">
      <c r="A286" s="23"/>
      <c r="B286" s="23"/>
      <c r="C286" s="23"/>
      <c r="D286" s="23"/>
      <c r="E286" s="23"/>
      <c r="F286" s="23"/>
      <c r="G286" s="23"/>
      <c r="H286" s="23"/>
      <c r="I286" s="23"/>
      <c r="J286" s="23"/>
      <c r="K286" s="23"/>
      <c r="L286" s="23"/>
      <c r="M286" s="23"/>
      <c r="N286" s="23"/>
      <c r="O286" s="23"/>
      <c r="P286" s="23"/>
      <c r="Q286" s="23"/>
      <c r="R286" s="23"/>
      <c r="S286" s="23"/>
      <c r="T286" s="219"/>
      <c r="U286" s="23"/>
      <c r="V286" s="23"/>
      <c r="W286" s="23"/>
      <c r="X286" s="23"/>
      <c r="Y286" s="23"/>
      <c r="Z286" s="23"/>
    </row>
    <row r="287" spans="1:26" ht="15.75" customHeight="1">
      <c r="A287" s="23"/>
      <c r="B287" s="23"/>
      <c r="C287" s="23"/>
      <c r="D287" s="23"/>
      <c r="E287" s="23"/>
      <c r="F287" s="23"/>
      <c r="G287" s="23"/>
      <c r="H287" s="23"/>
      <c r="I287" s="23"/>
      <c r="J287" s="23"/>
      <c r="K287" s="23"/>
      <c r="L287" s="23"/>
      <c r="M287" s="23"/>
      <c r="N287" s="23"/>
      <c r="O287" s="23"/>
      <c r="P287" s="23"/>
      <c r="Q287" s="23"/>
      <c r="R287" s="23"/>
      <c r="S287" s="23"/>
      <c r="T287" s="219"/>
      <c r="U287" s="23"/>
      <c r="V287" s="23"/>
      <c r="W287" s="23"/>
      <c r="X287" s="23"/>
      <c r="Y287" s="23"/>
      <c r="Z287" s="23"/>
    </row>
    <row r="288" spans="1:26" ht="15.75" customHeight="1">
      <c r="A288" s="23"/>
      <c r="B288" s="23"/>
      <c r="C288" s="23"/>
      <c r="D288" s="23"/>
      <c r="E288" s="23"/>
      <c r="F288" s="23"/>
      <c r="G288" s="23"/>
      <c r="H288" s="23"/>
      <c r="I288" s="23"/>
      <c r="J288" s="23"/>
      <c r="K288" s="23"/>
      <c r="L288" s="23"/>
      <c r="M288" s="23"/>
      <c r="N288" s="23"/>
      <c r="O288" s="23"/>
      <c r="P288" s="23"/>
      <c r="Q288" s="23"/>
      <c r="R288" s="23"/>
      <c r="S288" s="23"/>
      <c r="T288" s="219"/>
      <c r="U288" s="23"/>
      <c r="V288" s="23"/>
      <c r="W288" s="23"/>
      <c r="X288" s="23"/>
      <c r="Y288" s="23"/>
      <c r="Z288" s="23"/>
    </row>
    <row r="289" spans="1:26" ht="15.75" customHeight="1">
      <c r="A289" s="23"/>
      <c r="B289" s="23"/>
      <c r="C289" s="23"/>
      <c r="D289" s="23"/>
      <c r="E289" s="23"/>
      <c r="F289" s="23"/>
      <c r="G289" s="23"/>
      <c r="H289" s="23"/>
      <c r="I289" s="23"/>
      <c r="J289" s="23"/>
      <c r="K289" s="23"/>
      <c r="L289" s="23"/>
      <c r="M289" s="23"/>
      <c r="N289" s="23"/>
      <c r="O289" s="23"/>
      <c r="P289" s="23"/>
      <c r="Q289" s="23"/>
      <c r="R289" s="23"/>
      <c r="S289" s="23"/>
      <c r="T289" s="219"/>
      <c r="U289" s="23"/>
      <c r="V289" s="23"/>
      <c r="W289" s="23"/>
      <c r="X289" s="23"/>
      <c r="Y289" s="23"/>
      <c r="Z289" s="23"/>
    </row>
    <row r="290" spans="1:26" ht="15.75" customHeight="1">
      <c r="A290" s="23"/>
      <c r="B290" s="23"/>
      <c r="C290" s="23"/>
      <c r="D290" s="23"/>
      <c r="E290" s="23"/>
      <c r="F290" s="23"/>
      <c r="G290" s="23"/>
      <c r="H290" s="23"/>
      <c r="I290" s="23"/>
      <c r="J290" s="23"/>
      <c r="K290" s="23"/>
      <c r="L290" s="23"/>
      <c r="M290" s="23"/>
      <c r="N290" s="23"/>
      <c r="O290" s="23"/>
      <c r="P290" s="23"/>
      <c r="Q290" s="23"/>
      <c r="R290" s="23"/>
      <c r="S290" s="23"/>
      <c r="T290" s="219"/>
      <c r="U290" s="23"/>
      <c r="V290" s="23"/>
      <c r="W290" s="23"/>
      <c r="X290" s="23"/>
      <c r="Y290" s="23"/>
      <c r="Z290" s="23"/>
    </row>
    <row r="291" spans="1:26" ht="15.75" customHeight="1">
      <c r="A291" s="23"/>
      <c r="B291" s="23"/>
      <c r="C291" s="23"/>
      <c r="D291" s="23"/>
      <c r="E291" s="23"/>
      <c r="F291" s="23"/>
      <c r="G291" s="23"/>
      <c r="H291" s="23"/>
      <c r="I291" s="23"/>
      <c r="J291" s="23"/>
      <c r="K291" s="23"/>
      <c r="L291" s="23"/>
      <c r="M291" s="23"/>
      <c r="N291" s="23"/>
      <c r="O291" s="23"/>
      <c r="P291" s="23"/>
      <c r="Q291" s="23"/>
      <c r="R291" s="23"/>
      <c r="S291" s="23"/>
      <c r="T291" s="219"/>
      <c r="U291" s="23"/>
      <c r="V291" s="23"/>
      <c r="W291" s="23"/>
      <c r="X291" s="23"/>
      <c r="Y291" s="23"/>
      <c r="Z291" s="23"/>
    </row>
    <row r="292" spans="1:26" ht="15.75" customHeight="1">
      <c r="A292" s="23"/>
      <c r="B292" s="23"/>
      <c r="C292" s="23"/>
      <c r="D292" s="23"/>
      <c r="E292" s="23"/>
      <c r="F292" s="23"/>
      <c r="G292" s="23"/>
      <c r="H292" s="23"/>
      <c r="I292" s="23"/>
      <c r="J292" s="23"/>
      <c r="K292" s="23"/>
      <c r="L292" s="23"/>
      <c r="M292" s="23"/>
      <c r="N292" s="23"/>
      <c r="O292" s="23"/>
      <c r="P292" s="23"/>
      <c r="Q292" s="23"/>
      <c r="R292" s="23"/>
      <c r="S292" s="23"/>
      <c r="T292" s="219"/>
      <c r="U292" s="23"/>
      <c r="V292" s="23"/>
      <c r="W292" s="23"/>
      <c r="X292" s="23"/>
      <c r="Y292" s="23"/>
      <c r="Z292" s="23"/>
    </row>
    <row r="293" spans="1:26" ht="15.75" customHeight="1">
      <c r="A293" s="23"/>
      <c r="B293" s="23"/>
      <c r="C293" s="23"/>
      <c r="D293" s="23"/>
      <c r="E293" s="23"/>
      <c r="F293" s="23"/>
      <c r="G293" s="23"/>
      <c r="H293" s="23"/>
      <c r="I293" s="23"/>
      <c r="J293" s="23"/>
      <c r="K293" s="23"/>
      <c r="L293" s="23"/>
      <c r="M293" s="23"/>
      <c r="N293" s="23"/>
      <c r="O293" s="23"/>
      <c r="P293" s="23"/>
      <c r="Q293" s="23"/>
      <c r="R293" s="23"/>
      <c r="S293" s="23"/>
      <c r="T293" s="219"/>
      <c r="U293" s="23"/>
      <c r="V293" s="23"/>
      <c r="W293" s="23"/>
      <c r="X293" s="23"/>
      <c r="Y293" s="23"/>
      <c r="Z293" s="23"/>
    </row>
    <row r="294" spans="1:26" ht="15.75" customHeight="1">
      <c r="A294" s="23"/>
      <c r="B294" s="23"/>
      <c r="C294" s="23"/>
      <c r="D294" s="23"/>
      <c r="E294" s="23"/>
      <c r="F294" s="23"/>
      <c r="G294" s="23"/>
      <c r="H294" s="23"/>
      <c r="I294" s="23"/>
      <c r="J294" s="23"/>
      <c r="K294" s="23"/>
      <c r="L294" s="23"/>
      <c r="M294" s="23"/>
      <c r="N294" s="23"/>
      <c r="O294" s="23"/>
      <c r="P294" s="23"/>
      <c r="Q294" s="23"/>
      <c r="R294" s="23"/>
      <c r="S294" s="23"/>
      <c r="T294" s="219"/>
      <c r="U294" s="23"/>
      <c r="V294" s="23"/>
      <c r="W294" s="23"/>
      <c r="X294" s="23"/>
      <c r="Y294" s="23"/>
      <c r="Z294" s="23"/>
    </row>
    <row r="295" spans="1:26" ht="15.75" customHeight="1">
      <c r="A295" s="23"/>
      <c r="B295" s="23"/>
      <c r="C295" s="23"/>
      <c r="D295" s="23"/>
      <c r="E295" s="23"/>
      <c r="F295" s="23"/>
      <c r="G295" s="23"/>
      <c r="H295" s="23"/>
      <c r="I295" s="23"/>
      <c r="J295" s="23"/>
      <c r="K295" s="23"/>
      <c r="L295" s="23"/>
      <c r="M295" s="23"/>
      <c r="N295" s="23"/>
      <c r="O295" s="23"/>
      <c r="P295" s="23"/>
      <c r="Q295" s="23"/>
      <c r="R295" s="23"/>
      <c r="S295" s="23"/>
      <c r="T295" s="219"/>
      <c r="U295" s="23"/>
      <c r="V295" s="23"/>
      <c r="W295" s="23"/>
      <c r="X295" s="23"/>
      <c r="Y295" s="23"/>
      <c r="Z295" s="23"/>
    </row>
    <row r="296" spans="1:26" ht="15.75" customHeight="1">
      <c r="A296" s="23"/>
      <c r="B296" s="23"/>
      <c r="C296" s="23"/>
      <c r="D296" s="23"/>
      <c r="E296" s="23"/>
      <c r="F296" s="23"/>
      <c r="G296" s="23"/>
      <c r="H296" s="23"/>
      <c r="I296" s="23"/>
      <c r="J296" s="23"/>
      <c r="K296" s="23"/>
      <c r="L296" s="23"/>
      <c r="M296" s="23"/>
      <c r="N296" s="23"/>
      <c r="O296" s="23"/>
      <c r="P296" s="23"/>
      <c r="Q296" s="23"/>
      <c r="R296" s="23"/>
      <c r="S296" s="23"/>
      <c r="T296" s="219"/>
      <c r="U296" s="23"/>
      <c r="V296" s="23"/>
      <c r="W296" s="23"/>
      <c r="X296" s="23"/>
      <c r="Y296" s="23"/>
      <c r="Z296" s="23"/>
    </row>
    <row r="297" spans="1:26" ht="15.75" customHeight="1">
      <c r="A297" s="23"/>
      <c r="B297" s="23"/>
      <c r="C297" s="23"/>
      <c r="D297" s="23"/>
      <c r="E297" s="23"/>
      <c r="F297" s="23"/>
      <c r="G297" s="23"/>
      <c r="H297" s="23"/>
      <c r="I297" s="23"/>
      <c r="J297" s="23"/>
      <c r="K297" s="23"/>
      <c r="L297" s="23"/>
      <c r="M297" s="23"/>
      <c r="N297" s="23"/>
      <c r="O297" s="23"/>
      <c r="P297" s="23"/>
      <c r="Q297" s="23"/>
      <c r="R297" s="23"/>
      <c r="S297" s="23"/>
      <c r="T297" s="219"/>
      <c r="U297" s="23"/>
      <c r="V297" s="23"/>
      <c r="W297" s="23"/>
      <c r="X297" s="23"/>
      <c r="Y297" s="23"/>
      <c r="Z297" s="23"/>
    </row>
    <row r="298" spans="1:26" ht="15.75" customHeight="1">
      <c r="A298" s="23"/>
      <c r="B298" s="23"/>
      <c r="C298" s="23"/>
      <c r="D298" s="23"/>
      <c r="E298" s="23"/>
      <c r="F298" s="23"/>
      <c r="G298" s="23"/>
      <c r="H298" s="23"/>
      <c r="I298" s="23"/>
      <c r="J298" s="23"/>
      <c r="K298" s="23"/>
      <c r="L298" s="23"/>
      <c r="M298" s="23"/>
      <c r="N298" s="23"/>
      <c r="O298" s="23"/>
      <c r="P298" s="23"/>
      <c r="Q298" s="23"/>
      <c r="R298" s="23"/>
      <c r="S298" s="23"/>
      <c r="T298" s="219"/>
      <c r="U298" s="23"/>
      <c r="V298" s="23"/>
      <c r="W298" s="23"/>
      <c r="X298" s="23"/>
      <c r="Y298" s="23"/>
      <c r="Z298" s="23"/>
    </row>
    <row r="299" spans="1:26" ht="15.75" customHeight="1">
      <c r="A299" s="23"/>
      <c r="B299" s="23"/>
      <c r="C299" s="23"/>
      <c r="D299" s="23"/>
      <c r="E299" s="23"/>
      <c r="F299" s="23"/>
      <c r="G299" s="23"/>
      <c r="H299" s="23"/>
      <c r="I299" s="23"/>
      <c r="J299" s="23"/>
      <c r="K299" s="23"/>
      <c r="L299" s="23"/>
      <c r="M299" s="23"/>
      <c r="N299" s="23"/>
      <c r="O299" s="23"/>
      <c r="P299" s="23"/>
      <c r="Q299" s="23"/>
      <c r="R299" s="23"/>
      <c r="S299" s="23"/>
      <c r="T299" s="219"/>
      <c r="U299" s="23"/>
      <c r="V299" s="23"/>
      <c r="W299" s="23"/>
      <c r="X299" s="23"/>
      <c r="Y299" s="23"/>
      <c r="Z299" s="23"/>
    </row>
    <row r="300" spans="1:26" ht="15.75" customHeight="1">
      <c r="A300" s="23"/>
      <c r="B300" s="23"/>
      <c r="C300" s="23"/>
      <c r="D300" s="23"/>
      <c r="E300" s="23"/>
      <c r="F300" s="23"/>
      <c r="G300" s="23"/>
      <c r="H300" s="23"/>
      <c r="I300" s="23"/>
      <c r="J300" s="23"/>
      <c r="K300" s="23"/>
      <c r="L300" s="23"/>
      <c r="M300" s="23"/>
      <c r="N300" s="23"/>
      <c r="O300" s="23"/>
      <c r="P300" s="23"/>
      <c r="Q300" s="23"/>
      <c r="R300" s="23"/>
      <c r="S300" s="23"/>
      <c r="T300" s="219"/>
      <c r="U300" s="23"/>
      <c r="V300" s="23"/>
      <c r="W300" s="23"/>
      <c r="X300" s="23"/>
      <c r="Y300" s="23"/>
      <c r="Z300" s="23"/>
    </row>
    <row r="301" spans="1:26" ht="15.75" customHeight="1">
      <c r="A301" s="23"/>
      <c r="B301" s="23"/>
      <c r="C301" s="23"/>
      <c r="D301" s="23"/>
      <c r="E301" s="23"/>
      <c r="F301" s="23"/>
      <c r="G301" s="23"/>
      <c r="H301" s="23"/>
      <c r="I301" s="23"/>
      <c r="J301" s="23"/>
      <c r="K301" s="23"/>
      <c r="L301" s="23"/>
      <c r="M301" s="23"/>
      <c r="N301" s="23"/>
      <c r="O301" s="23"/>
      <c r="P301" s="23"/>
      <c r="Q301" s="23"/>
      <c r="R301" s="23"/>
      <c r="S301" s="23"/>
      <c r="T301" s="219"/>
      <c r="U301" s="23"/>
      <c r="V301" s="23"/>
      <c r="W301" s="23"/>
      <c r="X301" s="23"/>
      <c r="Y301" s="23"/>
      <c r="Z301" s="23"/>
    </row>
    <row r="302" spans="1:26" ht="15.75" customHeight="1">
      <c r="A302" s="23"/>
      <c r="B302" s="23"/>
      <c r="C302" s="23"/>
      <c r="D302" s="23"/>
      <c r="E302" s="23"/>
      <c r="F302" s="23"/>
      <c r="G302" s="23"/>
      <c r="H302" s="23"/>
      <c r="I302" s="23"/>
      <c r="J302" s="23"/>
      <c r="K302" s="23"/>
      <c r="L302" s="23"/>
      <c r="M302" s="23"/>
      <c r="N302" s="23"/>
      <c r="O302" s="23"/>
      <c r="P302" s="23"/>
      <c r="Q302" s="23"/>
      <c r="R302" s="23"/>
      <c r="S302" s="23"/>
      <c r="T302" s="219"/>
      <c r="U302" s="23"/>
      <c r="V302" s="23"/>
      <c r="W302" s="23"/>
      <c r="X302" s="23"/>
      <c r="Y302" s="23"/>
      <c r="Z302" s="23"/>
    </row>
    <row r="303" spans="1:26" ht="15.75" customHeight="1">
      <c r="A303" s="23"/>
      <c r="B303" s="23"/>
      <c r="C303" s="23"/>
      <c r="D303" s="23"/>
      <c r="E303" s="23"/>
      <c r="F303" s="23"/>
      <c r="G303" s="23"/>
      <c r="H303" s="23"/>
      <c r="I303" s="23"/>
      <c r="J303" s="23"/>
      <c r="K303" s="23"/>
      <c r="L303" s="23"/>
      <c r="M303" s="23"/>
      <c r="N303" s="23"/>
      <c r="O303" s="23"/>
      <c r="P303" s="23"/>
      <c r="Q303" s="23"/>
      <c r="R303" s="23"/>
      <c r="S303" s="23"/>
      <c r="T303" s="219"/>
      <c r="U303" s="23"/>
      <c r="V303" s="23"/>
      <c r="W303" s="23"/>
      <c r="X303" s="23"/>
      <c r="Y303" s="23"/>
      <c r="Z303" s="23"/>
    </row>
    <row r="304" spans="1:26" ht="15.75" customHeight="1">
      <c r="A304" s="23"/>
      <c r="B304" s="23"/>
      <c r="C304" s="23"/>
      <c r="D304" s="23"/>
      <c r="E304" s="23"/>
      <c r="F304" s="23"/>
      <c r="G304" s="23"/>
      <c r="H304" s="23"/>
      <c r="I304" s="23"/>
      <c r="J304" s="23"/>
      <c r="K304" s="23"/>
      <c r="L304" s="23"/>
      <c r="M304" s="23"/>
      <c r="N304" s="23"/>
      <c r="O304" s="23"/>
      <c r="P304" s="23"/>
      <c r="Q304" s="23"/>
      <c r="R304" s="23"/>
      <c r="S304" s="23"/>
      <c r="T304" s="219"/>
      <c r="U304" s="23"/>
      <c r="V304" s="23"/>
      <c r="W304" s="23"/>
      <c r="X304" s="23"/>
      <c r="Y304" s="23"/>
      <c r="Z304" s="23"/>
    </row>
    <row r="305" spans="1:26" ht="15.75" customHeight="1">
      <c r="A305" s="23"/>
      <c r="B305" s="23"/>
      <c r="C305" s="23"/>
      <c r="D305" s="23"/>
      <c r="E305" s="23"/>
      <c r="F305" s="23"/>
      <c r="G305" s="23"/>
      <c r="H305" s="23"/>
      <c r="I305" s="23"/>
      <c r="J305" s="23"/>
      <c r="K305" s="23"/>
      <c r="L305" s="23"/>
      <c r="M305" s="23"/>
      <c r="N305" s="23"/>
      <c r="O305" s="23"/>
      <c r="P305" s="23"/>
      <c r="Q305" s="23"/>
      <c r="R305" s="23"/>
      <c r="S305" s="23"/>
      <c r="T305" s="219"/>
      <c r="U305" s="23"/>
      <c r="V305" s="23"/>
      <c r="W305" s="23"/>
      <c r="X305" s="23"/>
      <c r="Y305" s="23"/>
      <c r="Z305" s="23"/>
    </row>
    <row r="306" spans="1:26" ht="15.75" customHeight="1">
      <c r="A306" s="23"/>
      <c r="B306" s="23"/>
      <c r="C306" s="23"/>
      <c r="D306" s="23"/>
      <c r="E306" s="23"/>
      <c r="F306" s="23"/>
      <c r="G306" s="23"/>
      <c r="H306" s="23"/>
      <c r="I306" s="23"/>
      <c r="J306" s="23"/>
      <c r="K306" s="23"/>
      <c r="L306" s="23"/>
      <c r="M306" s="23"/>
      <c r="N306" s="23"/>
      <c r="O306" s="23"/>
      <c r="P306" s="23"/>
      <c r="Q306" s="23"/>
      <c r="R306" s="23"/>
      <c r="S306" s="23"/>
      <c r="T306" s="219"/>
      <c r="U306" s="23"/>
      <c r="V306" s="23"/>
      <c r="W306" s="23"/>
      <c r="X306" s="23"/>
      <c r="Y306" s="23"/>
      <c r="Z306" s="23"/>
    </row>
    <row r="307" spans="1:26" ht="15.75" customHeight="1">
      <c r="A307" s="23"/>
      <c r="B307" s="23"/>
      <c r="C307" s="23"/>
      <c r="D307" s="23"/>
      <c r="E307" s="23"/>
      <c r="F307" s="23"/>
      <c r="G307" s="23"/>
      <c r="H307" s="23"/>
      <c r="I307" s="23"/>
      <c r="J307" s="23"/>
      <c r="K307" s="23"/>
      <c r="L307" s="23"/>
      <c r="M307" s="23"/>
      <c r="N307" s="23"/>
      <c r="O307" s="23"/>
      <c r="P307" s="23"/>
      <c r="Q307" s="23"/>
      <c r="R307" s="23"/>
      <c r="S307" s="23"/>
      <c r="T307" s="219"/>
      <c r="U307" s="23"/>
      <c r="V307" s="23"/>
      <c r="W307" s="23"/>
      <c r="X307" s="23"/>
      <c r="Y307" s="23"/>
      <c r="Z307" s="23"/>
    </row>
    <row r="308" spans="1:26" ht="15.75" customHeight="1">
      <c r="A308" s="23"/>
      <c r="B308" s="23"/>
      <c r="C308" s="23"/>
      <c r="D308" s="23"/>
      <c r="E308" s="23"/>
      <c r="F308" s="23"/>
      <c r="G308" s="23"/>
      <c r="H308" s="23"/>
      <c r="I308" s="23"/>
      <c r="J308" s="23"/>
      <c r="K308" s="23"/>
      <c r="L308" s="23"/>
      <c r="M308" s="23"/>
      <c r="N308" s="23"/>
      <c r="O308" s="23"/>
      <c r="P308" s="23"/>
      <c r="Q308" s="23"/>
      <c r="R308" s="23"/>
      <c r="S308" s="23"/>
      <c r="T308" s="219"/>
      <c r="U308" s="23"/>
      <c r="V308" s="23"/>
      <c r="W308" s="23"/>
      <c r="X308" s="23"/>
      <c r="Y308" s="23"/>
      <c r="Z308" s="23"/>
    </row>
    <row r="309" spans="1:26" ht="15.75" customHeight="1">
      <c r="A309" s="23"/>
      <c r="B309" s="23"/>
      <c r="C309" s="23"/>
      <c r="D309" s="23"/>
      <c r="E309" s="23"/>
      <c r="F309" s="23"/>
      <c r="G309" s="23"/>
      <c r="H309" s="23"/>
      <c r="I309" s="23"/>
      <c r="J309" s="23"/>
      <c r="K309" s="23"/>
      <c r="L309" s="23"/>
      <c r="M309" s="23"/>
      <c r="N309" s="23"/>
      <c r="O309" s="23"/>
      <c r="P309" s="23"/>
      <c r="Q309" s="23"/>
      <c r="R309" s="23"/>
      <c r="S309" s="23"/>
      <c r="T309" s="219"/>
      <c r="U309" s="23"/>
      <c r="V309" s="23"/>
      <c r="W309" s="23"/>
      <c r="X309" s="23"/>
      <c r="Y309" s="23"/>
      <c r="Z309" s="23"/>
    </row>
    <row r="310" spans="1:26" ht="15.75" customHeight="1">
      <c r="A310" s="23"/>
      <c r="B310" s="23"/>
      <c r="C310" s="23"/>
      <c r="D310" s="23"/>
      <c r="E310" s="23"/>
      <c r="F310" s="23"/>
      <c r="G310" s="23"/>
      <c r="H310" s="23"/>
      <c r="I310" s="23"/>
      <c r="J310" s="23"/>
      <c r="K310" s="23"/>
      <c r="L310" s="23"/>
      <c r="M310" s="23"/>
      <c r="N310" s="23"/>
      <c r="O310" s="23"/>
      <c r="P310" s="23"/>
      <c r="Q310" s="23"/>
      <c r="R310" s="23"/>
      <c r="S310" s="23"/>
      <c r="T310" s="219"/>
      <c r="U310" s="23"/>
      <c r="V310" s="23"/>
      <c r="W310" s="23"/>
      <c r="X310" s="23"/>
      <c r="Y310" s="23"/>
      <c r="Z310" s="23"/>
    </row>
    <row r="311" spans="1:26" ht="15.75" customHeight="1">
      <c r="A311" s="23"/>
      <c r="B311" s="23"/>
      <c r="C311" s="23"/>
      <c r="D311" s="23"/>
      <c r="E311" s="23"/>
      <c r="F311" s="23"/>
      <c r="G311" s="23"/>
      <c r="H311" s="23"/>
      <c r="I311" s="23"/>
      <c r="J311" s="23"/>
      <c r="K311" s="23"/>
      <c r="L311" s="23"/>
      <c r="M311" s="23"/>
      <c r="N311" s="23"/>
      <c r="O311" s="23"/>
      <c r="P311" s="23"/>
      <c r="Q311" s="23"/>
      <c r="R311" s="23"/>
      <c r="S311" s="23"/>
      <c r="T311" s="219"/>
      <c r="U311" s="23"/>
      <c r="V311" s="23"/>
      <c r="W311" s="23"/>
      <c r="X311" s="23"/>
      <c r="Y311" s="23"/>
      <c r="Z311" s="23"/>
    </row>
    <row r="312" spans="1:26" ht="15.75" customHeight="1">
      <c r="A312" s="23"/>
      <c r="B312" s="23"/>
      <c r="C312" s="23"/>
      <c r="D312" s="23"/>
      <c r="E312" s="23"/>
      <c r="F312" s="23"/>
      <c r="G312" s="23"/>
      <c r="H312" s="23"/>
      <c r="I312" s="23"/>
      <c r="J312" s="23"/>
      <c r="K312" s="23"/>
      <c r="L312" s="23"/>
      <c r="M312" s="23"/>
      <c r="N312" s="23"/>
      <c r="O312" s="23"/>
      <c r="P312" s="23"/>
      <c r="Q312" s="23"/>
      <c r="R312" s="23"/>
      <c r="S312" s="23"/>
      <c r="T312" s="219"/>
      <c r="U312" s="23"/>
      <c r="V312" s="23"/>
      <c r="W312" s="23"/>
      <c r="X312" s="23"/>
      <c r="Y312" s="23"/>
      <c r="Z312" s="23"/>
    </row>
    <row r="313" spans="1:26" ht="15.75" customHeight="1">
      <c r="A313" s="23"/>
      <c r="B313" s="23"/>
      <c r="C313" s="23"/>
      <c r="D313" s="23"/>
      <c r="E313" s="23"/>
      <c r="F313" s="23"/>
      <c r="G313" s="23"/>
      <c r="H313" s="23"/>
      <c r="I313" s="23"/>
      <c r="J313" s="23"/>
      <c r="K313" s="23"/>
      <c r="L313" s="23"/>
      <c r="M313" s="23"/>
      <c r="N313" s="23"/>
      <c r="O313" s="23"/>
      <c r="P313" s="23"/>
      <c r="Q313" s="23"/>
      <c r="R313" s="23"/>
      <c r="S313" s="23"/>
      <c r="T313" s="219"/>
      <c r="U313" s="23"/>
      <c r="V313" s="23"/>
      <c r="W313" s="23"/>
      <c r="X313" s="23"/>
      <c r="Y313" s="23"/>
      <c r="Z313" s="23"/>
    </row>
    <row r="314" spans="1:26" ht="15.75" customHeight="1">
      <c r="A314" s="23"/>
      <c r="B314" s="23"/>
      <c r="C314" s="23"/>
      <c r="D314" s="23"/>
      <c r="E314" s="23"/>
      <c r="F314" s="23"/>
      <c r="G314" s="23"/>
      <c r="H314" s="23"/>
      <c r="I314" s="23"/>
      <c r="J314" s="23"/>
      <c r="K314" s="23"/>
      <c r="L314" s="23"/>
      <c r="M314" s="23"/>
      <c r="N314" s="23"/>
      <c r="O314" s="23"/>
      <c r="P314" s="23"/>
      <c r="Q314" s="23"/>
      <c r="R314" s="23"/>
      <c r="S314" s="23"/>
      <c r="T314" s="219"/>
      <c r="U314" s="23"/>
      <c r="V314" s="23"/>
      <c r="W314" s="23"/>
      <c r="X314" s="23"/>
      <c r="Y314" s="23"/>
      <c r="Z314" s="23"/>
    </row>
    <row r="315" spans="1:26" ht="15.75" customHeight="1">
      <c r="A315" s="23"/>
      <c r="B315" s="23"/>
      <c r="C315" s="23"/>
      <c r="D315" s="23"/>
      <c r="E315" s="23"/>
      <c r="F315" s="23"/>
      <c r="G315" s="23"/>
      <c r="H315" s="23"/>
      <c r="I315" s="23"/>
      <c r="J315" s="23"/>
      <c r="K315" s="23"/>
      <c r="L315" s="23"/>
      <c r="M315" s="23"/>
      <c r="N315" s="23"/>
      <c r="O315" s="23"/>
      <c r="P315" s="23"/>
      <c r="Q315" s="23"/>
      <c r="R315" s="23"/>
      <c r="S315" s="23"/>
      <c r="T315" s="219"/>
      <c r="U315" s="23"/>
      <c r="V315" s="23"/>
      <c r="W315" s="23"/>
      <c r="X315" s="23"/>
      <c r="Y315" s="23"/>
      <c r="Z315" s="23"/>
    </row>
    <row r="316" spans="1:26" ht="15.75" customHeight="1">
      <c r="A316" s="23"/>
      <c r="B316" s="23"/>
      <c r="C316" s="23"/>
      <c r="D316" s="23"/>
      <c r="E316" s="23"/>
      <c r="F316" s="23"/>
      <c r="G316" s="23"/>
      <c r="H316" s="23"/>
      <c r="I316" s="23"/>
      <c r="J316" s="23"/>
      <c r="K316" s="23"/>
      <c r="L316" s="23"/>
      <c r="M316" s="23"/>
      <c r="N316" s="23"/>
      <c r="O316" s="23"/>
      <c r="P316" s="23"/>
      <c r="Q316" s="23"/>
      <c r="R316" s="23"/>
      <c r="S316" s="23"/>
      <c r="T316" s="219"/>
      <c r="U316" s="23"/>
      <c r="V316" s="23"/>
      <c r="W316" s="23"/>
      <c r="X316" s="23"/>
      <c r="Y316" s="23"/>
      <c r="Z316" s="23"/>
    </row>
    <row r="317" spans="1:26" ht="15.75" customHeight="1">
      <c r="A317" s="23"/>
      <c r="B317" s="23"/>
      <c r="C317" s="23"/>
      <c r="D317" s="23"/>
      <c r="E317" s="23"/>
      <c r="F317" s="23"/>
      <c r="G317" s="23"/>
      <c r="H317" s="23"/>
      <c r="I317" s="23"/>
      <c r="J317" s="23"/>
      <c r="K317" s="23"/>
      <c r="L317" s="23"/>
      <c r="M317" s="23"/>
      <c r="N317" s="23"/>
      <c r="O317" s="23"/>
      <c r="P317" s="23"/>
      <c r="Q317" s="23"/>
      <c r="R317" s="23"/>
      <c r="S317" s="23"/>
      <c r="T317" s="219"/>
      <c r="U317" s="23"/>
      <c r="V317" s="23"/>
      <c r="W317" s="23"/>
      <c r="X317" s="23"/>
      <c r="Y317" s="23"/>
      <c r="Z317" s="23"/>
    </row>
    <row r="318" spans="1:26" ht="15.75" customHeight="1">
      <c r="A318" s="23"/>
      <c r="B318" s="23"/>
      <c r="C318" s="23"/>
      <c r="D318" s="23"/>
      <c r="E318" s="23"/>
      <c r="F318" s="23"/>
      <c r="G318" s="23"/>
      <c r="H318" s="23"/>
      <c r="I318" s="23"/>
      <c r="J318" s="23"/>
      <c r="K318" s="23"/>
      <c r="L318" s="23"/>
      <c r="M318" s="23"/>
      <c r="N318" s="23"/>
      <c r="O318" s="23"/>
      <c r="P318" s="23"/>
      <c r="Q318" s="23"/>
      <c r="R318" s="23"/>
      <c r="S318" s="23"/>
      <c r="T318" s="219"/>
      <c r="U318" s="23"/>
      <c r="V318" s="23"/>
      <c r="W318" s="23"/>
      <c r="X318" s="23"/>
      <c r="Y318" s="23"/>
      <c r="Z318" s="23"/>
    </row>
    <row r="319" spans="1:26" ht="15.75" customHeight="1">
      <c r="A319" s="23"/>
      <c r="B319" s="23"/>
      <c r="C319" s="23"/>
      <c r="D319" s="23"/>
      <c r="E319" s="23"/>
      <c r="F319" s="23"/>
      <c r="G319" s="23"/>
      <c r="H319" s="23"/>
      <c r="I319" s="23"/>
      <c r="J319" s="23"/>
      <c r="K319" s="23"/>
      <c r="L319" s="23"/>
      <c r="M319" s="23"/>
      <c r="N319" s="23"/>
      <c r="O319" s="23"/>
      <c r="P319" s="23"/>
      <c r="Q319" s="23"/>
      <c r="R319" s="23"/>
      <c r="S319" s="23"/>
      <c r="T319" s="219"/>
      <c r="U319" s="23"/>
      <c r="V319" s="23"/>
      <c r="W319" s="23"/>
      <c r="X319" s="23"/>
      <c r="Y319" s="23"/>
      <c r="Z319" s="23"/>
    </row>
    <row r="320" spans="1:26" ht="15.75" customHeight="1">
      <c r="A320" s="23"/>
      <c r="B320" s="23"/>
      <c r="C320" s="23"/>
      <c r="D320" s="23"/>
      <c r="E320" s="23"/>
      <c r="F320" s="23"/>
      <c r="G320" s="23"/>
      <c r="H320" s="23"/>
      <c r="I320" s="23"/>
      <c r="J320" s="23"/>
      <c r="K320" s="23"/>
      <c r="L320" s="23"/>
      <c r="M320" s="23"/>
      <c r="N320" s="23"/>
      <c r="O320" s="23"/>
      <c r="P320" s="23"/>
      <c r="Q320" s="23"/>
      <c r="R320" s="23"/>
      <c r="S320" s="23"/>
      <c r="T320" s="219"/>
      <c r="U320" s="23"/>
      <c r="V320" s="23"/>
      <c r="W320" s="23"/>
      <c r="X320" s="23"/>
      <c r="Y320" s="23"/>
      <c r="Z320" s="23"/>
    </row>
    <row r="321" spans="1:26" ht="15.75" customHeight="1">
      <c r="A321" s="23"/>
      <c r="B321" s="23"/>
      <c r="C321" s="23"/>
      <c r="D321" s="23"/>
      <c r="E321" s="23"/>
      <c r="F321" s="23"/>
      <c r="G321" s="23"/>
      <c r="H321" s="23"/>
      <c r="I321" s="23"/>
      <c r="J321" s="23"/>
      <c r="K321" s="23"/>
      <c r="L321" s="23"/>
      <c r="M321" s="23"/>
      <c r="N321" s="23"/>
      <c r="O321" s="23"/>
      <c r="P321" s="23"/>
      <c r="Q321" s="23"/>
      <c r="R321" s="23"/>
      <c r="S321" s="23"/>
      <c r="T321" s="219"/>
      <c r="U321" s="23"/>
      <c r="V321" s="23"/>
      <c r="W321" s="23"/>
      <c r="X321" s="23"/>
      <c r="Y321" s="23"/>
      <c r="Z321" s="23"/>
    </row>
    <row r="322" spans="1:26" ht="15.75" customHeight="1">
      <c r="A322" s="23"/>
      <c r="B322" s="23"/>
      <c r="C322" s="23"/>
      <c r="D322" s="23"/>
      <c r="E322" s="23"/>
      <c r="F322" s="23"/>
      <c r="G322" s="23"/>
      <c r="H322" s="23"/>
      <c r="I322" s="23"/>
      <c r="J322" s="23"/>
      <c r="K322" s="23"/>
      <c r="L322" s="23"/>
      <c r="M322" s="23"/>
      <c r="N322" s="23"/>
      <c r="O322" s="23"/>
      <c r="P322" s="23"/>
      <c r="Q322" s="23"/>
      <c r="R322" s="23"/>
      <c r="S322" s="23"/>
      <c r="T322" s="219"/>
      <c r="U322" s="23"/>
      <c r="V322" s="23"/>
      <c r="W322" s="23"/>
      <c r="X322" s="23"/>
      <c r="Y322" s="23"/>
      <c r="Z322" s="23"/>
    </row>
    <row r="323" spans="1:26" ht="15.75" customHeight="1">
      <c r="A323" s="23"/>
      <c r="B323" s="23"/>
      <c r="C323" s="23"/>
      <c r="D323" s="23"/>
      <c r="E323" s="23"/>
      <c r="F323" s="23"/>
      <c r="G323" s="23"/>
      <c r="H323" s="23"/>
      <c r="I323" s="23"/>
      <c r="J323" s="23"/>
      <c r="K323" s="23"/>
      <c r="L323" s="23"/>
      <c r="M323" s="23"/>
      <c r="N323" s="23"/>
      <c r="O323" s="23"/>
      <c r="P323" s="23"/>
      <c r="Q323" s="23"/>
      <c r="R323" s="23"/>
      <c r="S323" s="23"/>
      <c r="T323" s="219"/>
      <c r="U323" s="23"/>
      <c r="V323" s="23"/>
      <c r="W323" s="23"/>
      <c r="X323" s="23"/>
      <c r="Y323" s="23"/>
      <c r="Z323" s="23"/>
    </row>
    <row r="324" spans="1:26" ht="15.75" customHeight="1">
      <c r="A324" s="23"/>
      <c r="B324" s="23"/>
      <c r="C324" s="23"/>
      <c r="D324" s="23"/>
      <c r="E324" s="23"/>
      <c r="F324" s="23"/>
      <c r="G324" s="23"/>
      <c r="H324" s="23"/>
      <c r="I324" s="23"/>
      <c r="J324" s="23"/>
      <c r="K324" s="23"/>
      <c r="L324" s="23"/>
      <c r="M324" s="23"/>
      <c r="N324" s="23"/>
      <c r="O324" s="23"/>
      <c r="P324" s="23"/>
      <c r="Q324" s="23"/>
      <c r="R324" s="23"/>
      <c r="S324" s="23"/>
      <c r="T324" s="219"/>
      <c r="U324" s="23"/>
      <c r="V324" s="23"/>
      <c r="W324" s="23"/>
      <c r="X324" s="23"/>
      <c r="Y324" s="23"/>
      <c r="Z324" s="23"/>
    </row>
    <row r="325" spans="1:26" ht="15.75" customHeight="1">
      <c r="A325" s="23"/>
      <c r="B325" s="23"/>
      <c r="C325" s="23"/>
      <c r="D325" s="23"/>
      <c r="E325" s="23"/>
      <c r="F325" s="23"/>
      <c r="G325" s="23"/>
      <c r="H325" s="23"/>
      <c r="I325" s="23"/>
      <c r="J325" s="23"/>
      <c r="K325" s="23"/>
      <c r="L325" s="23"/>
      <c r="M325" s="23"/>
      <c r="N325" s="23"/>
      <c r="O325" s="23"/>
      <c r="P325" s="23"/>
      <c r="Q325" s="23"/>
      <c r="R325" s="23"/>
      <c r="S325" s="23"/>
      <c r="T325" s="219"/>
      <c r="U325" s="23"/>
      <c r="V325" s="23"/>
      <c r="W325" s="23"/>
      <c r="X325" s="23"/>
      <c r="Y325" s="23"/>
      <c r="Z325" s="23"/>
    </row>
    <row r="326" spans="1:26" ht="15.75" customHeight="1">
      <c r="A326" s="23"/>
      <c r="B326" s="23"/>
      <c r="C326" s="23"/>
      <c r="D326" s="23"/>
      <c r="E326" s="23"/>
      <c r="F326" s="23"/>
      <c r="G326" s="23"/>
      <c r="H326" s="23"/>
      <c r="I326" s="23"/>
      <c r="J326" s="23"/>
      <c r="K326" s="23"/>
      <c r="L326" s="23"/>
      <c r="M326" s="23"/>
      <c r="N326" s="23"/>
      <c r="O326" s="23"/>
      <c r="P326" s="23"/>
      <c r="Q326" s="23"/>
      <c r="R326" s="23"/>
      <c r="S326" s="23"/>
      <c r="T326" s="219"/>
      <c r="U326" s="23"/>
      <c r="V326" s="23"/>
      <c r="W326" s="23"/>
      <c r="X326" s="23"/>
      <c r="Y326" s="23"/>
      <c r="Z326" s="23"/>
    </row>
    <row r="327" spans="1:26" ht="15.75" customHeight="1">
      <c r="A327" s="23"/>
      <c r="B327" s="23"/>
      <c r="C327" s="23"/>
      <c r="D327" s="23"/>
      <c r="E327" s="23"/>
      <c r="F327" s="23"/>
      <c r="G327" s="23"/>
      <c r="H327" s="23"/>
      <c r="I327" s="23"/>
      <c r="J327" s="23"/>
      <c r="K327" s="23"/>
      <c r="L327" s="23"/>
      <c r="M327" s="23"/>
      <c r="N327" s="23"/>
      <c r="O327" s="23"/>
      <c r="P327" s="23"/>
      <c r="Q327" s="23"/>
      <c r="R327" s="23"/>
      <c r="S327" s="23"/>
      <c r="T327" s="219"/>
      <c r="U327" s="23"/>
      <c r="V327" s="23"/>
      <c r="W327" s="23"/>
      <c r="X327" s="23"/>
      <c r="Y327" s="23"/>
      <c r="Z327" s="23"/>
    </row>
    <row r="328" spans="1:26" ht="15.75" customHeight="1">
      <c r="A328" s="23"/>
      <c r="B328" s="23"/>
      <c r="C328" s="23"/>
      <c r="D328" s="23"/>
      <c r="E328" s="23"/>
      <c r="F328" s="23"/>
      <c r="G328" s="23"/>
      <c r="H328" s="23"/>
      <c r="I328" s="23"/>
      <c r="J328" s="23"/>
      <c r="K328" s="23"/>
      <c r="L328" s="23"/>
      <c r="M328" s="23"/>
      <c r="N328" s="23"/>
      <c r="O328" s="23"/>
      <c r="P328" s="23"/>
      <c r="Q328" s="23"/>
      <c r="R328" s="23"/>
      <c r="S328" s="23"/>
      <c r="T328" s="219"/>
      <c r="U328" s="23"/>
      <c r="V328" s="23"/>
      <c r="W328" s="23"/>
      <c r="X328" s="23"/>
      <c r="Y328" s="23"/>
      <c r="Z328" s="23"/>
    </row>
    <row r="329" spans="1:26" ht="15.75" customHeight="1">
      <c r="A329" s="23"/>
      <c r="B329" s="23"/>
      <c r="C329" s="23"/>
      <c r="D329" s="23"/>
      <c r="E329" s="23"/>
      <c r="F329" s="23"/>
      <c r="G329" s="23"/>
      <c r="H329" s="23"/>
      <c r="I329" s="23"/>
      <c r="J329" s="23"/>
      <c r="K329" s="23"/>
      <c r="L329" s="23"/>
      <c r="M329" s="23"/>
      <c r="N329" s="23"/>
      <c r="O329" s="23"/>
      <c r="P329" s="23"/>
      <c r="Q329" s="23"/>
      <c r="R329" s="23"/>
      <c r="S329" s="23"/>
      <c r="T329" s="219"/>
      <c r="U329" s="23"/>
      <c r="V329" s="23"/>
      <c r="W329" s="23"/>
      <c r="X329" s="23"/>
      <c r="Y329" s="23"/>
      <c r="Z329" s="23"/>
    </row>
    <row r="330" spans="1:26" ht="15.75" customHeight="1">
      <c r="A330" s="23"/>
      <c r="B330" s="23"/>
      <c r="C330" s="23"/>
      <c r="D330" s="23"/>
      <c r="E330" s="23"/>
      <c r="F330" s="23"/>
      <c r="G330" s="23"/>
      <c r="H330" s="23"/>
      <c r="I330" s="23"/>
      <c r="J330" s="23"/>
      <c r="K330" s="23"/>
      <c r="L330" s="23"/>
      <c r="M330" s="23"/>
      <c r="N330" s="23"/>
      <c r="O330" s="23"/>
      <c r="P330" s="23"/>
      <c r="Q330" s="23"/>
      <c r="R330" s="23"/>
      <c r="S330" s="23"/>
      <c r="T330" s="219"/>
      <c r="U330" s="23"/>
      <c r="V330" s="23"/>
      <c r="W330" s="23"/>
      <c r="X330" s="23"/>
      <c r="Y330" s="23"/>
      <c r="Z330" s="23"/>
    </row>
    <row r="331" spans="1:26" ht="15.75" customHeight="1">
      <c r="A331" s="23"/>
      <c r="B331" s="23"/>
      <c r="C331" s="23"/>
      <c r="D331" s="23"/>
      <c r="E331" s="23"/>
      <c r="F331" s="23"/>
      <c r="G331" s="23"/>
      <c r="H331" s="23"/>
      <c r="I331" s="23"/>
      <c r="J331" s="23"/>
      <c r="K331" s="23"/>
      <c r="L331" s="23"/>
      <c r="M331" s="23"/>
      <c r="N331" s="23"/>
      <c r="O331" s="23"/>
      <c r="P331" s="23"/>
      <c r="Q331" s="23"/>
      <c r="R331" s="23"/>
      <c r="S331" s="23"/>
      <c r="T331" s="219"/>
      <c r="U331" s="23"/>
      <c r="V331" s="23"/>
      <c r="W331" s="23"/>
      <c r="X331" s="23"/>
      <c r="Y331" s="23"/>
      <c r="Z331" s="23"/>
    </row>
    <row r="332" spans="1:26"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63">
    <mergeCell ref="O108:R108"/>
    <mergeCell ref="O118:R118"/>
    <mergeCell ref="O119:R119"/>
    <mergeCell ref="S119:S120"/>
    <mergeCell ref="O109:R109"/>
    <mergeCell ref="O110:R110"/>
    <mergeCell ref="O111:R111"/>
    <mergeCell ref="O112:R112"/>
    <mergeCell ref="O113:R113"/>
    <mergeCell ref="O114:R114"/>
    <mergeCell ref="O115:R115"/>
    <mergeCell ref="O116:R116"/>
    <mergeCell ref="O117:R117"/>
    <mergeCell ref="O99:R99"/>
    <mergeCell ref="O100:R100"/>
    <mergeCell ref="O101:R101"/>
    <mergeCell ref="O102:R102"/>
    <mergeCell ref="O103:R103"/>
    <mergeCell ref="O104:R104"/>
    <mergeCell ref="O105:R105"/>
    <mergeCell ref="O106:R106"/>
    <mergeCell ref="O107:R107"/>
    <mergeCell ref="O90:R90"/>
    <mergeCell ref="O91:R91"/>
    <mergeCell ref="O92:R92"/>
    <mergeCell ref="O93:R93"/>
    <mergeCell ref="O94:R94"/>
    <mergeCell ref="O95:R95"/>
    <mergeCell ref="O96:R96"/>
    <mergeCell ref="O97:R97"/>
    <mergeCell ref="O98:R98"/>
    <mergeCell ref="O77:R77"/>
    <mergeCell ref="O78:R78"/>
    <mergeCell ref="O79:R79"/>
    <mergeCell ref="O80:R80"/>
    <mergeCell ref="O81:R83"/>
    <mergeCell ref="O86:R86"/>
    <mergeCell ref="O87:R87"/>
    <mergeCell ref="O88:R88"/>
    <mergeCell ref="O89:R89"/>
    <mergeCell ref="O68:R68"/>
    <mergeCell ref="O69:R69"/>
    <mergeCell ref="O70:R70"/>
    <mergeCell ref="O71:R71"/>
    <mergeCell ref="O72:R72"/>
    <mergeCell ref="O73:R73"/>
    <mergeCell ref="O74:R74"/>
    <mergeCell ref="O75:R75"/>
    <mergeCell ref="O76:R76"/>
    <mergeCell ref="O127:R127"/>
    <mergeCell ref="O128:R128"/>
    <mergeCell ref="O129:R129"/>
    <mergeCell ref="O130:R130"/>
    <mergeCell ref="O131:R131"/>
    <mergeCell ref="O120:R120"/>
    <mergeCell ref="O121:R121"/>
    <mergeCell ref="O122:R122"/>
    <mergeCell ref="O123:R123"/>
    <mergeCell ref="O124:R124"/>
    <mergeCell ref="O125:R125"/>
    <mergeCell ref="O126:R126"/>
    <mergeCell ref="F39:F41"/>
    <mergeCell ref="G39:G41"/>
    <mergeCell ref="A42:A44"/>
    <mergeCell ref="B42:B44"/>
    <mergeCell ref="C42:C44"/>
    <mergeCell ref="D42:D44"/>
    <mergeCell ref="E42:E44"/>
    <mergeCell ref="F42:F44"/>
    <mergeCell ref="G42:G44"/>
    <mergeCell ref="F25:F29"/>
    <mergeCell ref="G25:G29"/>
    <mergeCell ref="F30:F34"/>
    <mergeCell ref="G30:G34"/>
    <mergeCell ref="F37:F38"/>
    <mergeCell ref="G37:G38"/>
    <mergeCell ref="A17:C20"/>
    <mergeCell ref="D17:T20"/>
    <mergeCell ref="A22:G22"/>
    <mergeCell ref="H22:N22"/>
    <mergeCell ref="O22:P22"/>
    <mergeCell ref="Q22:U22"/>
    <mergeCell ref="A25:A29"/>
    <mergeCell ref="A37:A38"/>
    <mergeCell ref="B25:B29"/>
    <mergeCell ref="C25:C29"/>
    <mergeCell ref="A30:A34"/>
    <mergeCell ref="B30:B34"/>
    <mergeCell ref="C30:C34"/>
    <mergeCell ref="B37:B38"/>
    <mergeCell ref="C37:C38"/>
    <mergeCell ref="A107:A108"/>
    <mergeCell ref="C107:C108"/>
    <mergeCell ref="D107:D108"/>
    <mergeCell ref="A111:A114"/>
    <mergeCell ref="D111:D114"/>
    <mergeCell ref="D25:D29"/>
    <mergeCell ref="E25:E29"/>
    <mergeCell ref="D30:D34"/>
    <mergeCell ref="E30:E34"/>
    <mergeCell ref="D37:D38"/>
    <mergeCell ref="E37:E38"/>
    <mergeCell ref="A39:A41"/>
    <mergeCell ref="B39:B41"/>
    <mergeCell ref="C39:C41"/>
    <mergeCell ref="D39:D41"/>
    <mergeCell ref="E39:E41"/>
    <mergeCell ref="A64:A65"/>
    <mergeCell ref="B64:B65"/>
    <mergeCell ref="C64:C65"/>
    <mergeCell ref="D64:D65"/>
    <mergeCell ref="E64:E65"/>
    <mergeCell ref="A66:A83"/>
    <mergeCell ref="B66:B83"/>
    <mergeCell ref="C66:C83"/>
    <mergeCell ref="G107:G108"/>
    <mergeCell ref="G111:G114"/>
    <mergeCell ref="F116:F122"/>
    <mergeCell ref="G116:G122"/>
    <mergeCell ref="G124:G125"/>
    <mergeCell ref="A102:A103"/>
    <mergeCell ref="B102:B103"/>
    <mergeCell ref="D102:D103"/>
    <mergeCell ref="E102:E103"/>
    <mergeCell ref="F102:F103"/>
    <mergeCell ref="A104:A106"/>
    <mergeCell ref="D104:D106"/>
    <mergeCell ref="B111:B114"/>
    <mergeCell ref="C111:C114"/>
    <mergeCell ref="E112:E114"/>
    <mergeCell ref="F112:F114"/>
    <mergeCell ref="B107:B108"/>
    <mergeCell ref="B116:B122"/>
    <mergeCell ref="C116:C122"/>
    <mergeCell ref="D116:D122"/>
    <mergeCell ref="A124:A125"/>
    <mergeCell ref="B124:B125"/>
    <mergeCell ref="C124:C125"/>
    <mergeCell ref="D124:D125"/>
    <mergeCell ref="D66:D83"/>
    <mergeCell ref="E66:E83"/>
    <mergeCell ref="F66:F83"/>
    <mergeCell ref="G66:G83"/>
    <mergeCell ref="G102:G103"/>
    <mergeCell ref="G104:G106"/>
    <mergeCell ref="B104:B106"/>
    <mergeCell ref="C104:C106"/>
    <mergeCell ref="A48:A54"/>
    <mergeCell ref="B48:B54"/>
    <mergeCell ref="C48:C54"/>
    <mergeCell ref="D48:D54"/>
    <mergeCell ref="E48:E54"/>
    <mergeCell ref="F48:F54"/>
    <mergeCell ref="G48:G54"/>
    <mergeCell ref="A55:A57"/>
    <mergeCell ref="B55:B57"/>
    <mergeCell ref="C55:C57"/>
    <mergeCell ref="D55:D57"/>
    <mergeCell ref="E55:E57"/>
    <mergeCell ref="F55:F57"/>
    <mergeCell ref="G55:G57"/>
    <mergeCell ref="F64:F65"/>
    <mergeCell ref="G64:G65"/>
  </mergeCells>
  <conditionalFormatting sqref="T24:T58">
    <cfRule type="containsText" dxfId="110" priority="1" stopIfTrue="1" operator="containsText" text="Cerrada">
      <formula>NOT(ISERROR(SEARCH(("Cerrada"),(T24))))</formula>
    </cfRule>
  </conditionalFormatting>
  <conditionalFormatting sqref="T24:T58">
    <cfRule type="containsText" dxfId="109" priority="2" stopIfTrue="1" operator="containsText" text="En ejecución">
      <formula>NOT(ISERROR(SEARCH(("En ejecución"),(T24))))</formula>
    </cfRule>
  </conditionalFormatting>
  <conditionalFormatting sqref="T24:T58">
    <cfRule type="containsText" dxfId="108" priority="3" stopIfTrue="1" operator="containsText" text="Vencida">
      <formula>NOT(ISERROR(SEARCH(("Vencida"),(T24))))</formula>
    </cfRule>
  </conditionalFormatting>
  <conditionalFormatting sqref="W86:W88">
    <cfRule type="containsText" dxfId="107" priority="4" stopIfTrue="1" operator="containsText" text="Cerrada">
      <formula>NOT(ISERROR(SEARCH(("Cerrada"),(W86))))</formula>
    </cfRule>
  </conditionalFormatting>
  <conditionalFormatting sqref="W86:W88">
    <cfRule type="containsText" dxfId="106" priority="5" stopIfTrue="1" operator="containsText" text="En ejecución">
      <formula>NOT(ISERROR(SEARCH(("En ejecución"),(W86))))</formula>
    </cfRule>
  </conditionalFormatting>
  <conditionalFormatting sqref="W86:W88">
    <cfRule type="containsText" dxfId="105" priority="6" stopIfTrue="1" operator="containsText" text="Vencida">
      <formula>NOT(ISERROR(SEARCH(("Vencida"),(W86))))</formula>
    </cfRule>
  </conditionalFormatting>
  <conditionalFormatting sqref="W90:W91">
    <cfRule type="containsText" dxfId="104" priority="7" stopIfTrue="1" operator="containsText" text="Cerrada">
      <formula>NOT(ISERROR(SEARCH(("Cerrada"),(W90))))</formula>
    </cfRule>
  </conditionalFormatting>
  <conditionalFormatting sqref="W90:W91">
    <cfRule type="containsText" dxfId="103" priority="8" stopIfTrue="1" operator="containsText" text="En ejecución">
      <formula>NOT(ISERROR(SEARCH(("En ejecución"),(W90))))</formula>
    </cfRule>
  </conditionalFormatting>
  <conditionalFormatting sqref="W90:W91">
    <cfRule type="containsText" dxfId="102" priority="9" stopIfTrue="1" operator="containsText" text="Vencida">
      <formula>NOT(ISERROR(SEARCH(("Vencida"),(W90))))</formula>
    </cfRule>
  </conditionalFormatting>
  <conditionalFormatting sqref="W96:W97">
    <cfRule type="containsText" dxfId="101" priority="10" stopIfTrue="1" operator="containsText" text="Cerrada">
      <formula>NOT(ISERROR(SEARCH(("Cerrada"),(W96))))</formula>
    </cfRule>
  </conditionalFormatting>
  <conditionalFormatting sqref="W96:W97">
    <cfRule type="containsText" dxfId="100" priority="11" stopIfTrue="1" operator="containsText" text="En ejecución">
      <formula>NOT(ISERROR(SEARCH(("En ejecución"),(W96))))</formula>
    </cfRule>
  </conditionalFormatting>
  <conditionalFormatting sqref="W96:W97">
    <cfRule type="containsText" dxfId="99" priority="12" stopIfTrue="1" operator="containsText" text="Vencida">
      <formula>NOT(ISERROR(SEARCH(("Vencida"),(W96))))</formula>
    </cfRule>
  </conditionalFormatting>
  <conditionalFormatting sqref="W98">
    <cfRule type="containsText" dxfId="98" priority="13" stopIfTrue="1" operator="containsText" text="Cerrada">
      <formula>NOT(ISERROR(SEARCH(("Cerrada"),(W98))))</formula>
    </cfRule>
  </conditionalFormatting>
  <conditionalFormatting sqref="W98">
    <cfRule type="containsText" dxfId="97" priority="14" stopIfTrue="1" operator="containsText" text="En ejecución">
      <formula>NOT(ISERROR(SEARCH(("En ejecución"),(W98))))</formula>
    </cfRule>
  </conditionalFormatting>
  <conditionalFormatting sqref="W98">
    <cfRule type="containsText" dxfId="96" priority="15" stopIfTrue="1" operator="containsText" text="Vencida">
      <formula>NOT(ISERROR(SEARCH(("Vencida"),(W98))))</formula>
    </cfRule>
  </conditionalFormatting>
  <dataValidations count="10">
    <dataValidation type="list" allowBlank="1" showInputMessage="1" showErrorMessage="1" prompt=" - " sqref="B25 B30 B35:B37 B39 B42 B97">
      <formula1>$F$2:$F$11</formula1>
    </dataValidation>
    <dataValidation type="list" allowBlank="1" showInputMessage="1" showErrorMessage="1" prompt=" - " sqref="C25 C30 C35:C37 C39 C42 C97">
      <formula1>$D$2:$D$15</formula1>
    </dataValidation>
    <dataValidation type="list" allowBlank="1" showErrorMessage="1" sqref="B48 B55 B58:B60 B84 B86:B95 B98 B100 B128:B131">
      <formula1>$F$2:$F$6</formula1>
    </dataValidation>
    <dataValidation type="list" allowBlank="1" showErrorMessage="1" sqref="C48 C55 C58:C60 C84 C86:C95 C98 C100 C128:C131">
      <formula1>$D$2:$D$13</formula1>
    </dataValidation>
    <dataValidation type="list" allowBlank="1" showErrorMessage="1" sqref="F48 F55 F58:F60 F84 F86:F95 F98 F100 F102 F104:F112 F115:F116 F123:F125 F128:F131">
      <formula1>$G$2:$G$5</formula1>
    </dataValidation>
    <dataValidation type="list" allowBlank="1" showErrorMessage="1" sqref="T52:T54">
      <formula1>$I$2:$I$5</formula1>
    </dataValidation>
    <dataValidation type="list" allowBlank="1" showErrorMessage="1" sqref="I48:I60 I84 I86:I95 I98:I131">
      <formula1>$H$2:$H$3</formula1>
    </dataValidation>
    <dataValidation type="list" allowBlank="1" showInputMessage="1" showErrorMessage="1" prompt=" - " sqref="F25 F30 F35:F37 F39 F42 F97">
      <formula1>$G$2:$G$5</formula1>
    </dataValidation>
    <dataValidation type="list" allowBlank="1" showErrorMessage="1" sqref="T24:T51 T55:T67 W68:W83 T84 W86:W131">
      <formula1>$I$2:$I$4</formula1>
    </dataValidation>
    <dataValidation type="list" allowBlank="1" showErrorMessage="1" sqref="S24:S67 V68:V83 S84 V86:V131">
      <formula1>$J$2:$J$4</formula1>
    </dataValidation>
  </dataValidations>
  <hyperlinks>
    <hyperlink ref="R49" r:id="rId1"/>
    <hyperlink ref="R55" r:id="rId2"/>
    <hyperlink ref="R56" r:id="rId3"/>
    <hyperlink ref="R60" r:id="rId4"/>
    <hyperlink ref="R62" r:id="rId5" location="overlay-context=_x000a__x000a_24/12/2018:  radicado No. 00106-817-001434 del 29 de noviembre de 2018. "/>
    <hyperlink ref="J63" r:id="rId6" location="overlay-context="/>
    <hyperlink ref="J64" r:id="rId7" location="overlay-context="/>
    <hyperlink ref="U74" r:id="rId8" location="overlay-context=_x000a__x000a_19/07/2018:"/>
    <hyperlink ref="U78" r:id="rId9"/>
    <hyperlink ref="U79" r:id="rId10"/>
    <hyperlink ref="U89" r:id="rId11"/>
    <hyperlink ref="U94" r:id="rId12"/>
    <hyperlink ref="S95" r:id="rId13"/>
    <hyperlink ref="U95" r:id="rId14"/>
    <hyperlink ref="S98" r:id="rId15"/>
    <hyperlink ref="U98" r:id="rId16"/>
    <hyperlink ref="U101" r:id="rId17" location="gid=292185415_x000a_"/>
    <hyperlink ref="S102" r:id="rId18"/>
    <hyperlink ref="U102" r:id="rId19"/>
    <hyperlink ref="S103" r:id="rId20" location="gid=292185415"/>
    <hyperlink ref="U103" r:id="rId21" location="gid=292185415_x000a_"/>
    <hyperlink ref="U104" r:id="rId22"/>
    <hyperlink ref="U105" r:id="rId23"/>
    <hyperlink ref="U106" r:id="rId24"/>
    <hyperlink ref="U114" r:id="rId25" location="gid=0"/>
    <hyperlink ref="U116" r:id="rId26" location="gid=1828784513_x000a_"/>
    <hyperlink ref="U123" r:id="rId27"/>
    <hyperlink ref="U127" r:id="rId28" location="overlay-context=_x000a_"/>
    <hyperlink ref="U130" r:id="rId29" location="search/autoreporte/WhctKJVRNJdDGPhSjSjkwHLGPlwPdgbXrvSQdbLBMJBxLXBfNXTKjWGFjcdBTqvxxftBKqL"/>
    <hyperlink ref="U131" r:id="rId30"/>
  </hyperlinks>
  <pageMargins left="0.7" right="0.7" top="0.75" bottom="0.75" header="0" footer="0"/>
  <pageSetup orientation="portrait"/>
  <drawing r:id="rId3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00"/>
  <sheetViews>
    <sheetView showGridLines="0" topLeftCell="A17" workbookViewId="0"/>
  </sheetViews>
  <sheetFormatPr baseColWidth="10" defaultColWidth="14.42578125" defaultRowHeight="15" customHeight="1"/>
  <cols>
    <col min="1" max="1" width="6.5703125" customWidth="1"/>
    <col min="2" max="2" width="14.855468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23"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6.140625" customWidth="1"/>
    <col min="20" max="20" width="76" customWidth="1"/>
    <col min="21" max="21" width="40.140625" customWidth="1"/>
    <col min="22" max="22" width="18.42578125" customWidth="1"/>
    <col min="23" max="23" width="19.42578125" customWidth="1"/>
    <col min="24" max="24" width="33.710937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6.25" hidden="1" customHeight="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6.25" hidden="1" customHeight="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6.25" hidden="1" customHeight="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9" hidden="1" customHeight="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6.25" hidden="1" customHeight="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6.25" hidden="1" customHeight="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6.25" hidden="1" customHeight="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75" hidden="1" customHeight="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6.25" hidden="1" customHeight="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9" hidden="1" customHeight="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6.25" hidden="1" customHeight="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9" hidden="1" customHeight="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6.25" hidden="1" customHeight="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9" hidden="1" customHeight="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4" hidden="1" customHeight="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46"/>
      <c r="B17" s="647"/>
      <c r="C17" s="648"/>
      <c r="D17" s="653" t="s">
        <v>101</v>
      </c>
      <c r="E17" s="647"/>
      <c r="F17" s="647"/>
      <c r="G17" s="647"/>
      <c r="H17" s="647"/>
      <c r="I17" s="647"/>
      <c r="J17" s="647"/>
      <c r="K17" s="647"/>
      <c r="L17" s="647"/>
      <c r="M17" s="647"/>
      <c r="N17" s="647"/>
      <c r="O17" s="647"/>
      <c r="P17" s="647"/>
      <c r="Q17" s="647"/>
      <c r="R17" s="647"/>
      <c r="S17" s="647"/>
      <c r="T17" s="647"/>
      <c r="U17" s="647"/>
      <c r="V17" s="647"/>
      <c r="W17" s="648"/>
      <c r="X17" s="95" t="s">
        <v>102</v>
      </c>
      <c r="Y17" s="23"/>
      <c r="Z17" s="23"/>
      <c r="AA17" s="23"/>
    </row>
    <row r="18" spans="1:27" ht="27.75" customHeight="1">
      <c r="A18" s="649"/>
      <c r="B18" s="593"/>
      <c r="C18" s="650"/>
      <c r="D18" s="649"/>
      <c r="E18" s="593"/>
      <c r="F18" s="593"/>
      <c r="G18" s="593"/>
      <c r="H18" s="593"/>
      <c r="I18" s="593"/>
      <c r="J18" s="593"/>
      <c r="K18" s="593"/>
      <c r="L18" s="593"/>
      <c r="M18" s="593"/>
      <c r="N18" s="593"/>
      <c r="O18" s="593"/>
      <c r="P18" s="593"/>
      <c r="Q18" s="593"/>
      <c r="R18" s="593"/>
      <c r="S18" s="593"/>
      <c r="T18" s="593"/>
      <c r="U18" s="593"/>
      <c r="V18" s="593"/>
      <c r="W18" s="650"/>
      <c r="X18" s="96" t="s">
        <v>103</v>
      </c>
      <c r="Y18" s="23"/>
      <c r="Z18" s="23"/>
      <c r="AA18" s="23"/>
    </row>
    <row r="19" spans="1:27" ht="27.75" customHeight="1">
      <c r="A19" s="649"/>
      <c r="B19" s="593"/>
      <c r="C19" s="650"/>
      <c r="D19" s="649"/>
      <c r="E19" s="593"/>
      <c r="F19" s="593"/>
      <c r="G19" s="593"/>
      <c r="H19" s="593"/>
      <c r="I19" s="593"/>
      <c r="J19" s="593"/>
      <c r="K19" s="593"/>
      <c r="L19" s="593"/>
      <c r="M19" s="593"/>
      <c r="N19" s="593"/>
      <c r="O19" s="593"/>
      <c r="P19" s="593"/>
      <c r="Q19" s="593"/>
      <c r="R19" s="593"/>
      <c r="S19" s="593"/>
      <c r="T19" s="593"/>
      <c r="U19" s="593"/>
      <c r="V19" s="593"/>
      <c r="W19" s="650"/>
      <c r="X19" s="97" t="s">
        <v>104</v>
      </c>
      <c r="Y19" s="23"/>
      <c r="Z19" s="23"/>
      <c r="AA19" s="23"/>
    </row>
    <row r="20" spans="1:27" ht="27.75" customHeight="1">
      <c r="A20" s="651"/>
      <c r="B20" s="652"/>
      <c r="C20" s="612"/>
      <c r="D20" s="651"/>
      <c r="E20" s="652"/>
      <c r="F20" s="652"/>
      <c r="G20" s="652"/>
      <c r="H20" s="652"/>
      <c r="I20" s="652"/>
      <c r="J20" s="652"/>
      <c r="K20" s="652"/>
      <c r="L20" s="652"/>
      <c r="M20" s="652"/>
      <c r="N20" s="652"/>
      <c r="O20" s="652"/>
      <c r="P20" s="652"/>
      <c r="Q20" s="652"/>
      <c r="R20" s="652"/>
      <c r="S20" s="652"/>
      <c r="T20" s="652"/>
      <c r="U20" s="652"/>
      <c r="V20" s="652"/>
      <c r="W20" s="612"/>
      <c r="X20" s="98" t="s">
        <v>105</v>
      </c>
      <c r="Y20" s="23"/>
      <c r="Z20" s="23"/>
      <c r="AA20" s="23"/>
    </row>
    <row r="21" spans="1:27" ht="45" customHeight="1">
      <c r="A21" s="99" t="s">
        <v>927</v>
      </c>
      <c r="B21" s="278"/>
      <c r="C21" s="278"/>
      <c r="D21" s="100"/>
      <c r="E21" s="100"/>
      <c r="F21" s="100"/>
      <c r="G21" s="100"/>
      <c r="H21" s="100"/>
      <c r="I21" s="100"/>
      <c r="J21" s="100"/>
      <c r="K21" s="100"/>
      <c r="L21" s="100"/>
      <c r="M21" s="100"/>
      <c r="N21" s="100"/>
      <c r="O21" s="100"/>
      <c r="P21" s="100"/>
      <c r="Q21" s="100"/>
      <c r="R21" s="100"/>
      <c r="S21" s="100"/>
      <c r="T21" s="100"/>
      <c r="U21" s="100"/>
      <c r="V21" s="100"/>
      <c r="W21" s="100"/>
      <c r="X21" s="279"/>
      <c r="Y21" s="23"/>
      <c r="Z21" s="23"/>
      <c r="AA21" s="23"/>
    </row>
    <row r="22" spans="1:27" ht="45" customHeight="1">
      <c r="A22" s="681" t="s">
        <v>107</v>
      </c>
      <c r="B22" s="565"/>
      <c r="C22" s="565"/>
      <c r="D22" s="565"/>
      <c r="E22" s="565"/>
      <c r="F22" s="565"/>
      <c r="G22" s="566"/>
      <c r="H22" s="682" t="s">
        <v>108</v>
      </c>
      <c r="I22" s="565"/>
      <c r="J22" s="565"/>
      <c r="K22" s="565"/>
      <c r="L22" s="565"/>
      <c r="M22" s="565"/>
      <c r="N22" s="566"/>
      <c r="O22" s="683" t="s">
        <v>109</v>
      </c>
      <c r="P22" s="565"/>
      <c r="Q22" s="565"/>
      <c r="R22" s="565"/>
      <c r="S22" s="566"/>
      <c r="T22" s="684" t="s">
        <v>110</v>
      </c>
      <c r="U22" s="565"/>
      <c r="V22" s="565"/>
      <c r="W22" s="565"/>
      <c r="X22" s="566"/>
      <c r="Y22" s="102"/>
      <c r="Z22" s="103"/>
      <c r="AA22" s="104"/>
    </row>
    <row r="23" spans="1:27" ht="63" customHeight="1">
      <c r="A23" s="105" t="s">
        <v>111</v>
      </c>
      <c r="B23" s="106" t="s">
        <v>53</v>
      </c>
      <c r="C23" s="106" t="s">
        <v>112</v>
      </c>
      <c r="D23" s="106" t="s">
        <v>113</v>
      </c>
      <c r="E23" s="106" t="s">
        <v>114</v>
      </c>
      <c r="F23" s="106" t="s">
        <v>115</v>
      </c>
      <c r="G23" s="107" t="s">
        <v>116</v>
      </c>
      <c r="H23" s="108" t="s">
        <v>117</v>
      </c>
      <c r="I23" s="106" t="s">
        <v>55</v>
      </c>
      <c r="J23" s="106" t="s">
        <v>118</v>
      </c>
      <c r="K23" s="109" t="s">
        <v>119</v>
      </c>
      <c r="L23" s="109" t="s">
        <v>120</v>
      </c>
      <c r="M23" s="109" t="s">
        <v>121</v>
      </c>
      <c r="N23" s="110" t="s">
        <v>122</v>
      </c>
      <c r="O23" s="679" t="s">
        <v>123</v>
      </c>
      <c r="P23" s="565"/>
      <c r="Q23" s="565"/>
      <c r="R23" s="680"/>
      <c r="S23" s="110" t="s">
        <v>124</v>
      </c>
      <c r="T23" s="112" t="s">
        <v>123</v>
      </c>
      <c r="U23" s="109" t="s">
        <v>124</v>
      </c>
      <c r="V23" s="109" t="s">
        <v>57</v>
      </c>
      <c r="W23" s="109" t="s">
        <v>125</v>
      </c>
      <c r="X23" s="110" t="s">
        <v>126</v>
      </c>
      <c r="Y23" s="113"/>
      <c r="Z23" s="23"/>
      <c r="AA23" s="23"/>
    </row>
    <row r="24" spans="1:27" ht="15.7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row>
    <row r="25" spans="1:27"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row>
    <row r="26" spans="1:27"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row>
    <row r="27" spans="1:27"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row>
    <row r="28" spans="1:27"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row>
    <row r="29" spans="1:27"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row>
    <row r="30" spans="1:27"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row>
    <row r="31" spans="1:27"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row>
    <row r="32" spans="1:27"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row>
    <row r="33" spans="1:27"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row>
    <row r="34" spans="1:27"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row>
    <row r="35" spans="1:27"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row>
    <row r="36" spans="1:27"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row>
    <row r="37" spans="1:27"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row>
    <row r="38" spans="1:27"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row>
    <row r="39" spans="1:27"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row>
    <row r="40" spans="1:27"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row>
    <row r="41" spans="1:27"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row>
    <row r="42" spans="1:27"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row>
    <row r="43" spans="1:27"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row>
    <row r="44" spans="1:27"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row>
    <row r="45" spans="1:27"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row>
    <row r="46" spans="1:27"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row>
    <row r="47" spans="1:27"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row>
    <row r="48" spans="1:27"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row>
    <row r="49" spans="1:27"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row>
    <row r="50" spans="1:27"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row>
    <row r="51" spans="1:27"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row>
    <row r="52" spans="1:27"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row>
    <row r="53" spans="1:27"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row>
    <row r="54" spans="1:27"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row>
    <row r="55" spans="1:27"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row>
    <row r="56" spans="1:27"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row>
    <row r="57" spans="1:27"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row>
    <row r="58" spans="1:27"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row>
    <row r="59" spans="1:27"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row>
    <row r="60" spans="1:27"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row>
    <row r="61" spans="1:27"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row>
    <row r="62" spans="1:27"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row>
    <row r="63" spans="1:27"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row>
    <row r="64" spans="1:27"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row>
    <row r="65" spans="1:27"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row>
    <row r="66" spans="1:27"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row>
    <row r="67" spans="1:27"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row>
    <row r="68" spans="1:27"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row>
    <row r="69" spans="1:27"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row>
    <row r="70" spans="1:27" ht="63.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94"/>
      <c r="F91" s="23"/>
      <c r="G91" s="94"/>
      <c r="H91" s="94"/>
      <c r="I91" s="23"/>
      <c r="J91" s="23"/>
      <c r="K91" s="23"/>
      <c r="L91" s="23"/>
      <c r="M91" s="23"/>
      <c r="N91" s="23"/>
      <c r="O91" s="23"/>
      <c r="P91" s="23"/>
      <c r="Q91" s="23"/>
      <c r="R91" s="23"/>
      <c r="S91" s="23"/>
      <c r="T91" s="93"/>
      <c r="U91" s="93"/>
      <c r="V91" s="93"/>
      <c r="W91" s="219"/>
      <c r="X91" s="94"/>
      <c r="Y91" s="23"/>
      <c r="Z91" s="23"/>
      <c r="AA91" s="23"/>
    </row>
    <row r="92" spans="1:27" ht="15.75" customHeight="1">
      <c r="A92" s="23"/>
      <c r="B92" s="23"/>
      <c r="C92" s="23"/>
      <c r="D92" s="23"/>
      <c r="E92" s="94"/>
      <c r="F92" s="23"/>
      <c r="G92" s="94"/>
      <c r="H92" s="94"/>
      <c r="I92" s="23"/>
      <c r="J92" s="23"/>
      <c r="K92" s="23"/>
      <c r="L92" s="23"/>
      <c r="M92" s="23"/>
      <c r="N92" s="23"/>
      <c r="O92" s="23"/>
      <c r="P92" s="23"/>
      <c r="Q92" s="23"/>
      <c r="R92" s="23"/>
      <c r="S92" s="23"/>
      <c r="T92" s="93"/>
      <c r="U92" s="93"/>
      <c r="V92" s="93"/>
      <c r="W92" s="219"/>
      <c r="X92" s="94"/>
      <c r="Y92" s="23"/>
      <c r="Z92" s="23"/>
      <c r="AA92" s="23"/>
    </row>
    <row r="93" spans="1:27" ht="15.75" customHeight="1">
      <c r="A93" s="23"/>
      <c r="B93" s="23"/>
      <c r="C93" s="23"/>
      <c r="D93" s="23"/>
      <c r="E93" s="94"/>
      <c r="F93" s="23"/>
      <c r="G93" s="94"/>
      <c r="H93" s="94"/>
      <c r="I93" s="23"/>
      <c r="J93" s="23"/>
      <c r="K93" s="23"/>
      <c r="L93" s="23"/>
      <c r="M93" s="23"/>
      <c r="N93" s="23"/>
      <c r="O93" s="23"/>
      <c r="P93" s="23"/>
      <c r="Q93" s="23"/>
      <c r="R93" s="23"/>
      <c r="S93" s="23"/>
      <c r="T93" s="93"/>
      <c r="U93" s="93"/>
      <c r="V93" s="93"/>
      <c r="W93" s="219"/>
      <c r="X93" s="94"/>
      <c r="Y93" s="23"/>
      <c r="Z93" s="23"/>
      <c r="AA93" s="23"/>
    </row>
    <row r="94" spans="1:27" ht="15.75" customHeight="1">
      <c r="A94" s="23"/>
      <c r="B94" s="23"/>
      <c r="C94" s="23"/>
      <c r="D94" s="23"/>
      <c r="E94" s="94"/>
      <c r="F94" s="23"/>
      <c r="G94" s="94"/>
      <c r="H94" s="94"/>
      <c r="I94" s="23"/>
      <c r="J94" s="23"/>
      <c r="K94" s="23"/>
      <c r="L94" s="23"/>
      <c r="M94" s="23"/>
      <c r="N94" s="23"/>
      <c r="O94" s="23"/>
      <c r="P94" s="23"/>
      <c r="Q94" s="23"/>
      <c r="R94" s="23"/>
      <c r="S94" s="23"/>
      <c r="T94" s="93"/>
      <c r="U94" s="93"/>
      <c r="V94" s="93"/>
      <c r="W94" s="219"/>
      <c r="X94" s="94"/>
      <c r="Y94" s="23"/>
      <c r="Z94" s="23"/>
      <c r="AA94" s="23"/>
    </row>
    <row r="95" spans="1:27" ht="15.75" customHeight="1">
      <c r="A95" s="23"/>
      <c r="B95" s="23"/>
      <c r="C95" s="23"/>
      <c r="D95" s="23"/>
      <c r="E95" s="94"/>
      <c r="F95" s="23"/>
      <c r="G95" s="94"/>
      <c r="H95" s="94"/>
      <c r="I95" s="23"/>
      <c r="J95" s="23"/>
      <c r="K95" s="23"/>
      <c r="L95" s="23"/>
      <c r="M95" s="23"/>
      <c r="N95" s="23"/>
      <c r="O95" s="23"/>
      <c r="P95" s="23"/>
      <c r="Q95" s="23"/>
      <c r="R95" s="23"/>
      <c r="S95" s="23"/>
      <c r="T95" s="93"/>
      <c r="U95" s="93"/>
      <c r="V95" s="93"/>
      <c r="W95" s="219"/>
      <c r="X95" s="94"/>
      <c r="Y95" s="23"/>
      <c r="Z95" s="23"/>
      <c r="AA95" s="23"/>
    </row>
    <row r="96" spans="1:27" ht="15.75" customHeight="1">
      <c r="A96" s="23"/>
      <c r="B96" s="23"/>
      <c r="C96" s="23"/>
      <c r="D96" s="23"/>
      <c r="E96" s="94"/>
      <c r="F96" s="23"/>
      <c r="G96" s="94"/>
      <c r="H96" s="94"/>
      <c r="I96" s="23"/>
      <c r="J96" s="23"/>
      <c r="K96" s="23"/>
      <c r="L96" s="23"/>
      <c r="M96" s="23"/>
      <c r="N96" s="23"/>
      <c r="O96" s="23"/>
      <c r="P96" s="23"/>
      <c r="Q96" s="23"/>
      <c r="R96" s="23"/>
      <c r="S96" s="23"/>
      <c r="T96" s="93"/>
      <c r="U96" s="93"/>
      <c r="V96" s="93"/>
      <c r="W96" s="219"/>
      <c r="X96" s="94"/>
      <c r="Y96" s="23"/>
      <c r="Z96" s="23"/>
      <c r="AA96" s="23"/>
    </row>
    <row r="97" spans="1:27" ht="15.75" customHeight="1">
      <c r="A97" s="23"/>
      <c r="B97" s="23"/>
      <c r="C97" s="23"/>
      <c r="D97" s="23"/>
      <c r="E97" s="94"/>
      <c r="F97" s="23"/>
      <c r="G97" s="94"/>
      <c r="H97" s="94"/>
      <c r="I97" s="23"/>
      <c r="J97" s="23"/>
      <c r="K97" s="23"/>
      <c r="L97" s="23"/>
      <c r="M97" s="23"/>
      <c r="N97" s="23"/>
      <c r="O97" s="23"/>
      <c r="P97" s="23"/>
      <c r="Q97" s="23"/>
      <c r="R97" s="23"/>
      <c r="S97" s="23"/>
      <c r="T97" s="93"/>
      <c r="U97" s="93"/>
      <c r="V97" s="93"/>
      <c r="W97" s="219"/>
      <c r="X97" s="94"/>
      <c r="Y97" s="23"/>
      <c r="Z97" s="23"/>
      <c r="AA97" s="23"/>
    </row>
    <row r="98" spans="1:27" ht="15.75" customHeight="1">
      <c r="A98" s="23"/>
      <c r="B98" s="23"/>
      <c r="C98" s="23"/>
      <c r="D98" s="23"/>
      <c r="E98" s="94"/>
      <c r="F98" s="23"/>
      <c r="G98" s="94"/>
      <c r="H98" s="94"/>
      <c r="I98" s="23"/>
      <c r="J98" s="23"/>
      <c r="K98" s="23"/>
      <c r="L98" s="23"/>
      <c r="M98" s="23"/>
      <c r="N98" s="23"/>
      <c r="O98" s="23"/>
      <c r="P98" s="23"/>
      <c r="Q98" s="23"/>
      <c r="R98" s="23"/>
      <c r="S98" s="23"/>
      <c r="T98" s="93"/>
      <c r="U98" s="93"/>
      <c r="V98" s="93"/>
      <c r="W98" s="219"/>
      <c r="X98" s="94"/>
      <c r="Y98" s="23"/>
      <c r="Z98" s="23"/>
      <c r="AA98" s="23"/>
    </row>
    <row r="99" spans="1:27" ht="15.75" customHeight="1">
      <c r="A99" s="23"/>
      <c r="B99" s="23"/>
      <c r="C99" s="23"/>
      <c r="D99" s="23"/>
      <c r="E99" s="94"/>
      <c r="F99" s="23"/>
      <c r="G99" s="94"/>
      <c r="H99" s="94"/>
      <c r="I99" s="23"/>
      <c r="J99" s="23"/>
      <c r="K99" s="23"/>
      <c r="L99" s="23"/>
      <c r="M99" s="23"/>
      <c r="N99" s="23"/>
      <c r="O99" s="23"/>
      <c r="P99" s="23"/>
      <c r="Q99" s="23"/>
      <c r="R99" s="23"/>
      <c r="S99" s="23"/>
      <c r="T99" s="93"/>
      <c r="U99" s="93"/>
      <c r="V99" s="93"/>
      <c r="W99" s="219"/>
      <c r="X99" s="94"/>
      <c r="Y99" s="23"/>
      <c r="Z99" s="23"/>
      <c r="AA99" s="23"/>
    </row>
    <row r="100" spans="1:27" ht="15.75" customHeight="1">
      <c r="A100" s="23"/>
      <c r="B100" s="23"/>
      <c r="C100" s="23"/>
      <c r="D100" s="23"/>
      <c r="E100" s="94"/>
      <c r="F100" s="23"/>
      <c r="G100" s="94"/>
      <c r="H100" s="94"/>
      <c r="I100" s="23"/>
      <c r="J100" s="23"/>
      <c r="K100" s="23"/>
      <c r="L100" s="23"/>
      <c r="M100" s="23"/>
      <c r="N100" s="23"/>
      <c r="O100" s="23"/>
      <c r="P100" s="23"/>
      <c r="Q100" s="23"/>
      <c r="R100" s="23"/>
      <c r="S100" s="23"/>
      <c r="T100" s="93"/>
      <c r="U100" s="93"/>
      <c r="V100" s="93"/>
      <c r="W100" s="219"/>
      <c r="X100" s="94"/>
      <c r="Y100" s="23"/>
      <c r="Z100" s="23"/>
      <c r="AA100" s="23"/>
    </row>
    <row r="101" spans="1:27" ht="15.75" customHeight="1">
      <c r="A101" s="23"/>
      <c r="B101" s="23"/>
      <c r="C101" s="23"/>
      <c r="D101" s="23"/>
      <c r="E101" s="94"/>
      <c r="F101" s="23"/>
      <c r="G101" s="94"/>
      <c r="H101" s="94"/>
      <c r="I101" s="23"/>
      <c r="J101" s="23"/>
      <c r="K101" s="23"/>
      <c r="L101" s="23"/>
      <c r="M101" s="23"/>
      <c r="N101" s="23"/>
      <c r="O101" s="23"/>
      <c r="P101" s="23"/>
      <c r="Q101" s="23"/>
      <c r="R101" s="23"/>
      <c r="S101" s="23"/>
      <c r="T101" s="93"/>
      <c r="U101" s="93"/>
      <c r="V101" s="93"/>
      <c r="W101" s="219"/>
      <c r="X101" s="94"/>
      <c r="Y101" s="23"/>
      <c r="Z101" s="23"/>
      <c r="AA101" s="23"/>
    </row>
    <row r="102" spans="1:27" ht="15.75" customHeight="1">
      <c r="A102" s="23"/>
      <c r="B102" s="23"/>
      <c r="C102" s="23"/>
      <c r="D102" s="23"/>
      <c r="E102" s="94"/>
      <c r="F102" s="23"/>
      <c r="G102" s="94"/>
      <c r="H102" s="94"/>
      <c r="I102" s="23"/>
      <c r="J102" s="23"/>
      <c r="K102" s="23"/>
      <c r="L102" s="23"/>
      <c r="M102" s="23"/>
      <c r="N102" s="23"/>
      <c r="O102" s="23"/>
      <c r="P102" s="23"/>
      <c r="Q102" s="23"/>
      <c r="R102" s="23"/>
      <c r="S102" s="23"/>
      <c r="T102" s="93"/>
      <c r="U102" s="93"/>
      <c r="V102" s="93"/>
      <c r="W102" s="219"/>
      <c r="X102" s="94"/>
      <c r="Y102" s="23"/>
      <c r="Z102" s="23"/>
      <c r="AA102" s="23"/>
    </row>
    <row r="103" spans="1:27" ht="15.75" customHeight="1">
      <c r="A103" s="23"/>
      <c r="B103" s="23"/>
      <c r="C103" s="23"/>
      <c r="D103" s="23"/>
      <c r="E103" s="94"/>
      <c r="F103" s="23"/>
      <c r="G103" s="94"/>
      <c r="H103" s="94"/>
      <c r="I103" s="23"/>
      <c r="J103" s="23"/>
      <c r="K103" s="23"/>
      <c r="L103" s="23"/>
      <c r="M103" s="23"/>
      <c r="N103" s="23"/>
      <c r="O103" s="23"/>
      <c r="P103" s="23"/>
      <c r="Q103" s="23"/>
      <c r="R103" s="23"/>
      <c r="S103" s="23"/>
      <c r="T103" s="93"/>
      <c r="U103" s="93"/>
      <c r="V103" s="93"/>
      <c r="W103" s="219"/>
      <c r="X103" s="94"/>
      <c r="Y103" s="23"/>
      <c r="Z103" s="23"/>
      <c r="AA103" s="23"/>
    </row>
    <row r="104" spans="1:27" ht="15.75" customHeight="1">
      <c r="A104" s="23"/>
      <c r="B104" s="23"/>
      <c r="C104" s="23"/>
      <c r="D104" s="23"/>
      <c r="E104" s="94"/>
      <c r="F104" s="23"/>
      <c r="G104" s="94"/>
      <c r="H104" s="94"/>
      <c r="I104" s="23"/>
      <c r="J104" s="23"/>
      <c r="K104" s="23"/>
      <c r="L104" s="23"/>
      <c r="M104" s="23"/>
      <c r="N104" s="23"/>
      <c r="O104" s="23"/>
      <c r="P104" s="23"/>
      <c r="Q104" s="23"/>
      <c r="R104" s="23"/>
      <c r="S104" s="23"/>
      <c r="T104" s="93"/>
      <c r="U104" s="93"/>
      <c r="V104" s="93"/>
      <c r="W104" s="219"/>
      <c r="X104" s="94"/>
      <c r="Y104" s="23"/>
      <c r="Z104" s="23"/>
      <c r="AA104" s="23"/>
    </row>
    <row r="105" spans="1:27" ht="15.75" customHeight="1">
      <c r="A105" s="23"/>
      <c r="B105" s="23"/>
      <c r="C105" s="23"/>
      <c r="D105" s="23"/>
      <c r="E105" s="94"/>
      <c r="F105" s="23"/>
      <c r="G105" s="94"/>
      <c r="H105" s="94"/>
      <c r="I105" s="23"/>
      <c r="J105" s="23"/>
      <c r="K105" s="23"/>
      <c r="L105" s="23"/>
      <c r="M105" s="23"/>
      <c r="N105" s="23"/>
      <c r="O105" s="23"/>
      <c r="P105" s="23"/>
      <c r="Q105" s="23"/>
      <c r="R105" s="23"/>
      <c r="S105" s="23"/>
      <c r="T105" s="93"/>
      <c r="U105" s="93"/>
      <c r="V105" s="93"/>
      <c r="W105" s="219"/>
      <c r="X105" s="94"/>
      <c r="Y105" s="23"/>
      <c r="Z105" s="23"/>
      <c r="AA105" s="23"/>
    </row>
    <row r="106" spans="1:27" ht="15.75" customHeight="1">
      <c r="A106" s="23"/>
      <c r="B106" s="23"/>
      <c r="C106" s="23"/>
      <c r="D106" s="23"/>
      <c r="E106" s="94"/>
      <c r="F106" s="23"/>
      <c r="G106" s="94"/>
      <c r="H106" s="94"/>
      <c r="I106" s="23"/>
      <c r="J106" s="23"/>
      <c r="K106" s="23"/>
      <c r="L106" s="23"/>
      <c r="M106" s="23"/>
      <c r="N106" s="23"/>
      <c r="O106" s="23"/>
      <c r="P106" s="23"/>
      <c r="Q106" s="23"/>
      <c r="R106" s="23"/>
      <c r="S106" s="23"/>
      <c r="T106" s="93"/>
      <c r="U106" s="93"/>
      <c r="V106" s="93"/>
      <c r="W106" s="219"/>
      <c r="X106" s="94"/>
      <c r="Y106" s="23"/>
      <c r="Z106" s="23"/>
      <c r="AA106" s="23"/>
    </row>
    <row r="107" spans="1:27" ht="15.75" customHeight="1">
      <c r="A107" s="23"/>
      <c r="B107" s="23"/>
      <c r="C107" s="23"/>
      <c r="D107" s="23"/>
      <c r="E107" s="94"/>
      <c r="F107" s="23"/>
      <c r="G107" s="94"/>
      <c r="H107" s="94"/>
      <c r="I107" s="23"/>
      <c r="J107" s="23"/>
      <c r="K107" s="23"/>
      <c r="L107" s="23"/>
      <c r="M107" s="23"/>
      <c r="N107" s="23"/>
      <c r="O107" s="23"/>
      <c r="P107" s="23"/>
      <c r="Q107" s="23"/>
      <c r="R107" s="23"/>
      <c r="S107" s="23"/>
      <c r="T107" s="93"/>
      <c r="U107" s="93"/>
      <c r="V107" s="93"/>
      <c r="W107" s="219"/>
      <c r="X107" s="94"/>
      <c r="Y107" s="23"/>
      <c r="Z107" s="23"/>
      <c r="AA107" s="23"/>
    </row>
    <row r="108" spans="1:27" ht="15.75" customHeight="1">
      <c r="A108" s="23"/>
      <c r="B108" s="23"/>
      <c r="C108" s="23"/>
      <c r="D108" s="23"/>
      <c r="E108" s="94"/>
      <c r="F108" s="23"/>
      <c r="G108" s="94"/>
      <c r="H108" s="94"/>
      <c r="I108" s="23"/>
      <c r="J108" s="23"/>
      <c r="K108" s="23"/>
      <c r="L108" s="23"/>
      <c r="M108" s="23"/>
      <c r="N108" s="23"/>
      <c r="O108" s="23"/>
      <c r="P108" s="23"/>
      <c r="Q108" s="23"/>
      <c r="R108" s="23"/>
      <c r="S108" s="23"/>
      <c r="T108" s="93"/>
      <c r="U108" s="93"/>
      <c r="V108" s="93"/>
      <c r="W108" s="219"/>
      <c r="X108" s="94"/>
      <c r="Y108" s="23"/>
      <c r="Z108" s="23"/>
      <c r="AA108" s="23"/>
    </row>
    <row r="109" spans="1:27" ht="15.75" customHeight="1">
      <c r="A109" s="23"/>
      <c r="B109" s="23"/>
      <c r="C109" s="23"/>
      <c r="D109" s="23"/>
      <c r="E109" s="94"/>
      <c r="F109" s="23"/>
      <c r="G109" s="94"/>
      <c r="H109" s="94"/>
      <c r="I109" s="23"/>
      <c r="J109" s="23"/>
      <c r="K109" s="23"/>
      <c r="L109" s="23"/>
      <c r="M109" s="23"/>
      <c r="N109" s="23"/>
      <c r="O109" s="23"/>
      <c r="P109" s="23"/>
      <c r="Q109" s="23"/>
      <c r="R109" s="23"/>
      <c r="S109" s="23"/>
      <c r="T109" s="93"/>
      <c r="U109" s="93"/>
      <c r="V109" s="93"/>
      <c r="W109" s="219"/>
      <c r="X109" s="94"/>
      <c r="Y109" s="23"/>
      <c r="Z109" s="23"/>
      <c r="AA109" s="23"/>
    </row>
    <row r="110" spans="1:27" ht="15.75" customHeight="1">
      <c r="A110" s="23"/>
      <c r="B110" s="23"/>
      <c r="C110" s="23"/>
      <c r="D110" s="23"/>
      <c r="E110" s="94"/>
      <c r="F110" s="23"/>
      <c r="G110" s="94"/>
      <c r="H110" s="94"/>
      <c r="I110" s="23"/>
      <c r="J110" s="23"/>
      <c r="K110" s="23"/>
      <c r="L110" s="23"/>
      <c r="M110" s="23"/>
      <c r="N110" s="23"/>
      <c r="O110" s="23"/>
      <c r="P110" s="23"/>
      <c r="Q110" s="23"/>
      <c r="R110" s="23"/>
      <c r="S110" s="23"/>
      <c r="T110" s="93"/>
      <c r="U110" s="93"/>
      <c r="V110" s="93"/>
      <c r="W110" s="219"/>
      <c r="X110" s="94"/>
      <c r="Y110" s="23"/>
      <c r="Z110" s="23"/>
      <c r="AA110" s="23"/>
    </row>
    <row r="111" spans="1:27" ht="15.75" customHeight="1">
      <c r="A111" s="23"/>
      <c r="B111" s="23"/>
      <c r="C111" s="23"/>
      <c r="D111" s="23"/>
      <c r="E111" s="94"/>
      <c r="F111" s="23"/>
      <c r="G111" s="94"/>
      <c r="H111" s="94"/>
      <c r="I111" s="23"/>
      <c r="J111" s="23"/>
      <c r="K111" s="23"/>
      <c r="L111" s="23"/>
      <c r="M111" s="23"/>
      <c r="N111" s="23"/>
      <c r="O111" s="23"/>
      <c r="P111" s="23"/>
      <c r="Q111" s="23"/>
      <c r="R111" s="23"/>
      <c r="S111" s="23"/>
      <c r="T111" s="93"/>
      <c r="U111" s="93"/>
      <c r="V111" s="93"/>
      <c r="W111" s="219"/>
      <c r="X111" s="94"/>
      <c r="Y111" s="23"/>
      <c r="Z111" s="23"/>
      <c r="AA111" s="23"/>
    </row>
    <row r="112" spans="1:27" ht="15.75" customHeight="1">
      <c r="A112" s="23"/>
      <c r="B112" s="23"/>
      <c r="C112" s="23"/>
      <c r="D112" s="23"/>
      <c r="E112" s="94"/>
      <c r="F112" s="23"/>
      <c r="G112" s="94"/>
      <c r="H112" s="94"/>
      <c r="I112" s="23"/>
      <c r="J112" s="23"/>
      <c r="K112" s="23"/>
      <c r="L112" s="23"/>
      <c r="M112" s="23"/>
      <c r="N112" s="23"/>
      <c r="O112" s="23"/>
      <c r="P112" s="23"/>
      <c r="Q112" s="23"/>
      <c r="R112" s="23"/>
      <c r="S112" s="23"/>
      <c r="T112" s="93"/>
      <c r="U112" s="93"/>
      <c r="V112" s="93"/>
      <c r="W112" s="219"/>
      <c r="X112" s="94"/>
      <c r="Y112" s="23"/>
      <c r="Z112" s="23"/>
      <c r="AA112" s="23"/>
    </row>
    <row r="113" spans="1:27" ht="15.75" customHeight="1">
      <c r="A113" s="23"/>
      <c r="B113" s="23"/>
      <c r="C113" s="23"/>
      <c r="D113" s="23"/>
      <c r="E113" s="94"/>
      <c r="F113" s="23"/>
      <c r="G113" s="94"/>
      <c r="H113" s="94"/>
      <c r="I113" s="23"/>
      <c r="J113" s="23"/>
      <c r="K113" s="23"/>
      <c r="L113" s="23"/>
      <c r="M113" s="23"/>
      <c r="N113" s="23"/>
      <c r="O113" s="23"/>
      <c r="P113" s="23"/>
      <c r="Q113" s="23"/>
      <c r="R113" s="23"/>
      <c r="S113" s="23"/>
      <c r="T113" s="93"/>
      <c r="U113" s="93"/>
      <c r="V113" s="93"/>
      <c r="W113" s="219"/>
      <c r="X113" s="94"/>
      <c r="Y113" s="23"/>
      <c r="Z113" s="23"/>
      <c r="AA113" s="23"/>
    </row>
    <row r="114" spans="1:27" ht="15.75" customHeight="1">
      <c r="A114" s="23"/>
      <c r="B114" s="23"/>
      <c r="C114" s="23"/>
      <c r="D114" s="23"/>
      <c r="E114" s="94"/>
      <c r="F114" s="23"/>
      <c r="G114" s="94"/>
      <c r="H114" s="94"/>
      <c r="I114" s="23"/>
      <c r="J114" s="23"/>
      <c r="K114" s="23"/>
      <c r="L114" s="23"/>
      <c r="M114" s="23"/>
      <c r="N114" s="23"/>
      <c r="O114" s="23"/>
      <c r="P114" s="23"/>
      <c r="Q114" s="23"/>
      <c r="R114" s="23"/>
      <c r="S114" s="23"/>
      <c r="T114" s="93"/>
      <c r="U114" s="93"/>
      <c r="V114" s="93"/>
      <c r="W114" s="219"/>
      <c r="X114" s="94"/>
      <c r="Y114" s="23"/>
      <c r="Z114" s="23"/>
      <c r="AA114" s="23"/>
    </row>
    <row r="115" spans="1:27" ht="15.75" customHeight="1">
      <c r="A115" s="23"/>
      <c r="B115" s="23"/>
      <c r="C115" s="23"/>
      <c r="D115" s="23"/>
      <c r="E115" s="94"/>
      <c r="F115" s="23"/>
      <c r="G115" s="94"/>
      <c r="H115" s="94"/>
      <c r="I115" s="23"/>
      <c r="J115" s="23"/>
      <c r="K115" s="23"/>
      <c r="L115" s="23"/>
      <c r="M115" s="23"/>
      <c r="N115" s="23"/>
      <c r="O115" s="23"/>
      <c r="P115" s="23"/>
      <c r="Q115" s="23"/>
      <c r="R115" s="23"/>
      <c r="S115" s="23"/>
      <c r="T115" s="93"/>
      <c r="U115" s="93"/>
      <c r="V115" s="93"/>
      <c r="W115" s="219"/>
      <c r="X115" s="94"/>
      <c r="Y115" s="23"/>
      <c r="Z115" s="23"/>
      <c r="AA115" s="23"/>
    </row>
    <row r="116" spans="1:27" ht="15.75" customHeight="1">
      <c r="A116" s="23"/>
      <c r="B116" s="23"/>
      <c r="C116" s="23"/>
      <c r="D116" s="23"/>
      <c r="E116" s="94"/>
      <c r="F116" s="23"/>
      <c r="G116" s="94"/>
      <c r="H116" s="94"/>
      <c r="I116" s="23"/>
      <c r="J116" s="23"/>
      <c r="K116" s="23"/>
      <c r="L116" s="23"/>
      <c r="M116" s="23"/>
      <c r="N116" s="23"/>
      <c r="O116" s="23"/>
      <c r="P116" s="23"/>
      <c r="Q116" s="23"/>
      <c r="R116" s="23"/>
      <c r="S116" s="23"/>
      <c r="T116" s="93"/>
      <c r="U116" s="93"/>
      <c r="V116" s="93"/>
      <c r="W116" s="219"/>
      <c r="X116" s="94"/>
      <c r="Y116" s="23"/>
      <c r="Z116" s="23"/>
      <c r="AA116" s="23"/>
    </row>
    <row r="117" spans="1:27" ht="15.75" customHeight="1">
      <c r="A117" s="23"/>
      <c r="B117" s="23"/>
      <c r="C117" s="23"/>
      <c r="D117" s="23"/>
      <c r="E117" s="94"/>
      <c r="F117" s="23"/>
      <c r="G117" s="94"/>
      <c r="H117" s="94"/>
      <c r="I117" s="23"/>
      <c r="J117" s="23"/>
      <c r="K117" s="23"/>
      <c r="L117" s="23"/>
      <c r="M117" s="23"/>
      <c r="N117" s="23"/>
      <c r="O117" s="23"/>
      <c r="P117" s="23"/>
      <c r="Q117" s="23"/>
      <c r="R117" s="23"/>
      <c r="S117" s="23"/>
      <c r="T117" s="93"/>
      <c r="U117" s="93"/>
      <c r="V117" s="93"/>
      <c r="W117" s="219"/>
      <c r="X117" s="94"/>
      <c r="Y117" s="23"/>
      <c r="Z117" s="23"/>
      <c r="AA117" s="23"/>
    </row>
    <row r="118" spans="1:27" ht="15.75" customHeight="1">
      <c r="A118" s="23"/>
      <c r="B118" s="23"/>
      <c r="C118" s="23"/>
      <c r="D118" s="23"/>
      <c r="E118" s="94"/>
      <c r="F118" s="23"/>
      <c r="G118" s="94"/>
      <c r="H118" s="94"/>
      <c r="I118" s="23"/>
      <c r="J118" s="23"/>
      <c r="K118" s="23"/>
      <c r="L118" s="23"/>
      <c r="M118" s="23"/>
      <c r="N118" s="23"/>
      <c r="O118" s="23"/>
      <c r="P118" s="23"/>
      <c r="Q118" s="23"/>
      <c r="R118" s="23"/>
      <c r="S118" s="23"/>
      <c r="T118" s="93"/>
      <c r="U118" s="93"/>
      <c r="V118" s="93"/>
      <c r="W118" s="219"/>
      <c r="X118" s="94"/>
      <c r="Y118" s="23"/>
      <c r="Z118" s="23"/>
      <c r="AA118" s="23"/>
    </row>
    <row r="119" spans="1:27" ht="15.75" customHeight="1">
      <c r="A119" s="23"/>
      <c r="B119" s="23"/>
      <c r="C119" s="23"/>
      <c r="D119" s="23"/>
      <c r="E119" s="94"/>
      <c r="F119" s="23"/>
      <c r="G119" s="94"/>
      <c r="H119" s="94"/>
      <c r="I119" s="23"/>
      <c r="J119" s="23"/>
      <c r="K119" s="23"/>
      <c r="L119" s="23"/>
      <c r="M119" s="23"/>
      <c r="N119" s="23"/>
      <c r="O119" s="23"/>
      <c r="P119" s="23"/>
      <c r="Q119" s="23"/>
      <c r="R119" s="23"/>
      <c r="S119" s="23"/>
      <c r="T119" s="93"/>
      <c r="U119" s="93"/>
      <c r="V119" s="93"/>
      <c r="W119" s="219"/>
      <c r="X119" s="94"/>
      <c r="Y119" s="23"/>
      <c r="Z119" s="23"/>
      <c r="AA119" s="23"/>
    </row>
    <row r="120" spans="1:27" ht="15.75" customHeight="1">
      <c r="A120" s="23"/>
      <c r="B120" s="23"/>
      <c r="C120" s="23"/>
      <c r="D120" s="23"/>
      <c r="E120" s="94"/>
      <c r="F120" s="23"/>
      <c r="G120" s="94"/>
      <c r="H120" s="94"/>
      <c r="I120" s="23"/>
      <c r="J120" s="23"/>
      <c r="K120" s="23"/>
      <c r="L120" s="23"/>
      <c r="M120" s="23"/>
      <c r="N120" s="23"/>
      <c r="O120" s="23"/>
      <c r="P120" s="23"/>
      <c r="Q120" s="23"/>
      <c r="R120" s="23"/>
      <c r="S120" s="23"/>
      <c r="T120" s="93"/>
      <c r="U120" s="93"/>
      <c r="V120" s="93"/>
      <c r="W120" s="219"/>
      <c r="X120" s="94"/>
      <c r="Y120" s="23"/>
      <c r="Z120" s="23"/>
      <c r="AA120" s="23"/>
    </row>
    <row r="121" spans="1:27" ht="15.75" customHeight="1">
      <c r="A121" s="23"/>
      <c r="B121" s="23"/>
      <c r="C121" s="23"/>
      <c r="D121" s="23"/>
      <c r="E121" s="94"/>
      <c r="F121" s="23"/>
      <c r="G121" s="94"/>
      <c r="H121" s="94"/>
      <c r="I121" s="23"/>
      <c r="J121" s="23"/>
      <c r="K121" s="23"/>
      <c r="L121" s="23"/>
      <c r="M121" s="23"/>
      <c r="N121" s="23"/>
      <c r="O121" s="23"/>
      <c r="P121" s="23"/>
      <c r="Q121" s="23"/>
      <c r="R121" s="23"/>
      <c r="S121" s="23"/>
      <c r="T121" s="93"/>
      <c r="U121" s="93"/>
      <c r="V121" s="93"/>
      <c r="W121" s="219"/>
      <c r="X121" s="94"/>
      <c r="Y121" s="23"/>
      <c r="Z121" s="23"/>
      <c r="AA121" s="23"/>
    </row>
    <row r="122" spans="1:27" ht="15.75" customHeight="1">
      <c r="A122" s="23"/>
      <c r="B122" s="23"/>
      <c r="C122" s="23"/>
      <c r="D122" s="23"/>
      <c r="E122" s="94"/>
      <c r="F122" s="23"/>
      <c r="G122" s="94"/>
      <c r="H122" s="94"/>
      <c r="I122" s="23"/>
      <c r="J122" s="23"/>
      <c r="K122" s="23"/>
      <c r="L122" s="23"/>
      <c r="M122" s="23"/>
      <c r="N122" s="23"/>
      <c r="O122" s="23"/>
      <c r="P122" s="23"/>
      <c r="Q122" s="23"/>
      <c r="R122" s="23"/>
      <c r="S122" s="23"/>
      <c r="T122" s="93"/>
      <c r="U122" s="93"/>
      <c r="V122" s="93"/>
      <c r="W122" s="219"/>
      <c r="X122" s="94"/>
      <c r="Y122" s="23"/>
      <c r="Z122" s="23"/>
      <c r="AA122" s="23"/>
    </row>
    <row r="123" spans="1:27" ht="15.75" customHeight="1">
      <c r="A123" s="23"/>
      <c r="B123" s="23"/>
      <c r="C123" s="23"/>
      <c r="D123" s="23"/>
      <c r="E123" s="94"/>
      <c r="F123" s="23"/>
      <c r="G123" s="94"/>
      <c r="H123" s="94"/>
      <c r="I123" s="23"/>
      <c r="J123" s="23"/>
      <c r="K123" s="23"/>
      <c r="L123" s="23"/>
      <c r="M123" s="23"/>
      <c r="N123" s="23"/>
      <c r="O123" s="23"/>
      <c r="P123" s="23"/>
      <c r="Q123" s="23"/>
      <c r="R123" s="23"/>
      <c r="S123" s="23"/>
      <c r="T123" s="93"/>
      <c r="U123" s="93"/>
      <c r="V123" s="93"/>
      <c r="W123" s="219"/>
      <c r="X123" s="94"/>
      <c r="Y123" s="23"/>
      <c r="Z123" s="23"/>
      <c r="AA123" s="23"/>
    </row>
    <row r="124" spans="1:27" ht="15.75" customHeight="1">
      <c r="A124" s="23"/>
      <c r="B124" s="23"/>
      <c r="C124" s="23"/>
      <c r="D124" s="23"/>
      <c r="E124" s="94"/>
      <c r="F124" s="23"/>
      <c r="G124" s="94"/>
      <c r="H124" s="94"/>
      <c r="I124" s="23"/>
      <c r="J124" s="23"/>
      <c r="K124" s="23"/>
      <c r="L124" s="23"/>
      <c r="M124" s="23"/>
      <c r="N124" s="23"/>
      <c r="O124" s="23"/>
      <c r="P124" s="23"/>
      <c r="Q124" s="23"/>
      <c r="R124" s="23"/>
      <c r="S124" s="23"/>
      <c r="T124" s="93"/>
      <c r="U124" s="93"/>
      <c r="V124" s="93"/>
      <c r="W124" s="219"/>
      <c r="X124" s="94"/>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7">
    <mergeCell ref="O23:R23"/>
    <mergeCell ref="A17:C20"/>
    <mergeCell ref="D17:W20"/>
    <mergeCell ref="A22:G22"/>
    <mergeCell ref="H22:N22"/>
    <mergeCell ref="O22:S22"/>
    <mergeCell ref="T22:X22"/>
  </mergeCell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11.42578125" customWidth="1"/>
    <col min="2" max="3" width="26.7109375" customWidth="1"/>
    <col min="4" max="4" width="14.85546875" customWidth="1"/>
    <col min="5" max="6" width="11.5703125" customWidth="1"/>
    <col min="7" max="7" width="9.5703125" customWidth="1"/>
    <col min="8" max="8" width="7.28515625" customWidth="1"/>
    <col min="9" max="10" width="16.42578125" customWidth="1"/>
    <col min="11" max="11" width="13" customWidth="1"/>
    <col min="12" max="15" width="11.42578125" customWidth="1"/>
    <col min="17" max="17" width="14.5703125" customWidth="1"/>
    <col min="18" max="18" width="16.5703125" customWidth="1"/>
    <col min="19" max="19" width="11.42578125" customWidth="1"/>
    <col min="21" max="21" width="11.42578125" customWidth="1"/>
    <col min="22" max="26" width="10.7109375" customWidth="1"/>
  </cols>
  <sheetData>
    <row r="1" spans="1:26">
      <c r="A1" s="23"/>
      <c r="B1" s="23"/>
      <c r="C1" s="23"/>
      <c r="D1" s="23"/>
      <c r="E1" s="23"/>
      <c r="F1" s="23"/>
      <c r="G1" s="23"/>
      <c r="H1" s="23"/>
      <c r="I1" s="23" t="s">
        <v>928</v>
      </c>
      <c r="J1" s="23"/>
      <c r="K1" s="23"/>
      <c r="L1" s="23"/>
      <c r="M1" s="23"/>
      <c r="N1" s="23"/>
      <c r="O1" s="23"/>
      <c r="P1" s="23"/>
      <c r="Q1" s="23"/>
      <c r="R1" s="23"/>
      <c r="S1" s="23"/>
      <c r="T1" s="23"/>
      <c r="U1" s="23"/>
      <c r="V1" s="23"/>
      <c r="W1" s="23"/>
      <c r="X1" s="23"/>
      <c r="Y1" s="23"/>
      <c r="Z1" s="23"/>
    </row>
    <row r="2" spans="1:26">
      <c r="A2" s="23"/>
      <c r="B2" s="23"/>
      <c r="C2" s="23"/>
      <c r="D2" s="23"/>
      <c r="E2" s="23"/>
      <c r="F2" s="23"/>
      <c r="G2" s="23"/>
      <c r="H2" s="23"/>
      <c r="I2" s="23" t="s">
        <v>929</v>
      </c>
      <c r="J2" s="23">
        <v>25</v>
      </c>
      <c r="K2" s="23"/>
      <c r="L2" s="23"/>
      <c r="M2" s="23"/>
      <c r="N2" s="23"/>
      <c r="O2" s="23"/>
      <c r="P2" s="23"/>
      <c r="Q2" s="23"/>
      <c r="R2" s="23"/>
      <c r="S2" s="23"/>
      <c r="T2" s="23"/>
      <c r="U2" s="23"/>
      <c r="V2" s="23"/>
      <c r="W2" s="23"/>
      <c r="X2" s="23"/>
      <c r="Y2" s="23"/>
      <c r="Z2" s="23"/>
    </row>
    <row r="3" spans="1:26" ht="30">
      <c r="A3" s="23"/>
      <c r="B3" s="280" t="s">
        <v>8</v>
      </c>
      <c r="C3" s="281"/>
      <c r="D3" s="282">
        <v>31</v>
      </c>
      <c r="E3" s="283">
        <v>1</v>
      </c>
      <c r="F3" s="23"/>
      <c r="G3" s="23"/>
      <c r="H3" s="23"/>
      <c r="I3" s="23" t="s">
        <v>930</v>
      </c>
      <c r="J3" s="23">
        <v>26</v>
      </c>
      <c r="K3" s="23"/>
      <c r="L3" s="23"/>
      <c r="M3" s="23"/>
      <c r="N3" s="23"/>
      <c r="O3" s="23"/>
      <c r="P3" s="23"/>
      <c r="Q3" s="23"/>
      <c r="R3" s="23"/>
      <c r="S3" s="23"/>
      <c r="T3" s="23"/>
      <c r="U3" s="23"/>
      <c r="V3" s="23"/>
      <c r="W3" s="23"/>
      <c r="X3" s="23"/>
      <c r="Y3" s="23"/>
      <c r="Z3" s="23"/>
    </row>
    <row r="4" spans="1:26">
      <c r="A4" s="23"/>
      <c r="B4" s="284" t="s">
        <v>9</v>
      </c>
      <c r="C4" s="285"/>
      <c r="D4" s="286">
        <v>0</v>
      </c>
      <c r="E4" s="287">
        <f t="shared" ref="E4:E6" si="0">+D4/$D$3</f>
        <v>0</v>
      </c>
      <c r="F4" s="23"/>
      <c r="G4" s="23"/>
      <c r="H4" s="23"/>
      <c r="I4" s="23" t="s">
        <v>18</v>
      </c>
      <c r="J4" s="23">
        <v>0</v>
      </c>
      <c r="K4" s="23"/>
      <c r="L4" s="23"/>
      <c r="M4" s="23"/>
      <c r="N4" s="23"/>
      <c r="O4" s="23"/>
      <c r="P4" s="23"/>
      <c r="Q4" s="23"/>
      <c r="R4" s="23"/>
      <c r="S4" s="23"/>
      <c r="T4" s="23"/>
      <c r="U4" s="23"/>
      <c r="V4" s="23"/>
      <c r="W4" s="23"/>
      <c r="X4" s="23"/>
      <c r="Y4" s="23"/>
      <c r="Z4" s="23"/>
    </row>
    <row r="5" spans="1:26">
      <c r="A5" s="23"/>
      <c r="B5" s="284" t="s">
        <v>10</v>
      </c>
      <c r="C5" s="285"/>
      <c r="D5" s="286">
        <v>23</v>
      </c>
      <c r="E5" s="287">
        <f t="shared" si="0"/>
        <v>0.74193548387096775</v>
      </c>
      <c r="F5" s="23"/>
      <c r="G5" s="23"/>
      <c r="H5" s="23"/>
      <c r="I5" s="23" t="s">
        <v>931</v>
      </c>
      <c r="J5" s="23">
        <v>20</v>
      </c>
      <c r="K5" s="23"/>
      <c r="L5" s="23"/>
      <c r="M5" s="23"/>
      <c r="N5" s="23"/>
      <c r="O5" s="23"/>
      <c r="P5" s="23"/>
      <c r="Q5" s="23"/>
      <c r="R5" s="23"/>
      <c r="S5" s="23"/>
      <c r="T5" s="23"/>
      <c r="U5" s="23"/>
      <c r="V5" s="23"/>
      <c r="W5" s="23"/>
      <c r="X5" s="23"/>
      <c r="Y5" s="23"/>
      <c r="Z5" s="23"/>
    </row>
    <row r="6" spans="1:26">
      <c r="A6" s="23"/>
      <c r="B6" s="288" t="s">
        <v>11</v>
      </c>
      <c r="C6" s="289"/>
      <c r="D6" s="290">
        <v>8</v>
      </c>
      <c r="E6" s="291">
        <f t="shared" si="0"/>
        <v>0.25806451612903225</v>
      </c>
      <c r="F6" s="23"/>
      <c r="G6" s="23"/>
      <c r="H6" s="23"/>
      <c r="I6" s="23" t="s">
        <v>19</v>
      </c>
      <c r="J6" s="23">
        <v>6</v>
      </c>
      <c r="K6" s="23"/>
      <c r="L6" s="23"/>
      <c r="M6" s="23"/>
      <c r="N6" s="23"/>
      <c r="O6" s="23"/>
      <c r="P6" s="23"/>
      <c r="Q6" s="23"/>
      <c r="R6" s="23"/>
      <c r="S6" s="23"/>
      <c r="T6" s="23"/>
      <c r="U6" s="23"/>
      <c r="V6" s="23"/>
      <c r="W6" s="23"/>
      <c r="X6" s="23"/>
      <c r="Y6" s="23"/>
      <c r="Z6" s="23"/>
    </row>
    <row r="7" spans="1:26">
      <c r="A7" s="23"/>
      <c r="B7" s="23"/>
      <c r="C7" s="23"/>
      <c r="D7" s="23"/>
      <c r="E7" s="23"/>
      <c r="F7" s="23"/>
      <c r="G7" s="23"/>
      <c r="H7" s="23"/>
      <c r="I7" s="23"/>
      <c r="J7" s="23"/>
      <c r="K7" s="23"/>
      <c r="L7" s="23"/>
      <c r="M7" s="23"/>
      <c r="N7" s="23"/>
      <c r="O7" s="23"/>
      <c r="P7" s="23"/>
      <c r="Q7" s="23"/>
      <c r="R7" s="23"/>
      <c r="S7" s="23"/>
      <c r="T7" s="23"/>
      <c r="U7" s="23"/>
      <c r="V7" s="23"/>
      <c r="W7" s="23"/>
      <c r="X7" s="23"/>
      <c r="Y7" s="23"/>
      <c r="Z7" s="23"/>
    </row>
    <row r="8" spans="1:26">
      <c r="A8" s="23"/>
      <c r="B8" s="23"/>
      <c r="C8" s="23"/>
      <c r="D8" s="23"/>
      <c r="E8" s="23"/>
      <c r="F8" s="23"/>
      <c r="G8" s="23"/>
      <c r="H8" s="23"/>
      <c r="I8" s="23" t="s">
        <v>932</v>
      </c>
      <c r="J8" s="23"/>
      <c r="K8" s="23"/>
      <c r="L8" s="23"/>
      <c r="M8" s="23"/>
      <c r="N8" s="23"/>
      <c r="O8" s="23"/>
      <c r="P8" s="685" t="s">
        <v>933</v>
      </c>
      <c r="Q8" s="664"/>
      <c r="R8" s="664"/>
      <c r="S8" s="664"/>
      <c r="T8" s="664"/>
      <c r="U8" s="664"/>
      <c r="V8" s="23"/>
      <c r="W8" s="23"/>
      <c r="X8" s="23"/>
      <c r="Y8" s="23"/>
      <c r="Z8" s="23"/>
    </row>
    <row r="9" spans="1:26" ht="48" customHeight="1">
      <c r="A9" s="292"/>
      <c r="B9" s="293" t="s">
        <v>15</v>
      </c>
      <c r="C9" s="294" t="s">
        <v>934</v>
      </c>
      <c r="D9" s="294" t="s">
        <v>17</v>
      </c>
      <c r="E9" s="294" t="s">
        <v>18</v>
      </c>
      <c r="F9" s="294" t="s">
        <v>19</v>
      </c>
      <c r="G9" s="295" t="s">
        <v>20</v>
      </c>
      <c r="H9" s="296"/>
      <c r="I9" s="297" t="s">
        <v>15</v>
      </c>
      <c r="J9" s="297" t="s">
        <v>935</v>
      </c>
      <c r="K9" s="297" t="s">
        <v>936</v>
      </c>
      <c r="L9" s="297" t="s">
        <v>937</v>
      </c>
      <c r="M9" s="297" t="s">
        <v>938</v>
      </c>
      <c r="N9" s="297" t="s">
        <v>939</v>
      </c>
      <c r="O9" s="296"/>
      <c r="P9" s="298" t="s">
        <v>940</v>
      </c>
      <c r="Q9" s="298" t="s">
        <v>941</v>
      </c>
      <c r="R9" s="298" t="s">
        <v>942</v>
      </c>
      <c r="S9" s="298" t="s">
        <v>937</v>
      </c>
      <c r="T9" s="298" t="s">
        <v>70</v>
      </c>
      <c r="U9" s="298" t="s">
        <v>943</v>
      </c>
      <c r="V9" s="292"/>
      <c r="W9" s="292"/>
      <c r="X9" s="292"/>
      <c r="Y9" s="292"/>
      <c r="Z9" s="292"/>
    </row>
    <row r="10" spans="1:26">
      <c r="A10" s="23"/>
      <c r="B10" s="299" t="s">
        <v>23</v>
      </c>
      <c r="C10" s="286">
        <v>4</v>
      </c>
      <c r="D10" s="286">
        <v>4</v>
      </c>
      <c r="E10" s="286">
        <v>0</v>
      </c>
      <c r="F10" s="286">
        <v>4</v>
      </c>
      <c r="G10" s="300">
        <v>0</v>
      </c>
      <c r="H10" s="73"/>
      <c r="I10" s="301" t="s">
        <v>944</v>
      </c>
      <c r="J10" s="302">
        <f t="shared" ref="J10:N10" si="1">+C10+C11+C12</f>
        <v>7</v>
      </c>
      <c r="K10" s="302">
        <f t="shared" si="1"/>
        <v>7</v>
      </c>
      <c r="L10" s="302">
        <f t="shared" si="1"/>
        <v>0</v>
      </c>
      <c r="M10" s="302">
        <f t="shared" si="1"/>
        <v>6</v>
      </c>
      <c r="N10" s="302">
        <f t="shared" si="1"/>
        <v>1</v>
      </c>
      <c r="O10" s="303"/>
      <c r="P10" s="304" t="s">
        <v>945</v>
      </c>
      <c r="Q10" s="305">
        <v>28</v>
      </c>
      <c r="R10" s="305">
        <v>31</v>
      </c>
      <c r="S10" s="304">
        <v>0</v>
      </c>
      <c r="T10" s="304">
        <v>23</v>
      </c>
      <c r="U10" s="304">
        <v>8</v>
      </c>
      <c r="V10" s="23"/>
      <c r="W10" s="23"/>
      <c r="X10" s="23"/>
      <c r="Y10" s="23"/>
      <c r="Z10" s="23"/>
    </row>
    <row r="11" spans="1:26">
      <c r="A11" s="23"/>
      <c r="B11" s="299" t="s">
        <v>25</v>
      </c>
      <c r="C11" s="286">
        <v>1</v>
      </c>
      <c r="D11" s="286">
        <v>1</v>
      </c>
      <c r="E11" s="286">
        <v>0</v>
      </c>
      <c r="F11" s="286">
        <v>0</v>
      </c>
      <c r="G11" s="306">
        <v>1</v>
      </c>
      <c r="H11" s="73"/>
      <c r="I11" s="301" t="s">
        <v>946</v>
      </c>
      <c r="J11" s="302">
        <f t="shared" ref="J11:N11" si="2">+C13</f>
        <v>6</v>
      </c>
      <c r="K11" s="302">
        <f t="shared" si="2"/>
        <v>6</v>
      </c>
      <c r="L11" s="302">
        <f t="shared" si="2"/>
        <v>0</v>
      </c>
      <c r="M11" s="302">
        <f t="shared" si="2"/>
        <v>6</v>
      </c>
      <c r="N11" s="302">
        <f t="shared" si="2"/>
        <v>0</v>
      </c>
      <c r="O11" s="303"/>
      <c r="P11" s="304" t="s">
        <v>947</v>
      </c>
      <c r="Q11" s="304">
        <v>25</v>
      </c>
      <c r="R11" s="304">
        <v>26</v>
      </c>
      <c r="S11" s="304"/>
      <c r="T11" s="304">
        <v>6</v>
      </c>
      <c r="U11" s="304">
        <v>20</v>
      </c>
      <c r="V11" s="23"/>
      <c r="W11" s="23"/>
      <c r="X11" s="23"/>
      <c r="Y11" s="23"/>
      <c r="Z11" s="23"/>
    </row>
    <row r="12" spans="1:26">
      <c r="A12" s="23"/>
      <c r="B12" s="299" t="s">
        <v>27</v>
      </c>
      <c r="C12" s="286">
        <v>2</v>
      </c>
      <c r="D12" s="286">
        <v>2</v>
      </c>
      <c r="E12" s="286">
        <v>0</v>
      </c>
      <c r="F12" s="286">
        <v>2</v>
      </c>
      <c r="G12" s="306">
        <v>0</v>
      </c>
      <c r="H12" s="73"/>
      <c r="I12" s="301" t="s">
        <v>948</v>
      </c>
      <c r="J12" s="302">
        <f t="shared" ref="J12:N12" si="3">+C14+C15+C17+C18+C19+C20+C21</f>
        <v>13</v>
      </c>
      <c r="K12" s="302">
        <f t="shared" si="3"/>
        <v>16</v>
      </c>
      <c r="L12" s="302">
        <f t="shared" si="3"/>
        <v>0</v>
      </c>
      <c r="M12" s="302">
        <f t="shared" si="3"/>
        <v>10</v>
      </c>
      <c r="N12" s="302">
        <f t="shared" si="3"/>
        <v>6</v>
      </c>
      <c r="O12" s="303"/>
      <c r="P12" s="307" t="s">
        <v>949</v>
      </c>
      <c r="Q12" s="307">
        <f t="shared" ref="Q12:U12" si="4">SUM(Q10:Q11)</f>
        <v>53</v>
      </c>
      <c r="R12" s="307">
        <f t="shared" si="4"/>
        <v>57</v>
      </c>
      <c r="S12" s="307">
        <f t="shared" si="4"/>
        <v>0</v>
      </c>
      <c r="T12" s="307">
        <f t="shared" si="4"/>
        <v>29</v>
      </c>
      <c r="U12" s="307">
        <f t="shared" si="4"/>
        <v>28</v>
      </c>
      <c r="V12" s="23"/>
      <c r="W12" s="23"/>
      <c r="X12" s="23"/>
      <c r="Y12" s="23"/>
      <c r="Z12" s="23"/>
    </row>
    <row r="13" spans="1:26" ht="30">
      <c r="A13" s="23"/>
      <c r="B13" s="308" t="s">
        <v>29</v>
      </c>
      <c r="C13" s="286">
        <v>6</v>
      </c>
      <c r="D13" s="286">
        <v>6</v>
      </c>
      <c r="E13" s="286">
        <v>0</v>
      </c>
      <c r="F13" s="286">
        <v>6</v>
      </c>
      <c r="G13" s="306">
        <v>0</v>
      </c>
      <c r="H13" s="73"/>
      <c r="I13" s="301" t="s">
        <v>950</v>
      </c>
      <c r="J13" s="302">
        <f t="shared" ref="J13:N13" si="5">+C22+C23</f>
        <v>2</v>
      </c>
      <c r="K13" s="302">
        <f t="shared" si="5"/>
        <v>2</v>
      </c>
      <c r="L13" s="302">
        <f t="shared" si="5"/>
        <v>0</v>
      </c>
      <c r="M13" s="302">
        <f t="shared" si="5"/>
        <v>1</v>
      </c>
      <c r="N13" s="302">
        <f t="shared" si="5"/>
        <v>1</v>
      </c>
      <c r="O13" s="303"/>
      <c r="P13" s="23"/>
      <c r="Q13" s="23"/>
      <c r="R13" s="23"/>
      <c r="S13" s="23"/>
      <c r="T13" s="23"/>
      <c r="U13" s="23"/>
      <c r="V13" s="23"/>
      <c r="W13" s="23"/>
      <c r="X13" s="23"/>
      <c r="Y13" s="23"/>
      <c r="Z13" s="23"/>
    </row>
    <row r="14" spans="1:26">
      <c r="A14" s="23"/>
      <c r="B14" s="299" t="s">
        <v>31</v>
      </c>
      <c r="C14" s="286">
        <v>2</v>
      </c>
      <c r="D14" s="286">
        <v>3</v>
      </c>
      <c r="E14" s="286">
        <v>0</v>
      </c>
      <c r="F14" s="286">
        <v>2</v>
      </c>
      <c r="G14" s="306">
        <v>1</v>
      </c>
      <c r="H14" s="73"/>
      <c r="I14" s="307" t="s">
        <v>949</v>
      </c>
      <c r="J14" s="302">
        <f t="shared" ref="J14:N14" si="6">SUM(J10:J13)</f>
        <v>28</v>
      </c>
      <c r="K14" s="302">
        <f t="shared" si="6"/>
        <v>31</v>
      </c>
      <c r="L14" s="302">
        <f t="shared" si="6"/>
        <v>0</v>
      </c>
      <c r="M14" s="302">
        <f t="shared" si="6"/>
        <v>23</v>
      </c>
      <c r="N14" s="302">
        <f t="shared" si="6"/>
        <v>8</v>
      </c>
      <c r="O14" s="303"/>
      <c r="P14" s="23"/>
      <c r="Q14" s="23"/>
      <c r="R14" s="23"/>
      <c r="S14" s="23"/>
      <c r="T14" s="23"/>
      <c r="U14" s="23"/>
      <c r="V14" s="23"/>
      <c r="W14" s="23"/>
      <c r="X14" s="23"/>
      <c r="Y14" s="23"/>
      <c r="Z14" s="23"/>
    </row>
    <row r="15" spans="1:26">
      <c r="A15" s="23"/>
      <c r="B15" s="299" t="s">
        <v>33</v>
      </c>
      <c r="C15" s="286">
        <v>0</v>
      </c>
      <c r="D15" s="286">
        <v>0</v>
      </c>
      <c r="E15" s="286">
        <v>0</v>
      </c>
      <c r="F15" s="286">
        <v>0</v>
      </c>
      <c r="G15" s="306">
        <v>0</v>
      </c>
      <c r="H15" s="73"/>
      <c r="I15" s="23"/>
      <c r="J15" s="23"/>
      <c r="K15" s="73"/>
      <c r="L15" s="73"/>
      <c r="M15" s="73"/>
      <c r="N15" s="73"/>
      <c r="O15" s="73"/>
      <c r="P15" s="23"/>
      <c r="Q15" s="23"/>
      <c r="R15" s="23"/>
      <c r="S15" s="23"/>
      <c r="T15" s="23"/>
      <c r="U15" s="23"/>
      <c r="V15" s="23"/>
      <c r="W15" s="23"/>
      <c r="X15" s="23"/>
      <c r="Y15" s="23"/>
      <c r="Z15" s="23"/>
    </row>
    <row r="16" spans="1:26">
      <c r="A16" s="23"/>
      <c r="B16" s="299" t="s">
        <v>35</v>
      </c>
      <c r="C16" s="286">
        <v>0</v>
      </c>
      <c r="D16" s="286">
        <v>0</v>
      </c>
      <c r="E16" s="286">
        <v>0</v>
      </c>
      <c r="F16" s="286">
        <v>0</v>
      </c>
      <c r="G16" s="306">
        <v>0</v>
      </c>
      <c r="H16" s="73"/>
      <c r="I16" s="23"/>
      <c r="J16" s="23"/>
      <c r="K16" s="23"/>
      <c r="L16" s="23"/>
      <c r="M16" s="23"/>
      <c r="N16" s="23"/>
      <c r="O16" s="23"/>
      <c r="P16" s="23"/>
      <c r="Q16" s="23"/>
      <c r="R16" s="23"/>
      <c r="S16" s="23"/>
      <c r="T16" s="23"/>
      <c r="U16" s="23"/>
      <c r="V16" s="23"/>
      <c r="W16" s="23"/>
      <c r="X16" s="23"/>
      <c r="Y16" s="23"/>
      <c r="Z16" s="23"/>
    </row>
    <row r="17" spans="1:26" ht="30">
      <c r="A17" s="23"/>
      <c r="B17" s="308" t="s">
        <v>37</v>
      </c>
      <c r="C17" s="286">
        <v>2</v>
      </c>
      <c r="D17" s="286">
        <v>3</v>
      </c>
      <c r="E17" s="286">
        <v>0</v>
      </c>
      <c r="F17" s="286">
        <v>1</v>
      </c>
      <c r="G17" s="306">
        <v>2</v>
      </c>
      <c r="H17" s="73"/>
      <c r="I17" s="23"/>
      <c r="J17" s="23"/>
      <c r="K17" s="23"/>
      <c r="L17" s="23"/>
      <c r="M17" s="23"/>
      <c r="N17" s="23"/>
      <c r="O17" s="23"/>
      <c r="P17" s="23"/>
      <c r="Q17" s="23"/>
      <c r="R17" s="23"/>
      <c r="S17" s="23"/>
      <c r="T17" s="23"/>
      <c r="U17" s="23"/>
      <c r="V17" s="23"/>
      <c r="W17" s="23"/>
      <c r="X17" s="23"/>
      <c r="Y17" s="23"/>
      <c r="Z17" s="23"/>
    </row>
    <row r="18" spans="1:26">
      <c r="A18" s="23"/>
      <c r="B18" s="299" t="s">
        <v>39</v>
      </c>
      <c r="C18" s="286">
        <v>2</v>
      </c>
      <c r="D18" s="286">
        <v>3</v>
      </c>
      <c r="E18" s="286">
        <v>0</v>
      </c>
      <c r="F18" s="286">
        <v>3</v>
      </c>
      <c r="G18" s="306">
        <v>0</v>
      </c>
      <c r="H18" s="73"/>
      <c r="I18" s="23"/>
      <c r="J18" s="23"/>
      <c r="K18" s="23"/>
      <c r="L18" s="23"/>
      <c r="M18" s="23"/>
      <c r="N18" s="23"/>
      <c r="O18" s="23"/>
      <c r="P18" s="23"/>
      <c r="Q18" s="23"/>
      <c r="R18" s="23"/>
      <c r="S18" s="23"/>
      <c r="T18" s="23"/>
      <c r="U18" s="23"/>
      <c r="V18" s="23"/>
      <c r="W18" s="23"/>
      <c r="X18" s="23"/>
      <c r="Y18" s="23"/>
      <c r="Z18" s="23"/>
    </row>
    <row r="19" spans="1:26">
      <c r="A19" s="23"/>
      <c r="B19" s="299" t="s">
        <v>41</v>
      </c>
      <c r="C19" s="286">
        <v>6</v>
      </c>
      <c r="D19" s="286">
        <v>6</v>
      </c>
      <c r="E19" s="286">
        <v>0</v>
      </c>
      <c r="F19" s="286">
        <v>4</v>
      </c>
      <c r="G19" s="306">
        <v>2</v>
      </c>
      <c r="H19" s="73"/>
      <c r="I19" s="23"/>
      <c r="J19" s="23"/>
      <c r="K19" s="23"/>
      <c r="L19" s="23"/>
      <c r="M19" s="23"/>
      <c r="N19" s="23"/>
      <c r="O19" s="23"/>
      <c r="P19" s="23"/>
      <c r="Q19" s="23"/>
      <c r="R19" s="23"/>
      <c r="S19" s="23"/>
      <c r="T19" s="23"/>
      <c r="U19" s="23"/>
      <c r="V19" s="23"/>
      <c r="W19" s="23"/>
      <c r="X19" s="23"/>
      <c r="Y19" s="23"/>
      <c r="Z19" s="23"/>
    </row>
    <row r="20" spans="1:26">
      <c r="A20" s="23"/>
      <c r="B20" s="299" t="s">
        <v>43</v>
      </c>
      <c r="C20" s="286">
        <v>1</v>
      </c>
      <c r="D20" s="286">
        <v>1</v>
      </c>
      <c r="E20" s="286">
        <v>0</v>
      </c>
      <c r="F20" s="286">
        <v>0</v>
      </c>
      <c r="G20" s="306">
        <v>1</v>
      </c>
      <c r="H20" s="73"/>
      <c r="I20" s="23"/>
      <c r="J20" s="23"/>
      <c r="K20" s="23"/>
      <c r="L20" s="23"/>
      <c r="M20" s="23"/>
      <c r="N20" s="23"/>
      <c r="O20" s="23"/>
      <c r="P20" s="23"/>
      <c r="Q20" s="23"/>
      <c r="R20" s="23"/>
      <c r="S20" s="23"/>
      <c r="T20" s="23"/>
      <c r="U20" s="23"/>
      <c r="V20" s="23"/>
      <c r="W20" s="23"/>
      <c r="X20" s="23"/>
      <c r="Y20" s="23"/>
      <c r="Z20" s="23"/>
    </row>
    <row r="21" spans="1:26" ht="15.75" customHeight="1">
      <c r="A21" s="23"/>
      <c r="B21" s="299" t="s">
        <v>45</v>
      </c>
      <c r="C21" s="286">
        <v>0</v>
      </c>
      <c r="D21" s="286">
        <v>0</v>
      </c>
      <c r="E21" s="286">
        <v>0</v>
      </c>
      <c r="F21" s="286">
        <v>0</v>
      </c>
      <c r="G21" s="306">
        <v>0</v>
      </c>
      <c r="H21" s="73"/>
      <c r="I21" s="23"/>
      <c r="J21" s="23"/>
      <c r="K21" s="23"/>
      <c r="L21" s="23"/>
      <c r="M21" s="23"/>
      <c r="N21" s="23"/>
      <c r="O21" s="23"/>
      <c r="P21" s="23"/>
      <c r="Q21" s="23"/>
      <c r="R21" s="23"/>
      <c r="S21" s="23"/>
      <c r="T21" s="23"/>
      <c r="U21" s="23"/>
      <c r="V21" s="23"/>
      <c r="W21" s="23"/>
      <c r="X21" s="23"/>
      <c r="Y21" s="23"/>
      <c r="Z21" s="23"/>
    </row>
    <row r="22" spans="1:26" ht="15.75" customHeight="1">
      <c r="A22" s="23"/>
      <c r="B22" s="299" t="s">
        <v>47</v>
      </c>
      <c r="C22" s="286">
        <v>0</v>
      </c>
      <c r="D22" s="286">
        <v>0</v>
      </c>
      <c r="E22" s="286">
        <v>0</v>
      </c>
      <c r="F22" s="286">
        <v>0</v>
      </c>
      <c r="G22" s="306">
        <v>0</v>
      </c>
      <c r="H22" s="73"/>
      <c r="I22" s="23"/>
      <c r="J22" s="23"/>
      <c r="K22" s="23"/>
      <c r="L22" s="23"/>
      <c r="M22" s="23"/>
      <c r="N22" s="23"/>
      <c r="O22" s="23"/>
      <c r="P22" s="23"/>
      <c r="Q22" s="23"/>
      <c r="R22" s="23"/>
      <c r="S22" s="23"/>
      <c r="T22" s="23"/>
      <c r="U22" s="23"/>
      <c r="V22" s="23"/>
      <c r="W22" s="23"/>
      <c r="X22" s="23"/>
      <c r="Y22" s="23"/>
      <c r="Z22" s="23"/>
    </row>
    <row r="23" spans="1:26" ht="15.75" customHeight="1">
      <c r="A23" s="23"/>
      <c r="B23" s="299" t="s">
        <v>49</v>
      </c>
      <c r="C23" s="286">
        <v>2</v>
      </c>
      <c r="D23" s="286">
        <v>2</v>
      </c>
      <c r="E23" s="286">
        <v>0</v>
      </c>
      <c r="F23" s="286">
        <v>1</v>
      </c>
      <c r="G23" s="306">
        <v>1</v>
      </c>
      <c r="H23" s="73"/>
      <c r="I23" s="23"/>
      <c r="J23" s="23"/>
      <c r="K23" s="23"/>
      <c r="L23" s="23"/>
      <c r="M23" s="23"/>
      <c r="N23" s="23"/>
      <c r="O23" s="23"/>
      <c r="P23" s="23"/>
      <c r="Q23" s="23"/>
      <c r="R23" s="23"/>
      <c r="S23" s="23"/>
      <c r="T23" s="23"/>
      <c r="U23" s="23"/>
      <c r="V23" s="23"/>
      <c r="W23" s="23"/>
      <c r="X23" s="23"/>
      <c r="Y23" s="23"/>
      <c r="Z23" s="23"/>
    </row>
    <row r="24" spans="1:26" ht="15.75" customHeight="1">
      <c r="A24" s="309"/>
      <c r="B24" s="310" t="s">
        <v>949</v>
      </c>
      <c r="C24" s="311">
        <f t="shared" ref="C24:G24" si="7">SUM(C10:C23)</f>
        <v>28</v>
      </c>
      <c r="D24" s="312">
        <f t="shared" si="7"/>
        <v>31</v>
      </c>
      <c r="E24" s="312">
        <f t="shared" si="7"/>
        <v>0</v>
      </c>
      <c r="F24" s="312">
        <f t="shared" si="7"/>
        <v>23</v>
      </c>
      <c r="G24" s="312">
        <f t="shared" si="7"/>
        <v>8</v>
      </c>
      <c r="H24" s="73"/>
      <c r="I24" s="309"/>
      <c r="J24" s="309"/>
      <c r="K24" s="309"/>
      <c r="L24" s="309"/>
      <c r="M24" s="309"/>
      <c r="N24" s="309"/>
      <c r="O24" s="309"/>
      <c r="P24" s="309"/>
      <c r="Q24" s="309"/>
      <c r="R24" s="309"/>
      <c r="S24" s="309"/>
      <c r="T24" s="309"/>
      <c r="U24" s="309"/>
      <c r="V24" s="309"/>
      <c r="W24" s="309"/>
      <c r="X24" s="309"/>
      <c r="Y24" s="309"/>
      <c r="Z24" s="309"/>
    </row>
    <row r="25" spans="1:26"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1:26"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5.75" customHeight="1">
      <c r="A32" s="23"/>
      <c r="B32" s="23"/>
      <c r="C32" s="23"/>
      <c r="D32" s="23"/>
      <c r="E32" s="23"/>
      <c r="F32" s="23"/>
      <c r="G32" s="23"/>
      <c r="H32" s="23"/>
      <c r="I32" s="23"/>
      <c r="J32" s="313" t="s">
        <v>15</v>
      </c>
      <c r="K32" s="313" t="s">
        <v>951</v>
      </c>
      <c r="L32" s="313" t="s">
        <v>18</v>
      </c>
      <c r="M32" s="313" t="s">
        <v>19</v>
      </c>
      <c r="N32" s="313" t="s">
        <v>20</v>
      </c>
      <c r="O32" s="313" t="s">
        <v>21</v>
      </c>
      <c r="P32" s="23"/>
      <c r="Q32" s="23"/>
      <c r="R32" s="23"/>
      <c r="S32" s="23"/>
      <c r="T32" s="23"/>
      <c r="U32" s="23"/>
      <c r="V32" s="23"/>
      <c r="W32" s="23"/>
      <c r="X32" s="23"/>
      <c r="Y32" s="23"/>
      <c r="Z32" s="23"/>
    </row>
    <row r="33" spans="1:26" ht="15.75" hidden="1" customHeight="1">
      <c r="A33" s="23"/>
      <c r="B33" s="23"/>
      <c r="C33" s="23"/>
      <c r="D33" s="23"/>
      <c r="E33" s="23"/>
      <c r="F33" s="23"/>
      <c r="G33" s="23"/>
      <c r="H33" s="23"/>
      <c r="I33" s="23"/>
      <c r="J33" s="314" t="s">
        <v>22</v>
      </c>
      <c r="K33" s="315">
        <v>4</v>
      </c>
      <c r="L33" s="315">
        <v>0</v>
      </c>
      <c r="M33" s="315">
        <v>4</v>
      </c>
      <c r="N33" s="315">
        <v>0</v>
      </c>
      <c r="O33" s="316">
        <v>0</v>
      </c>
      <c r="P33" s="23"/>
      <c r="Q33" s="23"/>
      <c r="R33" s="23"/>
      <c r="S33" s="23"/>
      <c r="T33" s="23"/>
      <c r="U33" s="23"/>
      <c r="V33" s="23"/>
      <c r="W33" s="23"/>
      <c r="X33" s="23"/>
      <c r="Y33" s="23"/>
      <c r="Z33" s="23"/>
    </row>
    <row r="34" spans="1:26" ht="15.75" hidden="1" customHeight="1">
      <c r="A34" s="23"/>
      <c r="B34" s="23"/>
      <c r="C34" s="23"/>
      <c r="D34" s="23"/>
      <c r="E34" s="23"/>
      <c r="F34" s="23"/>
      <c r="G34" s="23"/>
      <c r="H34" s="23"/>
      <c r="I34" s="23"/>
      <c r="J34" s="317" t="s">
        <v>24</v>
      </c>
      <c r="K34" s="318">
        <v>1</v>
      </c>
      <c r="L34" s="318">
        <v>1</v>
      </c>
      <c r="M34" s="318">
        <v>0</v>
      </c>
      <c r="N34" s="318">
        <v>0</v>
      </c>
      <c r="O34" s="319">
        <v>0</v>
      </c>
      <c r="P34" s="23"/>
      <c r="Q34" s="23"/>
      <c r="R34" s="23"/>
      <c r="S34" s="23"/>
      <c r="T34" s="23"/>
      <c r="U34" s="23"/>
      <c r="V34" s="23"/>
      <c r="W34" s="23"/>
      <c r="X34" s="23"/>
      <c r="Y34" s="23"/>
      <c r="Z34" s="23"/>
    </row>
    <row r="35" spans="1:26" ht="15.75" hidden="1" customHeight="1">
      <c r="A35" s="23"/>
      <c r="B35" s="23"/>
      <c r="C35" s="23"/>
      <c r="D35" s="23"/>
      <c r="E35" s="23"/>
      <c r="F35" s="23"/>
      <c r="G35" s="23"/>
      <c r="H35" s="23"/>
      <c r="I35" s="23"/>
      <c r="J35" s="317" t="s">
        <v>26</v>
      </c>
      <c r="K35" s="320">
        <v>2</v>
      </c>
      <c r="L35" s="320">
        <v>0</v>
      </c>
      <c r="M35" s="320">
        <v>2</v>
      </c>
      <c r="N35" s="320">
        <v>0</v>
      </c>
      <c r="O35" s="321">
        <v>0</v>
      </c>
      <c r="P35" s="23"/>
      <c r="Q35" s="23"/>
      <c r="R35" s="23"/>
      <c r="S35" s="23"/>
      <c r="T35" s="23"/>
      <c r="U35" s="23"/>
      <c r="V35" s="23"/>
      <c r="W35" s="23"/>
      <c r="X35" s="23"/>
      <c r="Y35" s="23"/>
      <c r="Z35" s="23"/>
    </row>
    <row r="36" spans="1:26" ht="15.75" hidden="1" customHeight="1">
      <c r="A36" s="23"/>
      <c r="B36" s="23"/>
      <c r="C36" s="23"/>
      <c r="D36" s="23"/>
      <c r="E36" s="23"/>
      <c r="F36" s="23"/>
      <c r="G36" s="23"/>
      <c r="H36" s="23"/>
      <c r="I36" s="23"/>
      <c r="J36" s="322" t="s">
        <v>28</v>
      </c>
      <c r="K36" s="318">
        <v>6</v>
      </c>
      <c r="L36" s="318">
        <v>0</v>
      </c>
      <c r="M36" s="318">
        <v>6</v>
      </c>
      <c r="N36" s="318">
        <v>0</v>
      </c>
      <c r="O36" s="319">
        <v>0</v>
      </c>
      <c r="P36" s="23"/>
      <c r="Q36" s="23"/>
      <c r="R36" s="23"/>
      <c r="S36" s="23"/>
      <c r="T36" s="23"/>
      <c r="U36" s="23"/>
      <c r="V36" s="23"/>
      <c r="W36" s="23"/>
      <c r="X36" s="23"/>
      <c r="Y36" s="23"/>
      <c r="Z36" s="23"/>
    </row>
    <row r="37" spans="1:26" ht="15.75" hidden="1" customHeight="1">
      <c r="A37" s="23"/>
      <c r="B37" s="23"/>
      <c r="C37" s="23"/>
      <c r="D37" s="23"/>
      <c r="E37" s="23"/>
      <c r="F37" s="23"/>
      <c r="G37" s="23"/>
      <c r="H37" s="23"/>
      <c r="I37" s="23"/>
      <c r="J37" s="323" t="s">
        <v>30</v>
      </c>
      <c r="K37" s="318">
        <v>7</v>
      </c>
      <c r="L37" s="318">
        <v>1</v>
      </c>
      <c r="M37" s="318">
        <v>2</v>
      </c>
      <c r="N37" s="318">
        <v>4</v>
      </c>
      <c r="O37" s="319">
        <v>0</v>
      </c>
      <c r="P37" s="23"/>
      <c r="Q37" s="23"/>
      <c r="R37" s="23"/>
      <c r="S37" s="23"/>
      <c r="T37" s="23"/>
      <c r="U37" s="23"/>
      <c r="V37" s="23"/>
      <c r="W37" s="23"/>
      <c r="X37" s="23"/>
      <c r="Y37" s="23"/>
      <c r="Z37" s="23"/>
    </row>
    <row r="38" spans="1:26" ht="15.75" hidden="1" customHeight="1">
      <c r="A38" s="23"/>
      <c r="B38" s="23"/>
      <c r="C38" s="23"/>
      <c r="D38" s="23"/>
      <c r="E38" s="23"/>
      <c r="F38" s="23"/>
      <c r="G38" s="23"/>
      <c r="H38" s="23"/>
      <c r="I38" s="23"/>
      <c r="J38" s="323" t="s">
        <v>32</v>
      </c>
      <c r="K38" s="318">
        <v>0</v>
      </c>
      <c r="L38" s="318">
        <v>0</v>
      </c>
      <c r="M38" s="318">
        <v>0</v>
      </c>
      <c r="N38" s="318">
        <v>0</v>
      </c>
      <c r="O38" s="319">
        <v>0</v>
      </c>
      <c r="P38" s="23"/>
      <c r="Q38" s="23"/>
      <c r="R38" s="23"/>
      <c r="S38" s="23"/>
      <c r="T38" s="23"/>
      <c r="U38" s="23"/>
      <c r="V38" s="23"/>
      <c r="W38" s="23"/>
      <c r="X38" s="23"/>
      <c r="Y38" s="23"/>
      <c r="Z38" s="23"/>
    </row>
    <row r="39" spans="1:26" ht="15.75" hidden="1" customHeight="1">
      <c r="A39" s="23"/>
      <c r="B39" s="23"/>
      <c r="C39" s="23"/>
      <c r="D39" s="23"/>
      <c r="E39" s="23"/>
      <c r="F39" s="23"/>
      <c r="G39" s="23"/>
      <c r="H39" s="23"/>
      <c r="I39" s="23"/>
      <c r="J39" s="323" t="s">
        <v>34</v>
      </c>
      <c r="K39" s="320">
        <v>0</v>
      </c>
      <c r="L39" s="320">
        <v>0</v>
      </c>
      <c r="M39" s="320">
        <v>0</v>
      </c>
      <c r="N39" s="320">
        <v>0</v>
      </c>
      <c r="O39" s="321">
        <v>0</v>
      </c>
      <c r="P39" s="23"/>
      <c r="Q39" s="23"/>
      <c r="R39" s="23"/>
      <c r="S39" s="23"/>
      <c r="T39" s="23"/>
      <c r="U39" s="23"/>
      <c r="V39" s="23"/>
      <c r="W39" s="23"/>
      <c r="X39" s="23"/>
      <c r="Y39" s="23"/>
      <c r="Z39" s="23"/>
    </row>
    <row r="40" spans="1:26" ht="15.75" hidden="1" customHeight="1">
      <c r="A40" s="23"/>
      <c r="B40" s="23"/>
      <c r="C40" s="23"/>
      <c r="D40" s="23"/>
      <c r="E40" s="23"/>
      <c r="F40" s="23"/>
      <c r="G40" s="23"/>
      <c r="H40" s="23"/>
      <c r="I40" s="23"/>
      <c r="J40" s="323" t="s">
        <v>36</v>
      </c>
      <c r="K40" s="320">
        <v>3</v>
      </c>
      <c r="L40" s="320">
        <v>2</v>
      </c>
      <c r="M40" s="320">
        <v>0</v>
      </c>
      <c r="N40" s="320">
        <v>1</v>
      </c>
      <c r="O40" s="321">
        <v>0</v>
      </c>
      <c r="P40" s="23"/>
      <c r="Q40" s="23"/>
      <c r="R40" s="23"/>
      <c r="S40" s="23"/>
      <c r="T40" s="23"/>
      <c r="U40" s="23"/>
      <c r="V40" s="23"/>
      <c r="W40" s="23"/>
      <c r="X40" s="23"/>
      <c r="Y40" s="23"/>
      <c r="Z40" s="23"/>
    </row>
    <row r="41" spans="1:26" ht="15.75" hidden="1" customHeight="1">
      <c r="A41" s="23"/>
      <c r="B41" s="23"/>
      <c r="C41" s="23"/>
      <c r="D41" s="23"/>
      <c r="E41" s="23"/>
      <c r="F41" s="23"/>
      <c r="G41" s="23"/>
      <c r="H41" s="23"/>
      <c r="I41" s="23"/>
      <c r="J41" s="323" t="s">
        <v>38</v>
      </c>
      <c r="K41" s="318">
        <v>12</v>
      </c>
      <c r="L41" s="320">
        <v>0</v>
      </c>
      <c r="M41" s="318">
        <v>3</v>
      </c>
      <c r="N41" s="320">
        <v>6</v>
      </c>
      <c r="O41" s="321">
        <v>3</v>
      </c>
      <c r="P41" s="23"/>
      <c r="Q41" s="23"/>
      <c r="R41" s="23"/>
      <c r="S41" s="23"/>
      <c r="T41" s="23"/>
      <c r="U41" s="23"/>
      <c r="V41" s="23"/>
      <c r="W41" s="23"/>
      <c r="X41" s="23"/>
      <c r="Y41" s="23"/>
      <c r="Z41" s="23"/>
    </row>
    <row r="42" spans="1:26" ht="15.75" hidden="1" customHeight="1">
      <c r="A42" s="23"/>
      <c r="B42" s="23"/>
      <c r="C42" s="23"/>
      <c r="D42" s="23"/>
      <c r="E42" s="23"/>
      <c r="F42" s="23"/>
      <c r="G42" s="23"/>
      <c r="H42" s="23"/>
      <c r="I42" s="23"/>
      <c r="J42" s="323" t="s">
        <v>40</v>
      </c>
      <c r="K42" s="318">
        <v>6</v>
      </c>
      <c r="L42" s="320">
        <v>0</v>
      </c>
      <c r="M42" s="320">
        <v>6</v>
      </c>
      <c r="N42" s="320">
        <v>0</v>
      </c>
      <c r="O42" s="321"/>
      <c r="P42" s="23"/>
      <c r="Q42" s="23"/>
      <c r="R42" s="23"/>
      <c r="S42" s="23"/>
      <c r="T42" s="23"/>
      <c r="U42" s="23"/>
      <c r="V42" s="23"/>
      <c r="W42" s="23"/>
      <c r="X42" s="23"/>
      <c r="Y42" s="23"/>
      <c r="Z42" s="23"/>
    </row>
    <row r="43" spans="1:26" ht="15.75" hidden="1" customHeight="1">
      <c r="A43" s="23"/>
      <c r="B43" s="23"/>
      <c r="C43" s="23"/>
      <c r="D43" s="23"/>
      <c r="E43" s="23"/>
      <c r="F43" s="23"/>
      <c r="G43" s="23"/>
      <c r="H43" s="23"/>
      <c r="I43" s="23"/>
      <c r="J43" s="323" t="s">
        <v>42</v>
      </c>
      <c r="K43" s="320">
        <v>10</v>
      </c>
      <c r="L43" s="320">
        <v>0</v>
      </c>
      <c r="M43" s="320">
        <v>1</v>
      </c>
      <c r="N43" s="320">
        <v>9</v>
      </c>
      <c r="O43" s="321"/>
      <c r="P43" s="23"/>
      <c r="Q43" s="23"/>
      <c r="R43" s="23"/>
      <c r="S43" s="23"/>
      <c r="T43" s="23"/>
      <c r="U43" s="23"/>
      <c r="V43" s="23"/>
      <c r="W43" s="23"/>
      <c r="X43" s="23"/>
      <c r="Y43" s="23"/>
      <c r="Z43" s="23"/>
    </row>
    <row r="44" spans="1:26" ht="15.75" hidden="1" customHeight="1">
      <c r="A44" s="23"/>
      <c r="B44" s="23"/>
      <c r="C44" s="23"/>
      <c r="D44" s="23"/>
      <c r="E44" s="23"/>
      <c r="F44" s="23"/>
      <c r="G44" s="23"/>
      <c r="H44" s="23"/>
      <c r="I44" s="23"/>
      <c r="J44" s="323" t="s">
        <v>44</v>
      </c>
      <c r="K44" s="320">
        <v>0</v>
      </c>
      <c r="L44" s="320">
        <v>0</v>
      </c>
      <c r="M44" s="320">
        <v>0</v>
      </c>
      <c r="N44" s="320">
        <v>0</v>
      </c>
      <c r="O44" s="321"/>
      <c r="P44" s="23"/>
      <c r="Q44" s="23"/>
      <c r="R44" s="23"/>
      <c r="S44" s="23"/>
      <c r="T44" s="23"/>
      <c r="U44" s="23"/>
      <c r="V44" s="23"/>
      <c r="W44" s="23"/>
      <c r="X44" s="23"/>
      <c r="Y44" s="23"/>
      <c r="Z44" s="23"/>
    </row>
    <row r="45" spans="1:26" ht="15.75" hidden="1" customHeight="1">
      <c r="A45" s="23"/>
      <c r="B45" s="23"/>
      <c r="C45" s="23"/>
      <c r="D45" s="23"/>
      <c r="E45" s="23"/>
      <c r="F45" s="23"/>
      <c r="G45" s="23"/>
      <c r="H45" s="23"/>
      <c r="I45" s="23"/>
      <c r="J45" s="324" t="s">
        <v>46</v>
      </c>
      <c r="K45" s="320">
        <v>0</v>
      </c>
      <c r="L45" s="320">
        <v>0</v>
      </c>
      <c r="M45" s="320">
        <v>0</v>
      </c>
      <c r="N45" s="320">
        <v>0</v>
      </c>
      <c r="O45" s="321"/>
      <c r="P45" s="23"/>
      <c r="Q45" s="23"/>
      <c r="R45" s="23"/>
      <c r="S45" s="23"/>
      <c r="T45" s="23"/>
      <c r="U45" s="23"/>
      <c r="V45" s="23"/>
      <c r="W45" s="23"/>
      <c r="X45" s="23"/>
      <c r="Y45" s="23"/>
      <c r="Z45" s="23"/>
    </row>
    <row r="46" spans="1:26" ht="15.75" hidden="1" customHeight="1">
      <c r="A46" s="23"/>
      <c r="B46" s="23"/>
      <c r="C46" s="23"/>
      <c r="D46" s="23"/>
      <c r="E46" s="23"/>
      <c r="F46" s="23"/>
      <c r="G46" s="23"/>
      <c r="H46" s="23"/>
      <c r="I46" s="23"/>
      <c r="J46" s="325" t="s">
        <v>48</v>
      </c>
      <c r="K46" s="326">
        <v>2</v>
      </c>
      <c r="L46" s="326">
        <v>0</v>
      </c>
      <c r="M46" s="326">
        <v>2</v>
      </c>
      <c r="N46" s="326">
        <v>0</v>
      </c>
      <c r="O46" s="327"/>
      <c r="P46" s="23"/>
      <c r="Q46" s="23"/>
      <c r="R46" s="23"/>
      <c r="S46" s="23"/>
      <c r="T46" s="23"/>
      <c r="U46" s="23"/>
      <c r="V46" s="23"/>
      <c r="W46" s="23"/>
      <c r="X46" s="23"/>
      <c r="Y46" s="23"/>
      <c r="Z46" s="23"/>
    </row>
    <row r="47" spans="1:26" ht="15.75" customHeight="1">
      <c r="A47" s="23"/>
      <c r="B47" s="23"/>
      <c r="C47" s="23"/>
      <c r="D47" s="23"/>
      <c r="E47" s="23"/>
      <c r="F47" s="23"/>
      <c r="G47" s="23"/>
      <c r="H47" s="23"/>
      <c r="I47" s="23"/>
      <c r="J47" s="328" t="s">
        <v>952</v>
      </c>
      <c r="K47" s="329">
        <f t="shared" ref="K47:O47" si="8">SUM(K33:K46)</f>
        <v>53</v>
      </c>
      <c r="L47" s="329">
        <f t="shared" si="8"/>
        <v>4</v>
      </c>
      <c r="M47" s="329">
        <f t="shared" si="8"/>
        <v>26</v>
      </c>
      <c r="N47" s="329">
        <f t="shared" si="8"/>
        <v>20</v>
      </c>
      <c r="O47" s="329">
        <f t="shared" si="8"/>
        <v>3</v>
      </c>
      <c r="P47" s="23"/>
      <c r="Q47" s="23"/>
      <c r="R47" s="23"/>
      <c r="S47" s="23"/>
      <c r="T47" s="23"/>
      <c r="U47" s="23"/>
      <c r="V47" s="23"/>
      <c r="W47" s="23"/>
      <c r="X47" s="23"/>
      <c r="Y47" s="23"/>
      <c r="Z47" s="23"/>
    </row>
    <row r="48" spans="1:26" ht="15.75" customHeight="1">
      <c r="A48" s="23"/>
      <c r="B48" s="23"/>
      <c r="C48" s="23"/>
      <c r="D48" s="23"/>
      <c r="E48" s="23"/>
      <c r="F48" s="23"/>
      <c r="G48" s="23"/>
      <c r="H48" s="23"/>
      <c r="I48" s="23"/>
      <c r="J48" s="328" t="s">
        <v>953</v>
      </c>
      <c r="K48" s="302">
        <v>31</v>
      </c>
      <c r="L48" s="302">
        <v>0</v>
      </c>
      <c r="M48" s="302">
        <v>23</v>
      </c>
      <c r="N48" s="302">
        <v>8</v>
      </c>
      <c r="O48" s="302">
        <v>0</v>
      </c>
      <c r="P48" s="23"/>
      <c r="Q48" s="23"/>
      <c r="R48" s="23"/>
      <c r="S48" s="23"/>
      <c r="T48" s="23"/>
      <c r="U48" s="23"/>
      <c r="V48" s="23"/>
      <c r="W48" s="23"/>
      <c r="X48" s="23"/>
      <c r="Y48" s="23"/>
      <c r="Z48" s="23"/>
    </row>
    <row r="49" spans="1:26"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
    <mergeCell ref="P8:U8"/>
  </mergeCells>
  <hyperlinks>
    <hyperlink ref="J33" location="DIC-01!A1" display="DIC-01"/>
    <hyperlink ref="J34" location="DIP-02!A1" display="DIP-02"/>
    <hyperlink ref="J35" location="AC-10!A1" display="AC-10"/>
    <hyperlink ref="J36" location="IDP-04!A1" display="IDP-04"/>
    <hyperlink ref="J37" location="GD-07!A1" display="GD-07"/>
    <hyperlink ref="J38" location="GC-08!A1" display="GC-08"/>
    <hyperlink ref="J39" location="GJ-09!A1" display="GJ-09"/>
    <hyperlink ref="J40" location="GRF-11!A1" display="GRF-11"/>
    <hyperlink ref="J41" location="null!A1" display="GT-12"/>
    <hyperlink ref="J42" location="GTH-13!A1" display="GTH-13"/>
    <hyperlink ref="J43" location="GF-14!A1" display="GF-14"/>
    <hyperlink ref="J44" location="CID-15!A1" display="CID-15"/>
    <hyperlink ref="J45" location="EC-16!A1" display="EC-16"/>
    <hyperlink ref="J46" location="MIC-03!A1" display="MIC-03"/>
  </hyperlink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00"/>
  <sheetViews>
    <sheetView showGridLines="0" topLeftCell="U34" workbookViewId="0">
      <selection activeCell="X35" sqref="X35"/>
    </sheetView>
  </sheetViews>
  <sheetFormatPr baseColWidth="10" defaultColWidth="14.42578125" defaultRowHeight="15" customHeight="1"/>
  <cols>
    <col min="1" max="1" width="6.5703125" customWidth="1"/>
    <col min="2" max="2" width="14.85546875" customWidth="1"/>
    <col min="3" max="3" width="17.5703125" customWidth="1"/>
    <col min="4" max="4" width="21.5703125" customWidth="1"/>
    <col min="5" max="5" width="52.42578125" customWidth="1"/>
    <col min="6" max="6" width="24.140625" customWidth="1"/>
    <col min="7" max="7" width="34.28515625" customWidth="1"/>
    <col min="8" max="8" width="37.5703125" customWidth="1"/>
    <col min="9" max="9" width="14" customWidth="1"/>
    <col min="10" max="10" width="29.42578125"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29.85546875" customWidth="1"/>
    <col min="19" max="19" width="60.5703125" customWidth="1"/>
    <col min="20" max="20" width="82" customWidth="1"/>
    <col min="21" max="21" width="40.140625" customWidth="1"/>
    <col min="22" max="22" width="18.42578125" customWidth="1"/>
    <col min="23" max="23" width="19.42578125" customWidth="1"/>
    <col min="24" max="24" width="33.710937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row>
    <row r="17" spans="1:27" ht="50.25" customHeight="1">
      <c r="A17" s="646"/>
      <c r="B17" s="647"/>
      <c r="C17" s="648"/>
      <c r="D17" s="653" t="s">
        <v>101</v>
      </c>
      <c r="E17" s="647"/>
      <c r="F17" s="647"/>
      <c r="G17" s="647"/>
      <c r="H17" s="647"/>
      <c r="I17" s="647"/>
      <c r="J17" s="647"/>
      <c r="K17" s="647"/>
      <c r="L17" s="647"/>
      <c r="M17" s="647"/>
      <c r="N17" s="647"/>
      <c r="O17" s="647"/>
      <c r="P17" s="647"/>
      <c r="Q17" s="647"/>
      <c r="R17" s="647"/>
      <c r="S17" s="647"/>
      <c r="T17" s="647"/>
      <c r="U17" s="647"/>
      <c r="V17" s="647"/>
      <c r="W17" s="648"/>
      <c r="X17" s="330" t="s">
        <v>102</v>
      </c>
      <c r="Z17" s="23"/>
    </row>
    <row r="18" spans="1:27" ht="27.75" customHeight="1">
      <c r="A18" s="649"/>
      <c r="B18" s="593"/>
      <c r="C18" s="650"/>
      <c r="D18" s="649"/>
      <c r="E18" s="593"/>
      <c r="F18" s="593"/>
      <c r="G18" s="593"/>
      <c r="H18" s="593"/>
      <c r="I18" s="593"/>
      <c r="J18" s="593"/>
      <c r="K18" s="593"/>
      <c r="L18" s="593"/>
      <c r="M18" s="593"/>
      <c r="N18" s="593"/>
      <c r="O18" s="593"/>
      <c r="P18" s="593"/>
      <c r="Q18" s="593"/>
      <c r="R18" s="593"/>
      <c r="S18" s="593"/>
      <c r="T18" s="593"/>
      <c r="U18" s="593"/>
      <c r="V18" s="593"/>
      <c r="W18" s="650"/>
      <c r="X18" s="331" t="s">
        <v>954</v>
      </c>
      <c r="Z18" s="23"/>
    </row>
    <row r="19" spans="1:27" ht="49.5" customHeight="1">
      <c r="A19" s="649"/>
      <c r="B19" s="593"/>
      <c r="C19" s="650"/>
      <c r="D19" s="649"/>
      <c r="E19" s="593"/>
      <c r="F19" s="593"/>
      <c r="G19" s="593"/>
      <c r="H19" s="593"/>
      <c r="I19" s="593"/>
      <c r="J19" s="593"/>
      <c r="K19" s="593"/>
      <c r="L19" s="593"/>
      <c r="M19" s="593"/>
      <c r="N19" s="593"/>
      <c r="O19" s="593"/>
      <c r="P19" s="593"/>
      <c r="Q19" s="593"/>
      <c r="R19" s="593"/>
      <c r="S19" s="593"/>
      <c r="T19" s="593"/>
      <c r="U19" s="593"/>
      <c r="V19" s="593"/>
      <c r="W19" s="650"/>
      <c r="X19" s="332" t="s">
        <v>955</v>
      </c>
      <c r="Z19" s="23"/>
    </row>
    <row r="20" spans="1:27" ht="27.75" customHeight="1">
      <c r="A20" s="651"/>
      <c r="B20" s="652"/>
      <c r="C20" s="612"/>
      <c r="D20" s="651"/>
      <c r="E20" s="652"/>
      <c r="F20" s="652"/>
      <c r="G20" s="652"/>
      <c r="H20" s="652"/>
      <c r="I20" s="652"/>
      <c r="J20" s="652"/>
      <c r="K20" s="652"/>
      <c r="L20" s="652"/>
      <c r="M20" s="652"/>
      <c r="N20" s="652"/>
      <c r="O20" s="652"/>
      <c r="P20" s="652"/>
      <c r="Q20" s="652"/>
      <c r="R20" s="652"/>
      <c r="S20" s="652"/>
      <c r="T20" s="652"/>
      <c r="U20" s="652"/>
      <c r="V20" s="652"/>
      <c r="W20" s="612"/>
      <c r="X20" s="333" t="s">
        <v>105</v>
      </c>
      <c r="Z20" s="23"/>
    </row>
    <row r="21" spans="1:27" ht="36.75" customHeight="1">
      <c r="A21" s="334"/>
      <c r="B21" s="335"/>
      <c r="C21" s="335"/>
      <c r="D21" s="335"/>
      <c r="E21" s="336"/>
      <c r="F21" s="337"/>
      <c r="G21" s="338"/>
      <c r="H21" s="338"/>
      <c r="I21" s="337"/>
      <c r="J21" s="337"/>
      <c r="K21" s="337"/>
      <c r="L21" s="339"/>
      <c r="M21" s="339"/>
      <c r="N21" s="339"/>
      <c r="O21" s="339"/>
      <c r="P21" s="339"/>
      <c r="Q21" s="337"/>
      <c r="R21" s="337"/>
      <c r="S21" s="337"/>
      <c r="T21" s="340"/>
      <c r="U21" s="340"/>
      <c r="V21" s="340"/>
      <c r="W21" s="337"/>
      <c r="X21" s="338"/>
      <c r="Y21" s="23"/>
      <c r="Z21" s="23"/>
      <c r="AA21" s="23"/>
    </row>
    <row r="22" spans="1:27" ht="63" customHeight="1">
      <c r="A22" s="686" t="s">
        <v>956</v>
      </c>
      <c r="B22" s="565"/>
      <c r="C22" s="566"/>
      <c r="D22" s="341"/>
      <c r="E22" s="687" t="str">
        <f>CONCATENATE("INFORME DE SEGUIMIENTO DEL PROCESO ",A23)</f>
        <v>INFORME DE SEGUIMIENTO DEL PROCESO DIVULGACIÓN Y COMUNICACIÓN</v>
      </c>
      <c r="F22" s="569"/>
      <c r="G22" s="338"/>
      <c r="H22" s="688" t="s">
        <v>957</v>
      </c>
      <c r="I22" s="568"/>
      <c r="J22" s="569"/>
      <c r="K22" s="342"/>
      <c r="L22" s="339"/>
      <c r="M22" s="339"/>
      <c r="N22" s="339"/>
      <c r="O22" s="339"/>
      <c r="P22" s="339"/>
      <c r="Q22" s="343"/>
      <c r="R22" s="343"/>
      <c r="S22" s="343"/>
      <c r="T22" s="343"/>
      <c r="U22" s="343"/>
      <c r="V22" s="343"/>
      <c r="W22" s="343"/>
      <c r="X22" s="344"/>
      <c r="Y22" s="23"/>
      <c r="Z22" s="23"/>
      <c r="AA22" s="23"/>
    </row>
    <row r="23" spans="1:27" ht="53.25" customHeight="1">
      <c r="A23" s="689" t="s">
        <v>58</v>
      </c>
      <c r="B23" s="565"/>
      <c r="C23" s="566"/>
      <c r="D23" s="341"/>
      <c r="E23" s="345" t="s">
        <v>958</v>
      </c>
      <c r="F23" s="346">
        <f>COUNTA(E32:E33)</f>
        <v>2</v>
      </c>
      <c r="G23" s="338"/>
      <c r="H23" s="690" t="s">
        <v>959</v>
      </c>
      <c r="I23" s="691"/>
      <c r="J23" s="347">
        <f>COUNTIF(I31:I33,"Acción correctiva")</f>
        <v>0</v>
      </c>
      <c r="K23" s="339"/>
      <c r="L23" s="339"/>
      <c r="M23" s="339"/>
      <c r="N23" s="339"/>
      <c r="O23" s="339"/>
      <c r="P23" s="339"/>
      <c r="Q23" s="343"/>
      <c r="R23" s="343"/>
      <c r="S23" s="343"/>
      <c r="T23" s="343"/>
      <c r="U23" s="344"/>
      <c r="V23" s="344"/>
      <c r="W23" s="341"/>
      <c r="X23" s="344"/>
    </row>
    <row r="24" spans="1:27" ht="48.75" customHeight="1">
      <c r="A24" s="348"/>
      <c r="B24" s="341"/>
      <c r="C24" s="341"/>
      <c r="D24" s="349"/>
      <c r="E24" s="350" t="s">
        <v>8</v>
      </c>
      <c r="F24" s="351">
        <f>COUNTA(H32:H38)</f>
        <v>3</v>
      </c>
      <c r="G24" s="352"/>
      <c r="H24" s="693" t="s">
        <v>960</v>
      </c>
      <c r="I24" s="694"/>
      <c r="J24" s="347">
        <f>COUNTIF(I32:I33,"Acción Preventiva y/o de mejora")</f>
        <v>2</v>
      </c>
      <c r="K24" s="339"/>
      <c r="L24" s="339"/>
      <c r="M24" s="339"/>
      <c r="N24" s="339"/>
      <c r="O24" s="339"/>
      <c r="P24" s="339"/>
      <c r="Q24" s="343"/>
      <c r="R24" s="339"/>
      <c r="S24" s="339"/>
      <c r="T24" s="339"/>
      <c r="U24" s="344"/>
      <c r="V24" s="344"/>
      <c r="W24" s="341"/>
      <c r="X24" s="344"/>
    </row>
    <row r="25" spans="1:27" ht="53.25" customHeight="1">
      <c r="A25" s="348"/>
      <c r="B25" s="341"/>
      <c r="C25" s="341"/>
      <c r="D25" s="353"/>
      <c r="E25" s="350" t="s">
        <v>9</v>
      </c>
      <c r="F25" s="351">
        <f>COUNTIF(W32:W33, "Vencida")</f>
        <v>0</v>
      </c>
      <c r="G25" s="352"/>
      <c r="H25" s="695"/>
      <c r="I25" s="666"/>
      <c r="J25" s="354"/>
      <c r="K25" s="339"/>
      <c r="L25" s="339"/>
      <c r="M25" s="339"/>
      <c r="N25" s="339"/>
      <c r="O25" s="339"/>
      <c r="P25" s="339"/>
      <c r="Q25" s="343"/>
      <c r="R25" s="339"/>
      <c r="S25" s="339"/>
      <c r="T25" s="339"/>
      <c r="U25" s="344"/>
      <c r="V25" s="344"/>
      <c r="W25" s="341"/>
      <c r="X25" s="355"/>
    </row>
    <row r="26" spans="1:27" ht="48.75" customHeight="1">
      <c r="A26" s="348"/>
      <c r="B26" s="341"/>
      <c r="C26" s="341"/>
      <c r="D26" s="349"/>
      <c r="E26" s="350" t="s">
        <v>10</v>
      </c>
      <c r="F26" s="351">
        <f>COUNTIF(W32:W38, "En ejecución")</f>
        <v>3</v>
      </c>
      <c r="G26" s="352"/>
      <c r="H26" s="695"/>
      <c r="I26" s="666"/>
      <c r="J26" s="356"/>
      <c r="K26" s="354"/>
      <c r="L26" s="339"/>
      <c r="M26" s="339"/>
      <c r="N26" s="339"/>
      <c r="O26" s="339"/>
      <c r="P26" s="339"/>
      <c r="Q26" s="343"/>
      <c r="R26" s="339"/>
      <c r="S26" s="339"/>
      <c r="T26" s="339"/>
      <c r="U26" s="344"/>
      <c r="V26" s="344"/>
      <c r="W26" s="341"/>
      <c r="X26" s="355"/>
    </row>
    <row r="27" spans="1:27" ht="51" customHeight="1">
      <c r="A27" s="348"/>
      <c r="B27" s="341"/>
      <c r="C27" s="341"/>
      <c r="D27" s="353"/>
      <c r="E27" s="357" t="s">
        <v>11</v>
      </c>
      <c r="F27" s="347">
        <f>COUNTIF(W32:W38,"Cerrada")</f>
        <v>0</v>
      </c>
      <c r="G27" s="352"/>
      <c r="H27" s="358"/>
      <c r="I27" s="359"/>
      <c r="J27" s="343"/>
      <c r="K27" s="343"/>
      <c r="L27" s="339"/>
      <c r="M27" s="339"/>
      <c r="N27" s="339"/>
      <c r="O27" s="339"/>
      <c r="P27" s="339"/>
      <c r="Q27" s="343"/>
      <c r="R27" s="339"/>
      <c r="S27" s="339"/>
      <c r="T27" s="339"/>
      <c r="U27" s="344"/>
      <c r="V27" s="344"/>
      <c r="W27" s="341"/>
      <c r="X27" s="355"/>
    </row>
    <row r="28" spans="1:27" ht="51" customHeight="1">
      <c r="A28" s="348"/>
      <c r="B28" s="341"/>
      <c r="C28" s="341"/>
      <c r="D28" s="353"/>
      <c r="E28" s="21"/>
      <c r="F28" s="22"/>
      <c r="G28" s="352"/>
      <c r="H28" s="358"/>
      <c r="I28" s="359"/>
      <c r="J28" s="343"/>
      <c r="K28" s="343"/>
      <c r="L28" s="339"/>
      <c r="M28" s="339"/>
      <c r="N28" s="339"/>
      <c r="O28" s="339"/>
      <c r="P28" s="339"/>
      <c r="Q28" s="343"/>
      <c r="R28" s="339"/>
      <c r="S28" s="339"/>
      <c r="T28" s="339"/>
      <c r="U28" s="344"/>
      <c r="V28" s="344"/>
      <c r="W28" s="341"/>
      <c r="X28" s="355"/>
      <c r="Y28" s="23"/>
      <c r="Z28" s="23"/>
      <c r="AA28" s="23"/>
    </row>
    <row r="29" spans="1:27" ht="41.25" customHeight="1">
      <c r="A29" s="348"/>
      <c r="B29" s="341"/>
      <c r="C29" s="341"/>
      <c r="D29" s="341"/>
      <c r="E29" s="360"/>
      <c r="F29" s="361"/>
      <c r="G29" s="352"/>
      <c r="H29" s="358"/>
      <c r="I29" s="362"/>
      <c r="J29" s="363"/>
      <c r="K29" s="362"/>
      <c r="L29" s="363"/>
      <c r="M29" s="364"/>
      <c r="N29" s="365"/>
      <c r="O29" s="365"/>
      <c r="P29" s="365"/>
      <c r="Q29" s="365"/>
      <c r="R29" s="337"/>
      <c r="S29" s="337"/>
      <c r="T29" s="337"/>
      <c r="U29" s="337"/>
      <c r="V29" s="337"/>
      <c r="W29" s="337"/>
      <c r="X29" s="337"/>
      <c r="Y29" s="23"/>
      <c r="Z29" s="23"/>
    </row>
    <row r="30" spans="1:27" ht="45" customHeight="1">
      <c r="A30" s="654" t="s">
        <v>107</v>
      </c>
      <c r="B30" s="568"/>
      <c r="C30" s="568"/>
      <c r="D30" s="568"/>
      <c r="E30" s="568"/>
      <c r="F30" s="568"/>
      <c r="G30" s="569"/>
      <c r="H30" s="655" t="s">
        <v>108</v>
      </c>
      <c r="I30" s="568"/>
      <c r="J30" s="568"/>
      <c r="K30" s="568"/>
      <c r="L30" s="568"/>
      <c r="M30" s="568"/>
      <c r="N30" s="569"/>
      <c r="O30" s="656" t="s">
        <v>109</v>
      </c>
      <c r="P30" s="568"/>
      <c r="Q30" s="568"/>
      <c r="R30" s="568"/>
      <c r="S30" s="569"/>
      <c r="T30" s="657" t="s">
        <v>110</v>
      </c>
      <c r="U30" s="568"/>
      <c r="V30" s="568"/>
      <c r="W30" s="568"/>
      <c r="X30" s="569"/>
      <c r="Y30" s="102"/>
      <c r="Z30" s="103"/>
      <c r="AA30" s="104"/>
    </row>
    <row r="31" spans="1:27" ht="63" customHeight="1">
      <c r="A31" s="105" t="s">
        <v>111</v>
      </c>
      <c r="B31" s="106" t="s">
        <v>53</v>
      </c>
      <c r="C31" s="106" t="s">
        <v>112</v>
      </c>
      <c r="D31" s="106" t="s">
        <v>113</v>
      </c>
      <c r="E31" s="106" t="s">
        <v>114</v>
      </c>
      <c r="F31" s="106" t="s">
        <v>115</v>
      </c>
      <c r="G31" s="107" t="s">
        <v>116</v>
      </c>
      <c r="H31" s="108" t="s">
        <v>117</v>
      </c>
      <c r="I31" s="106" t="s">
        <v>55</v>
      </c>
      <c r="J31" s="106" t="s">
        <v>118</v>
      </c>
      <c r="K31" s="109" t="s">
        <v>119</v>
      </c>
      <c r="L31" s="109" t="s">
        <v>120</v>
      </c>
      <c r="M31" s="109" t="s">
        <v>121</v>
      </c>
      <c r="N31" s="110" t="s">
        <v>122</v>
      </c>
      <c r="O31" s="696" t="s">
        <v>123</v>
      </c>
      <c r="P31" s="568"/>
      <c r="Q31" s="568"/>
      <c r="R31" s="697"/>
      <c r="S31" s="110" t="s">
        <v>124</v>
      </c>
      <c r="T31" s="112" t="s">
        <v>123</v>
      </c>
      <c r="U31" s="109" t="s">
        <v>124</v>
      </c>
      <c r="V31" s="109" t="s">
        <v>57</v>
      </c>
      <c r="W31" s="109" t="s">
        <v>125</v>
      </c>
      <c r="X31" s="110" t="s">
        <v>126</v>
      </c>
      <c r="Y31" s="113"/>
      <c r="Z31" s="23"/>
      <c r="AA31" s="23"/>
    </row>
    <row r="32" spans="1:27" ht="215.25" customHeight="1">
      <c r="A32" s="366">
        <v>1</v>
      </c>
      <c r="B32" s="367" t="s">
        <v>961</v>
      </c>
      <c r="C32" s="141" t="s">
        <v>59</v>
      </c>
      <c r="D32" s="131">
        <v>44708</v>
      </c>
      <c r="E32" s="91" t="s">
        <v>962</v>
      </c>
      <c r="F32" s="141" t="s">
        <v>75</v>
      </c>
      <c r="G32" s="91" t="s">
        <v>963</v>
      </c>
      <c r="H32" s="91" t="s">
        <v>964</v>
      </c>
      <c r="I32" s="130" t="s">
        <v>69</v>
      </c>
      <c r="J32" s="141" t="s">
        <v>965</v>
      </c>
      <c r="K32" s="130" t="s">
        <v>966</v>
      </c>
      <c r="L32" s="131">
        <v>44750</v>
      </c>
      <c r="M32" s="131">
        <v>44896</v>
      </c>
      <c r="N32" s="368">
        <v>45115</v>
      </c>
      <c r="O32" s="692" t="s">
        <v>967</v>
      </c>
      <c r="P32" s="578"/>
      <c r="Q32" s="578"/>
      <c r="R32" s="579"/>
      <c r="S32" s="525" t="s">
        <v>968</v>
      </c>
      <c r="T32" s="133" t="s">
        <v>1417</v>
      </c>
      <c r="U32" s="130" t="s">
        <v>1418</v>
      </c>
      <c r="V32" s="286"/>
      <c r="W32" s="286" t="s">
        <v>70</v>
      </c>
      <c r="X32" s="370" t="s">
        <v>1464</v>
      </c>
      <c r="Y32" s="23"/>
      <c r="Z32" s="23"/>
      <c r="AA32" s="23"/>
    </row>
    <row r="33" spans="1:27" ht="207.75" customHeight="1">
      <c r="A33" s="366">
        <v>2</v>
      </c>
      <c r="B33" s="367" t="s">
        <v>961</v>
      </c>
      <c r="C33" s="141" t="s">
        <v>59</v>
      </c>
      <c r="D33" s="131">
        <v>44708</v>
      </c>
      <c r="E33" s="91" t="s">
        <v>969</v>
      </c>
      <c r="F33" s="211" t="s">
        <v>75</v>
      </c>
      <c r="G33" s="91" t="s">
        <v>970</v>
      </c>
      <c r="H33" s="91" t="s">
        <v>971</v>
      </c>
      <c r="I33" s="130" t="s">
        <v>69</v>
      </c>
      <c r="J33" s="141" t="s">
        <v>972</v>
      </c>
      <c r="K33" s="130" t="s">
        <v>966</v>
      </c>
      <c r="L33" s="131">
        <v>44750</v>
      </c>
      <c r="M33" s="131">
        <v>44896</v>
      </c>
      <c r="N33" s="368">
        <v>45115</v>
      </c>
      <c r="O33" s="692" t="s">
        <v>973</v>
      </c>
      <c r="P33" s="578"/>
      <c r="Q33" s="578"/>
      <c r="R33" s="579"/>
      <c r="S33" s="369" t="s">
        <v>968</v>
      </c>
      <c r="T33" s="91" t="s">
        <v>1417</v>
      </c>
      <c r="U33" s="130" t="s">
        <v>1418</v>
      </c>
      <c r="V33" s="286"/>
      <c r="W33" s="286" t="s">
        <v>70</v>
      </c>
      <c r="X33" s="370" t="s">
        <v>1464</v>
      </c>
      <c r="Y33" s="23"/>
      <c r="Z33" s="23"/>
      <c r="AA33" s="23"/>
    </row>
    <row r="34" spans="1:27" ht="217.5" customHeight="1">
      <c r="A34" s="371">
        <v>3</v>
      </c>
      <c r="B34" s="372" t="s">
        <v>961</v>
      </c>
      <c r="C34" s="373" t="s">
        <v>59</v>
      </c>
      <c r="D34" s="374">
        <v>44708</v>
      </c>
      <c r="E34" s="375" t="s">
        <v>974</v>
      </c>
      <c r="F34" s="376" t="s">
        <v>61</v>
      </c>
      <c r="G34" s="375" t="s">
        <v>975</v>
      </c>
      <c r="H34" s="375" t="s">
        <v>976</v>
      </c>
      <c r="I34" s="377" t="s">
        <v>62</v>
      </c>
      <c r="J34" s="373" t="s">
        <v>977</v>
      </c>
      <c r="K34" s="376" t="s">
        <v>966</v>
      </c>
      <c r="L34" s="374">
        <v>44750</v>
      </c>
      <c r="M34" s="374">
        <v>44896</v>
      </c>
      <c r="N34" s="378">
        <v>45115</v>
      </c>
      <c r="O34" s="692" t="s">
        <v>978</v>
      </c>
      <c r="P34" s="578"/>
      <c r="Q34" s="578"/>
      <c r="R34" s="579"/>
      <c r="S34" s="369" t="s">
        <v>968</v>
      </c>
      <c r="T34" s="91" t="s">
        <v>1463</v>
      </c>
      <c r="U34" s="521" t="s">
        <v>1418</v>
      </c>
      <c r="V34" s="290"/>
      <c r="W34" s="290" t="s">
        <v>70</v>
      </c>
      <c r="X34" s="370" t="s">
        <v>1464</v>
      </c>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row>
    <row r="49" spans="1:26"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row>
    <row r="50" spans="1:26"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row>
    <row r="51" spans="1:26"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row>
    <row r="52" spans="1:26"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row>
    <row r="53" spans="1:26"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row>
    <row r="54" spans="1:26"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row>
    <row r="55" spans="1:26"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row>
    <row r="56" spans="1:26"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row>
    <row r="57" spans="1:26"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row>
    <row r="58" spans="1:26"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row>
    <row r="59" spans="1:26"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row>
    <row r="60" spans="1:26"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row>
    <row r="61" spans="1:26"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row>
    <row r="62" spans="1:26"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row>
    <row r="63" spans="1:26"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row>
    <row r="64" spans="1:26"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row>
    <row r="65" spans="1:26"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row>
    <row r="66" spans="1:26"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row>
    <row r="67" spans="1:26"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row>
    <row r="68" spans="1:26"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row>
    <row r="69" spans="1:26"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row>
    <row r="70" spans="1:26"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row>
    <row r="71" spans="1:26"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row>
    <row r="72" spans="1:26"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row>
    <row r="73" spans="1:26"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row>
    <row r="74" spans="1:26"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row>
    <row r="75" spans="1:26"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row>
    <row r="76" spans="1:26"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row>
    <row r="77" spans="1:26"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row>
    <row r="78" spans="1:26"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row>
    <row r="79" spans="1:26"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row>
    <row r="80" spans="1:26"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row>
    <row r="81" spans="1:26"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row>
    <row r="82" spans="1:26"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row>
    <row r="83" spans="1:26"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row>
    <row r="84" spans="1:26"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row>
    <row r="85" spans="1:26"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row>
    <row r="86" spans="1:26" ht="15.75" customHeight="1">
      <c r="A86" s="23"/>
      <c r="B86" s="23"/>
      <c r="C86" s="23"/>
      <c r="D86" s="23"/>
      <c r="E86" s="23"/>
      <c r="F86" s="23"/>
      <c r="G86" s="23"/>
      <c r="H86" s="23"/>
      <c r="I86" s="23"/>
      <c r="J86" s="23"/>
      <c r="K86" s="23"/>
      <c r="L86" s="23"/>
      <c r="M86" s="23"/>
      <c r="N86" s="23"/>
      <c r="O86" s="23"/>
      <c r="P86" s="23"/>
      <c r="Q86" s="23"/>
      <c r="R86" s="23"/>
      <c r="S86" s="23"/>
      <c r="T86" s="23"/>
      <c r="U86" s="23"/>
      <c r="V86" s="23"/>
      <c r="W86" s="219"/>
      <c r="X86" s="23"/>
      <c r="Y86" s="23"/>
      <c r="Z86" s="23"/>
    </row>
    <row r="87" spans="1:26" ht="15.75" customHeight="1">
      <c r="O87" s="23"/>
      <c r="P87" s="23"/>
      <c r="Q87" s="23"/>
      <c r="V87" s="23"/>
      <c r="W87" s="219"/>
    </row>
    <row r="88" spans="1:26" ht="15.75" customHeight="1">
      <c r="O88" s="23"/>
      <c r="P88" s="23"/>
      <c r="Q88" s="23"/>
      <c r="V88" s="23"/>
      <c r="W88" s="219"/>
    </row>
    <row r="89" spans="1:26" ht="15.75" customHeight="1">
      <c r="O89" s="23"/>
      <c r="P89" s="23"/>
      <c r="Q89" s="23"/>
      <c r="V89" s="23"/>
      <c r="W89" s="219"/>
    </row>
    <row r="90" spans="1:26" ht="15.75" customHeight="1">
      <c r="O90" s="23"/>
      <c r="P90" s="23"/>
      <c r="Q90" s="23"/>
      <c r="V90" s="23"/>
      <c r="W90" s="219"/>
    </row>
    <row r="91" spans="1:26" ht="15.75" customHeight="1">
      <c r="O91" s="23"/>
      <c r="P91" s="23"/>
      <c r="Q91" s="23"/>
      <c r="V91" s="23"/>
      <c r="W91" s="219"/>
    </row>
    <row r="92" spans="1:26" ht="15.75" customHeight="1">
      <c r="O92" s="23"/>
      <c r="P92" s="23"/>
      <c r="Q92" s="23"/>
      <c r="V92" s="23"/>
      <c r="W92" s="219"/>
    </row>
    <row r="93" spans="1:26" ht="15.75" customHeight="1">
      <c r="O93" s="23"/>
      <c r="P93" s="23"/>
      <c r="Q93" s="23"/>
      <c r="V93" s="23"/>
      <c r="W93" s="219"/>
    </row>
    <row r="94" spans="1:26" ht="15.75" customHeight="1">
      <c r="O94" s="23"/>
      <c r="P94" s="23"/>
      <c r="Q94" s="23"/>
      <c r="V94" s="23"/>
      <c r="W94" s="219"/>
    </row>
    <row r="95" spans="1:26" ht="15.75" customHeight="1">
      <c r="O95" s="23"/>
      <c r="P95" s="23"/>
      <c r="Q95" s="23"/>
      <c r="V95" s="23"/>
      <c r="W95" s="219"/>
    </row>
    <row r="96" spans="1:26" ht="15.75" customHeight="1">
      <c r="O96" s="23"/>
      <c r="P96" s="23"/>
      <c r="Q96" s="23"/>
      <c r="V96" s="23"/>
      <c r="W96" s="219"/>
    </row>
    <row r="97" spans="15:23" ht="15.75" customHeight="1">
      <c r="O97" s="23"/>
      <c r="P97" s="23"/>
      <c r="Q97" s="23"/>
      <c r="V97" s="23"/>
      <c r="W97" s="219"/>
    </row>
    <row r="98" spans="15:23" ht="15.75" customHeight="1">
      <c r="O98" s="23"/>
      <c r="P98" s="23"/>
      <c r="Q98" s="23"/>
      <c r="V98" s="23"/>
      <c r="W98" s="219"/>
    </row>
    <row r="99" spans="15:23" ht="15.75" customHeight="1">
      <c r="O99" s="23"/>
      <c r="P99" s="23"/>
      <c r="Q99" s="23"/>
      <c r="V99" s="23"/>
      <c r="W99" s="219"/>
    </row>
    <row r="100" spans="15:23" ht="15.75" customHeight="1">
      <c r="O100" s="23"/>
      <c r="P100" s="23"/>
      <c r="Q100" s="23"/>
      <c r="V100" s="23"/>
      <c r="W100" s="219"/>
    </row>
    <row r="101" spans="15:23" ht="15.75" customHeight="1">
      <c r="O101" s="23"/>
      <c r="P101" s="23"/>
      <c r="Q101" s="23"/>
      <c r="V101" s="23"/>
      <c r="W101" s="219"/>
    </row>
    <row r="102" spans="15:23" ht="15.75" customHeight="1">
      <c r="O102" s="23"/>
      <c r="P102" s="23"/>
      <c r="Q102" s="23"/>
      <c r="V102" s="23"/>
      <c r="W102" s="219"/>
    </row>
    <row r="103" spans="15:23" ht="15.75" customHeight="1">
      <c r="O103" s="23"/>
      <c r="P103" s="23"/>
      <c r="Q103" s="23"/>
      <c r="V103" s="23"/>
      <c r="W103" s="219"/>
    </row>
    <row r="104" spans="15:23" ht="15.75" customHeight="1">
      <c r="O104" s="23"/>
      <c r="P104" s="23"/>
      <c r="Q104" s="23"/>
      <c r="V104" s="23"/>
      <c r="W104" s="219"/>
    </row>
    <row r="105" spans="15:23" ht="15.75" customHeight="1">
      <c r="O105" s="23"/>
      <c r="P105" s="23"/>
      <c r="Q105" s="23"/>
      <c r="V105" s="23"/>
      <c r="W105" s="219"/>
    </row>
    <row r="106" spans="15:23" ht="15.75" customHeight="1">
      <c r="O106" s="23"/>
      <c r="P106" s="23"/>
      <c r="Q106" s="23"/>
      <c r="V106" s="23"/>
      <c r="W106" s="219"/>
    </row>
    <row r="107" spans="15:23" ht="15.75" customHeight="1">
      <c r="O107" s="23"/>
      <c r="P107" s="23"/>
      <c r="Q107" s="23"/>
      <c r="V107" s="23"/>
      <c r="W107" s="219"/>
    </row>
    <row r="108" spans="15:23" ht="15.75" customHeight="1">
      <c r="O108" s="23"/>
      <c r="P108" s="23"/>
      <c r="Q108" s="23"/>
      <c r="V108" s="23"/>
      <c r="W108" s="219"/>
    </row>
    <row r="109" spans="15:23" ht="15.75" customHeight="1">
      <c r="O109" s="23"/>
      <c r="P109" s="23"/>
      <c r="Q109" s="23"/>
      <c r="V109" s="23"/>
      <c r="W109" s="219"/>
    </row>
    <row r="110" spans="15:23" ht="15.75" customHeight="1">
      <c r="O110" s="23"/>
      <c r="P110" s="23"/>
      <c r="Q110" s="23"/>
      <c r="V110" s="23"/>
      <c r="W110" s="219"/>
    </row>
    <row r="111" spans="15:23" ht="15.75" customHeight="1">
      <c r="O111" s="23"/>
      <c r="P111" s="23"/>
      <c r="Q111" s="23"/>
      <c r="V111" s="23"/>
      <c r="W111" s="219"/>
    </row>
    <row r="112" spans="15:23" ht="15.75" customHeight="1">
      <c r="O112" s="23"/>
      <c r="P112" s="23"/>
      <c r="Q112" s="23"/>
      <c r="V112" s="23"/>
      <c r="W112" s="219"/>
    </row>
    <row r="113" spans="15:23" ht="15.75" customHeight="1">
      <c r="O113" s="23"/>
      <c r="P113" s="23"/>
      <c r="Q113" s="23"/>
      <c r="V113" s="23"/>
      <c r="W113" s="219"/>
    </row>
    <row r="114" spans="15:23" ht="15.75" customHeight="1">
      <c r="O114" s="23"/>
      <c r="P114" s="23"/>
      <c r="Q114" s="23"/>
      <c r="V114" s="23"/>
      <c r="W114" s="219"/>
    </row>
    <row r="115" spans="15:23" ht="15.75" customHeight="1">
      <c r="O115" s="23"/>
      <c r="P115" s="23"/>
      <c r="Q115" s="23"/>
      <c r="V115" s="23"/>
      <c r="W115" s="219"/>
    </row>
    <row r="116" spans="15:23" ht="15.75" customHeight="1">
      <c r="O116" s="23"/>
      <c r="P116" s="23"/>
      <c r="Q116" s="23"/>
      <c r="V116" s="23"/>
      <c r="W116" s="219"/>
    </row>
    <row r="117" spans="15:23" ht="15.75" customHeight="1">
      <c r="O117" s="23"/>
      <c r="P117" s="23"/>
      <c r="Q117" s="23"/>
      <c r="V117" s="23"/>
      <c r="W117" s="219"/>
    </row>
    <row r="118" spans="15:23" ht="15.75" customHeight="1">
      <c r="O118" s="23"/>
      <c r="P118" s="23"/>
      <c r="Q118" s="23"/>
      <c r="V118" s="23"/>
      <c r="W118" s="219"/>
    </row>
    <row r="119" spans="15:23" ht="15.75" customHeight="1">
      <c r="O119" s="23"/>
      <c r="P119" s="23"/>
      <c r="Q119" s="23"/>
      <c r="V119" s="23"/>
      <c r="W119" s="219"/>
    </row>
    <row r="120" spans="15:23" ht="15.75" customHeight="1">
      <c r="O120" s="23"/>
      <c r="P120" s="23"/>
      <c r="Q120" s="23"/>
      <c r="V120" s="23"/>
      <c r="W120" s="219"/>
    </row>
    <row r="121" spans="15:23" ht="15.75" customHeight="1">
      <c r="O121" s="23"/>
      <c r="P121" s="23"/>
      <c r="Q121" s="23"/>
      <c r="V121" s="23"/>
      <c r="W121" s="219"/>
    </row>
    <row r="122" spans="15:23" ht="15.75" customHeight="1">
      <c r="O122" s="23"/>
      <c r="P122" s="23"/>
      <c r="Q122" s="23"/>
      <c r="V122" s="23"/>
      <c r="W122" s="219"/>
    </row>
    <row r="123" spans="15:23" ht="15.75" customHeight="1">
      <c r="O123" s="23"/>
      <c r="P123" s="23"/>
      <c r="Q123" s="23"/>
      <c r="V123" s="23"/>
      <c r="W123" s="219"/>
    </row>
    <row r="124" spans="15:23" ht="15.75" customHeight="1">
      <c r="O124" s="23"/>
      <c r="P124" s="23"/>
      <c r="Q124" s="23"/>
      <c r="V124" s="23"/>
      <c r="W124" s="219"/>
    </row>
    <row r="125" spans="15:23" ht="15.75" customHeight="1">
      <c r="O125" s="23"/>
      <c r="P125" s="23"/>
      <c r="Q125" s="23"/>
      <c r="V125" s="23"/>
      <c r="W125" s="219"/>
    </row>
    <row r="126" spans="15:23" ht="15.75" customHeight="1">
      <c r="O126" s="23"/>
      <c r="P126" s="23"/>
      <c r="Q126" s="23"/>
      <c r="V126" s="23"/>
      <c r="W126" s="219"/>
    </row>
    <row r="127" spans="15:23" ht="15.75" customHeight="1">
      <c r="O127" s="23"/>
      <c r="P127" s="23"/>
      <c r="Q127" s="23"/>
      <c r="V127" s="23"/>
      <c r="W127" s="219"/>
    </row>
    <row r="128" spans="15:23" ht="15.75" customHeight="1">
      <c r="O128" s="23"/>
      <c r="P128" s="23"/>
      <c r="Q128" s="23"/>
      <c r="V128" s="23"/>
      <c r="W128" s="219"/>
    </row>
    <row r="129" spans="15:23" ht="15.75" customHeight="1">
      <c r="O129" s="23"/>
      <c r="P129" s="23"/>
      <c r="Q129" s="23"/>
      <c r="V129" s="23"/>
      <c r="W129" s="219"/>
    </row>
    <row r="130" spans="15:23" ht="15.75" customHeight="1">
      <c r="O130" s="23"/>
      <c r="P130" s="23"/>
      <c r="Q130" s="23"/>
      <c r="V130" s="23"/>
      <c r="W130" s="219"/>
    </row>
    <row r="131" spans="15:23" ht="15.75" customHeight="1">
      <c r="O131" s="23"/>
      <c r="P131" s="23"/>
      <c r="Q131" s="23"/>
      <c r="V131" s="23"/>
      <c r="W131" s="219"/>
    </row>
    <row r="132" spans="15:23" ht="15.75" customHeight="1">
      <c r="O132" s="23"/>
      <c r="P132" s="23"/>
      <c r="Q132" s="23"/>
      <c r="V132" s="23"/>
      <c r="W132" s="219"/>
    </row>
    <row r="133" spans="15:23" ht="15.75" customHeight="1">
      <c r="O133" s="23"/>
      <c r="P133" s="23"/>
      <c r="Q133" s="23"/>
      <c r="V133" s="23"/>
      <c r="W133" s="219"/>
    </row>
    <row r="134" spans="15:23" ht="15.75" customHeight="1">
      <c r="O134" s="23"/>
      <c r="P134" s="23"/>
      <c r="Q134" s="23"/>
      <c r="V134" s="23"/>
      <c r="W134" s="219"/>
    </row>
    <row r="135" spans="15:23" ht="15.75" customHeight="1">
      <c r="O135" s="23"/>
      <c r="P135" s="23"/>
      <c r="Q135" s="23"/>
      <c r="V135" s="23"/>
      <c r="W135" s="219"/>
    </row>
    <row r="136" spans="15:23" ht="15.75" customHeight="1">
      <c r="O136" s="23"/>
      <c r="P136" s="23"/>
      <c r="Q136" s="23"/>
      <c r="V136" s="23"/>
      <c r="W136" s="219"/>
    </row>
    <row r="137" spans="15:23" ht="15.75" customHeight="1">
      <c r="O137" s="23"/>
      <c r="P137" s="23"/>
      <c r="Q137" s="23"/>
      <c r="V137" s="23"/>
      <c r="W137" s="219"/>
    </row>
    <row r="138" spans="15:23" ht="15.75" customHeight="1">
      <c r="O138" s="23"/>
      <c r="P138" s="23"/>
      <c r="Q138" s="23"/>
      <c r="V138" s="23"/>
      <c r="W138" s="219"/>
    </row>
    <row r="139" spans="15:23" ht="15.75" customHeight="1">
      <c r="O139" s="23"/>
      <c r="P139" s="23"/>
      <c r="Q139" s="23"/>
      <c r="V139" s="23"/>
      <c r="W139" s="219"/>
    </row>
    <row r="140" spans="15:23" ht="15.75" customHeight="1">
      <c r="O140" s="23"/>
      <c r="P140" s="23"/>
      <c r="Q140" s="23"/>
      <c r="V140" s="23"/>
      <c r="W140" s="219"/>
    </row>
    <row r="141" spans="15:23" ht="15.75" customHeight="1">
      <c r="O141" s="23"/>
      <c r="P141" s="23"/>
      <c r="Q141" s="23"/>
      <c r="V141" s="23"/>
      <c r="W141" s="219"/>
    </row>
    <row r="142" spans="15:23" ht="15.75" customHeight="1">
      <c r="O142" s="23"/>
      <c r="P142" s="23"/>
      <c r="Q142" s="23"/>
      <c r="V142" s="23"/>
      <c r="W142" s="219"/>
    </row>
    <row r="143" spans="15:23" ht="15.75" customHeight="1">
      <c r="O143" s="23"/>
      <c r="P143" s="23"/>
      <c r="Q143" s="23"/>
      <c r="V143" s="23"/>
      <c r="W143" s="219"/>
    </row>
    <row r="144" spans="15:23" ht="15.75" customHeight="1">
      <c r="O144" s="23"/>
      <c r="P144" s="23"/>
      <c r="Q144" s="23"/>
      <c r="V144" s="23"/>
      <c r="W144" s="219"/>
    </row>
    <row r="145" spans="15:23" ht="15.75" customHeight="1">
      <c r="O145" s="23"/>
      <c r="P145" s="23"/>
      <c r="Q145" s="23"/>
      <c r="V145" s="23"/>
      <c r="W145" s="219"/>
    </row>
    <row r="146" spans="15:23" ht="15.75" customHeight="1">
      <c r="O146" s="23"/>
      <c r="P146" s="23"/>
      <c r="Q146" s="23"/>
      <c r="V146" s="23"/>
      <c r="W146" s="219"/>
    </row>
    <row r="147" spans="15:23" ht="15.75" customHeight="1">
      <c r="O147" s="23"/>
      <c r="P147" s="23"/>
      <c r="Q147" s="23"/>
      <c r="V147" s="23"/>
      <c r="W147" s="219"/>
    </row>
    <row r="148" spans="15:23" ht="15.75" customHeight="1">
      <c r="O148" s="23"/>
      <c r="P148" s="23"/>
      <c r="Q148" s="23"/>
      <c r="V148" s="23"/>
      <c r="W148" s="219"/>
    </row>
    <row r="149" spans="15:23" ht="15.75" customHeight="1">
      <c r="O149" s="23"/>
      <c r="P149" s="23"/>
      <c r="Q149" s="23"/>
      <c r="V149" s="23"/>
      <c r="W149" s="219"/>
    </row>
    <row r="150" spans="15:23" ht="15.75" customHeight="1">
      <c r="O150" s="23"/>
      <c r="P150" s="23"/>
      <c r="Q150" s="23"/>
      <c r="V150" s="23"/>
      <c r="W150" s="219"/>
    </row>
    <row r="151" spans="15:23" ht="15.75" customHeight="1">
      <c r="O151" s="23"/>
      <c r="P151" s="23"/>
      <c r="Q151" s="23"/>
      <c r="V151" s="23"/>
      <c r="W151" s="219"/>
    </row>
    <row r="152" spans="15:23" ht="15.75" customHeight="1">
      <c r="O152" s="23"/>
      <c r="P152" s="23"/>
      <c r="Q152" s="23"/>
      <c r="V152" s="23"/>
      <c r="W152" s="219"/>
    </row>
    <row r="153" spans="15:23" ht="15.75" customHeight="1">
      <c r="O153" s="23"/>
      <c r="P153" s="23"/>
      <c r="Q153" s="23"/>
      <c r="V153" s="23"/>
      <c r="W153" s="219"/>
    </row>
    <row r="154" spans="15:23" ht="15.75" customHeight="1">
      <c r="O154" s="23"/>
      <c r="P154" s="23"/>
      <c r="Q154" s="23"/>
      <c r="V154" s="23"/>
      <c r="W154" s="219"/>
    </row>
    <row r="155" spans="15:23" ht="15.75" customHeight="1">
      <c r="O155" s="23"/>
      <c r="P155" s="23"/>
      <c r="Q155" s="23"/>
      <c r="V155" s="23"/>
      <c r="W155" s="219"/>
    </row>
    <row r="156" spans="15:23" ht="15.75" customHeight="1">
      <c r="O156" s="23"/>
      <c r="P156" s="23"/>
      <c r="Q156" s="23"/>
      <c r="V156" s="23"/>
      <c r="W156" s="219"/>
    </row>
    <row r="157" spans="15:23" ht="15.75" customHeight="1">
      <c r="O157" s="23"/>
      <c r="P157" s="23"/>
      <c r="Q157" s="23"/>
      <c r="V157" s="23"/>
      <c r="W157" s="219"/>
    </row>
    <row r="158" spans="15:23" ht="15.75" customHeight="1">
      <c r="O158" s="23"/>
      <c r="P158" s="23"/>
      <c r="Q158" s="23"/>
      <c r="V158" s="23"/>
      <c r="W158" s="219"/>
    </row>
    <row r="159" spans="15:23" ht="15.75" customHeight="1">
      <c r="O159" s="23"/>
      <c r="P159" s="23"/>
      <c r="Q159" s="23"/>
      <c r="V159" s="23"/>
      <c r="W159" s="219"/>
    </row>
    <row r="160" spans="15:23" ht="15.75" customHeight="1">
      <c r="O160" s="23"/>
      <c r="P160" s="23"/>
      <c r="Q160" s="23"/>
      <c r="V160" s="23"/>
      <c r="W160" s="219"/>
    </row>
    <row r="161" spans="15:23" ht="15.75" customHeight="1">
      <c r="O161" s="23"/>
      <c r="P161" s="23"/>
      <c r="Q161" s="23"/>
      <c r="V161" s="23"/>
      <c r="W161" s="219"/>
    </row>
    <row r="162" spans="15:23" ht="15.75" customHeight="1">
      <c r="O162" s="23"/>
      <c r="P162" s="23"/>
      <c r="Q162" s="23"/>
      <c r="V162" s="23"/>
      <c r="W162" s="219"/>
    </row>
    <row r="163" spans="15:23" ht="15.75" customHeight="1">
      <c r="O163" s="23"/>
      <c r="P163" s="23"/>
      <c r="Q163" s="23"/>
      <c r="V163" s="23"/>
      <c r="W163" s="219"/>
    </row>
    <row r="164" spans="15:23" ht="15.75" customHeight="1">
      <c r="O164" s="23"/>
      <c r="P164" s="23"/>
      <c r="Q164" s="23"/>
      <c r="V164" s="23"/>
      <c r="W164" s="219"/>
    </row>
    <row r="165" spans="15:23" ht="15.75" customHeight="1">
      <c r="O165" s="23"/>
      <c r="P165" s="23"/>
      <c r="Q165" s="23"/>
      <c r="V165" s="23"/>
      <c r="W165" s="219"/>
    </row>
    <row r="166" spans="15:23" ht="15.75" customHeight="1">
      <c r="O166" s="23"/>
      <c r="P166" s="23"/>
      <c r="Q166" s="23"/>
      <c r="V166" s="23"/>
      <c r="W166" s="219"/>
    </row>
    <row r="167" spans="15:23" ht="15.75" customHeight="1">
      <c r="O167" s="23"/>
      <c r="P167" s="23"/>
      <c r="Q167" s="23"/>
      <c r="V167" s="23"/>
      <c r="W167" s="219"/>
    </row>
    <row r="168" spans="15:23" ht="15.75" customHeight="1">
      <c r="O168" s="23"/>
      <c r="P168" s="23"/>
      <c r="Q168" s="23"/>
      <c r="V168" s="23"/>
      <c r="W168" s="219"/>
    </row>
    <row r="169" spans="15:23" ht="15.75" customHeight="1">
      <c r="O169" s="23"/>
      <c r="P169" s="23"/>
      <c r="Q169" s="23"/>
      <c r="V169" s="23"/>
      <c r="W169" s="219"/>
    </row>
    <row r="170" spans="15:23" ht="15.75" customHeight="1">
      <c r="O170" s="23"/>
      <c r="P170" s="23"/>
      <c r="Q170" s="23"/>
      <c r="V170" s="23"/>
      <c r="W170" s="219"/>
    </row>
    <row r="171" spans="15:23" ht="15.75" customHeight="1">
      <c r="O171" s="23"/>
      <c r="P171" s="23"/>
      <c r="Q171" s="23"/>
      <c r="V171" s="23"/>
      <c r="W171" s="219"/>
    </row>
    <row r="172" spans="15:23" ht="15.75" customHeight="1">
      <c r="O172" s="23"/>
      <c r="P172" s="23"/>
      <c r="Q172" s="23"/>
      <c r="V172" s="23"/>
      <c r="W172" s="219"/>
    </row>
    <row r="173" spans="15:23" ht="15.75" customHeight="1">
      <c r="O173" s="23"/>
      <c r="P173" s="23"/>
      <c r="Q173" s="23"/>
      <c r="V173" s="23"/>
      <c r="W173" s="219"/>
    </row>
    <row r="174" spans="15:23" ht="15.75" customHeight="1">
      <c r="O174" s="23"/>
      <c r="P174" s="23"/>
      <c r="Q174" s="23"/>
      <c r="V174" s="23"/>
      <c r="W174" s="219"/>
    </row>
    <row r="175" spans="15:23" ht="15.75" customHeight="1">
      <c r="O175" s="23"/>
      <c r="P175" s="23"/>
      <c r="Q175" s="23"/>
      <c r="V175" s="23"/>
      <c r="W175" s="219"/>
    </row>
    <row r="176" spans="15:23" ht="15.75" customHeight="1">
      <c r="O176" s="23"/>
      <c r="P176" s="23"/>
      <c r="Q176" s="23"/>
      <c r="V176" s="23"/>
      <c r="W176" s="219"/>
    </row>
    <row r="177" spans="15:23" ht="15.75" customHeight="1">
      <c r="O177" s="23"/>
      <c r="P177" s="23"/>
      <c r="Q177" s="23"/>
      <c r="V177" s="23"/>
      <c r="W177" s="219"/>
    </row>
    <row r="178" spans="15:23" ht="15.75" customHeight="1">
      <c r="O178" s="23"/>
      <c r="P178" s="23"/>
      <c r="Q178" s="23"/>
      <c r="V178" s="23"/>
      <c r="W178" s="219"/>
    </row>
    <row r="179" spans="15:23" ht="15.75" customHeight="1">
      <c r="O179" s="23"/>
      <c r="P179" s="23"/>
      <c r="Q179" s="23"/>
      <c r="V179" s="23"/>
      <c r="W179" s="219"/>
    </row>
    <row r="180" spans="15:23" ht="15.75" customHeight="1">
      <c r="O180" s="23"/>
      <c r="P180" s="23"/>
      <c r="Q180" s="23"/>
      <c r="V180" s="23"/>
      <c r="W180" s="219"/>
    </row>
    <row r="181" spans="15:23" ht="15.75" customHeight="1">
      <c r="O181" s="23"/>
      <c r="P181" s="23"/>
      <c r="Q181" s="23"/>
      <c r="V181" s="23"/>
      <c r="W181" s="219"/>
    </row>
    <row r="182" spans="15:23" ht="15.75" customHeight="1">
      <c r="O182" s="23"/>
      <c r="P182" s="23"/>
      <c r="Q182" s="23"/>
      <c r="V182" s="23"/>
      <c r="W182" s="219"/>
    </row>
    <row r="183" spans="15:23" ht="15.75" customHeight="1">
      <c r="O183" s="23"/>
      <c r="P183" s="23"/>
      <c r="Q183" s="23"/>
      <c r="V183" s="23"/>
      <c r="W183" s="219"/>
    </row>
    <row r="184" spans="15:23" ht="15.75" customHeight="1">
      <c r="O184" s="23"/>
      <c r="P184" s="23"/>
      <c r="Q184" s="23"/>
      <c r="V184" s="23"/>
      <c r="W184" s="219"/>
    </row>
    <row r="185" spans="15:23" ht="15.75" customHeight="1">
      <c r="O185" s="23"/>
      <c r="P185" s="23"/>
      <c r="Q185" s="23"/>
      <c r="V185" s="23"/>
      <c r="W185" s="219"/>
    </row>
    <row r="186" spans="15:23" ht="15.75" customHeight="1">
      <c r="O186" s="23"/>
      <c r="P186" s="23"/>
      <c r="Q186" s="23"/>
      <c r="V186" s="23"/>
      <c r="W186" s="219"/>
    </row>
    <row r="187" spans="15:23" ht="15.75" customHeight="1">
      <c r="O187" s="23"/>
      <c r="P187" s="23"/>
      <c r="Q187" s="23"/>
      <c r="V187" s="23"/>
      <c r="W187" s="219"/>
    </row>
    <row r="188" spans="15:23" ht="15.75" customHeight="1">
      <c r="O188" s="23"/>
      <c r="P188" s="23"/>
      <c r="Q188" s="23"/>
      <c r="V188" s="23"/>
      <c r="W188" s="219"/>
    </row>
    <row r="189" spans="15:23" ht="15.75" customHeight="1">
      <c r="O189" s="23"/>
      <c r="P189" s="23"/>
      <c r="Q189" s="23"/>
      <c r="V189" s="23"/>
      <c r="W189" s="219"/>
    </row>
    <row r="190" spans="15:23" ht="15.75" customHeight="1">
      <c r="O190" s="23"/>
      <c r="P190" s="23"/>
      <c r="Q190" s="23"/>
      <c r="V190" s="23"/>
      <c r="W190" s="219"/>
    </row>
    <row r="191" spans="15:23" ht="15.75" customHeight="1">
      <c r="O191" s="23"/>
      <c r="P191" s="23"/>
      <c r="Q191" s="23"/>
      <c r="V191" s="23"/>
      <c r="W191" s="219"/>
    </row>
    <row r="192" spans="15:23" ht="15.75" customHeight="1">
      <c r="O192" s="23"/>
      <c r="P192" s="23"/>
      <c r="Q192" s="23"/>
      <c r="V192" s="23"/>
      <c r="W192" s="219"/>
    </row>
    <row r="193" spans="15:23" ht="15.75" customHeight="1">
      <c r="O193" s="23"/>
      <c r="P193" s="23"/>
      <c r="Q193" s="23"/>
      <c r="V193" s="23"/>
      <c r="W193" s="219"/>
    </row>
    <row r="194" spans="15:23" ht="15.75" customHeight="1">
      <c r="O194" s="23"/>
      <c r="P194" s="23"/>
      <c r="Q194" s="23"/>
      <c r="V194" s="23"/>
      <c r="W194" s="219"/>
    </row>
    <row r="195" spans="15:23" ht="15.75" customHeight="1">
      <c r="O195" s="23"/>
      <c r="P195" s="23"/>
      <c r="Q195" s="23"/>
      <c r="V195" s="23"/>
      <c r="W195" s="219"/>
    </row>
    <row r="196" spans="15:23" ht="15.75" customHeight="1">
      <c r="O196" s="23"/>
      <c r="P196" s="23"/>
      <c r="Q196" s="23"/>
      <c r="V196" s="23"/>
      <c r="W196" s="219"/>
    </row>
    <row r="197" spans="15:23" ht="15.75" customHeight="1">
      <c r="O197" s="23"/>
      <c r="P197" s="23"/>
      <c r="Q197" s="23"/>
      <c r="V197" s="23"/>
      <c r="W197" s="219"/>
    </row>
    <row r="198" spans="15:23" ht="15.75" customHeight="1">
      <c r="O198" s="23"/>
      <c r="P198" s="23"/>
      <c r="Q198" s="23"/>
      <c r="V198" s="23"/>
      <c r="W198" s="219"/>
    </row>
    <row r="199" spans="15:23" ht="15.75" customHeight="1">
      <c r="O199" s="23"/>
      <c r="P199" s="23"/>
      <c r="Q199" s="23"/>
      <c r="V199" s="23"/>
      <c r="W199" s="219"/>
    </row>
    <row r="200" spans="15:23" ht="15.75" customHeight="1">
      <c r="O200" s="23"/>
      <c r="P200" s="23"/>
      <c r="Q200" s="23"/>
      <c r="V200" s="23"/>
      <c r="W200" s="219"/>
    </row>
    <row r="201" spans="15:23" ht="15.75" customHeight="1">
      <c r="O201" s="23"/>
      <c r="P201" s="23"/>
      <c r="Q201" s="23"/>
      <c r="V201" s="23"/>
      <c r="W201" s="219"/>
    </row>
    <row r="202" spans="15:23" ht="15.75" customHeight="1">
      <c r="O202" s="23"/>
      <c r="P202" s="23"/>
      <c r="Q202" s="23"/>
      <c r="V202" s="23"/>
      <c r="W202" s="219"/>
    </row>
    <row r="203" spans="15:23" ht="15.75" customHeight="1">
      <c r="O203" s="23"/>
      <c r="P203" s="23"/>
      <c r="Q203" s="23"/>
      <c r="V203" s="23"/>
      <c r="W203" s="219"/>
    </row>
    <row r="204" spans="15:23" ht="15.75" customHeight="1">
      <c r="O204" s="23"/>
      <c r="P204" s="23"/>
      <c r="Q204" s="23"/>
      <c r="V204" s="23"/>
      <c r="W204" s="219"/>
    </row>
    <row r="205" spans="15:23" ht="15.75" customHeight="1">
      <c r="O205" s="23"/>
      <c r="P205" s="23"/>
      <c r="Q205" s="23"/>
      <c r="V205" s="23"/>
      <c r="W205" s="219"/>
    </row>
    <row r="206" spans="15:23" ht="15.75" customHeight="1">
      <c r="O206" s="23"/>
      <c r="P206" s="23"/>
      <c r="Q206" s="23"/>
      <c r="V206" s="23"/>
      <c r="W206" s="219"/>
    </row>
    <row r="207" spans="15:23" ht="15.75" customHeight="1">
      <c r="O207" s="23"/>
      <c r="P207" s="23"/>
      <c r="Q207" s="23"/>
      <c r="V207" s="23"/>
      <c r="W207" s="219"/>
    </row>
    <row r="208" spans="15:23" ht="15.75" customHeight="1">
      <c r="O208" s="23"/>
      <c r="P208" s="23"/>
      <c r="Q208" s="23"/>
      <c r="V208" s="23"/>
      <c r="W208" s="219"/>
    </row>
    <row r="209" spans="15:23" ht="15.75" customHeight="1">
      <c r="O209" s="23"/>
      <c r="P209" s="23"/>
      <c r="Q209" s="23"/>
      <c r="V209" s="23"/>
      <c r="W209" s="219"/>
    </row>
    <row r="210" spans="15:23" ht="15.75" customHeight="1">
      <c r="O210" s="23"/>
      <c r="P210" s="23"/>
      <c r="Q210" s="23"/>
      <c r="V210" s="23"/>
      <c r="W210" s="219"/>
    </row>
    <row r="211" spans="15:23" ht="15.75" customHeight="1">
      <c r="O211" s="23"/>
      <c r="P211" s="23"/>
      <c r="Q211" s="23"/>
      <c r="V211" s="23"/>
      <c r="W211" s="219"/>
    </row>
    <row r="212" spans="15:23" ht="15.75" customHeight="1">
      <c r="O212" s="23"/>
      <c r="P212" s="23"/>
      <c r="Q212" s="23"/>
      <c r="V212" s="23"/>
      <c r="W212" s="219"/>
    </row>
    <row r="213" spans="15:23" ht="15.75" customHeight="1">
      <c r="O213" s="23"/>
      <c r="P213" s="23"/>
      <c r="Q213" s="23"/>
      <c r="V213" s="23"/>
      <c r="W213" s="219"/>
    </row>
    <row r="214" spans="15:23" ht="15.75" customHeight="1">
      <c r="O214" s="23"/>
      <c r="P214" s="23"/>
      <c r="Q214" s="23"/>
      <c r="V214" s="23"/>
      <c r="W214" s="219"/>
    </row>
    <row r="215" spans="15:23" ht="15.75" customHeight="1">
      <c r="O215" s="23"/>
      <c r="P215" s="23"/>
      <c r="Q215" s="23"/>
      <c r="V215" s="23"/>
      <c r="W215" s="219"/>
    </row>
    <row r="216" spans="15:23" ht="15.75" customHeight="1">
      <c r="O216" s="23"/>
      <c r="P216" s="23"/>
      <c r="Q216" s="23"/>
      <c r="V216" s="23"/>
      <c r="W216" s="219"/>
    </row>
    <row r="217" spans="15:23" ht="15.75" customHeight="1">
      <c r="O217" s="23"/>
      <c r="P217" s="23"/>
      <c r="Q217" s="23"/>
      <c r="V217" s="23"/>
      <c r="W217" s="219"/>
    </row>
    <row r="218" spans="15:23" ht="15.75" customHeight="1">
      <c r="O218" s="23"/>
      <c r="P218" s="23"/>
      <c r="Q218" s="23"/>
      <c r="V218" s="23"/>
      <c r="W218" s="219"/>
    </row>
    <row r="219" spans="15:23" ht="15.75" customHeight="1">
      <c r="O219" s="23"/>
      <c r="P219" s="23"/>
      <c r="Q219" s="23"/>
      <c r="V219" s="23"/>
      <c r="W219" s="219"/>
    </row>
    <row r="220" spans="15:23" ht="15.75" customHeight="1">
      <c r="O220" s="23"/>
      <c r="P220" s="23"/>
      <c r="Q220" s="23"/>
      <c r="V220" s="23"/>
      <c r="W220" s="219"/>
    </row>
    <row r="221" spans="15:23" ht="15.75" customHeight="1">
      <c r="O221" s="23"/>
      <c r="P221" s="23"/>
      <c r="Q221" s="23"/>
      <c r="V221" s="23"/>
      <c r="W221" s="219"/>
    </row>
    <row r="222" spans="15:23" ht="15.75" customHeight="1">
      <c r="O222" s="23"/>
      <c r="P222" s="23"/>
      <c r="Q222" s="23"/>
      <c r="V222" s="23"/>
      <c r="W222" s="219"/>
    </row>
    <row r="223" spans="15:23" ht="15.75" customHeight="1">
      <c r="O223" s="23"/>
      <c r="P223" s="23"/>
      <c r="Q223" s="23"/>
      <c r="V223" s="23"/>
      <c r="W223" s="219"/>
    </row>
    <row r="224" spans="15:23" ht="15.75" customHeight="1">
      <c r="O224" s="23"/>
      <c r="P224" s="23"/>
      <c r="Q224" s="23"/>
      <c r="V224" s="23"/>
      <c r="W224" s="219"/>
    </row>
    <row r="225" spans="15:23" ht="15.75" customHeight="1">
      <c r="O225" s="23"/>
      <c r="P225" s="23"/>
      <c r="Q225" s="23"/>
      <c r="V225" s="23"/>
      <c r="W225" s="219"/>
    </row>
    <row r="226" spans="15:23" ht="15.75" customHeight="1">
      <c r="O226" s="23"/>
      <c r="P226" s="23"/>
      <c r="Q226" s="23"/>
      <c r="V226" s="23"/>
      <c r="W226" s="219"/>
    </row>
    <row r="227" spans="15:23" ht="15.75" customHeight="1">
      <c r="O227" s="23"/>
      <c r="P227" s="23"/>
      <c r="Q227" s="23"/>
      <c r="V227" s="23"/>
      <c r="W227" s="219"/>
    </row>
    <row r="228" spans="15:23" ht="15.75" customHeight="1">
      <c r="O228" s="23"/>
      <c r="P228" s="23"/>
      <c r="Q228" s="23"/>
      <c r="V228" s="23"/>
      <c r="W228" s="219"/>
    </row>
    <row r="229" spans="15:23" ht="15.75" customHeight="1">
      <c r="O229" s="23"/>
      <c r="P229" s="23"/>
      <c r="Q229" s="23"/>
      <c r="V229" s="23"/>
      <c r="W229" s="219"/>
    </row>
    <row r="230" spans="15:23" ht="15.75" customHeight="1">
      <c r="O230" s="23"/>
      <c r="P230" s="23"/>
      <c r="Q230" s="23"/>
      <c r="V230" s="23"/>
      <c r="W230" s="219"/>
    </row>
    <row r="231" spans="15:23" ht="15.75" customHeight="1">
      <c r="O231" s="23"/>
      <c r="P231" s="23"/>
      <c r="Q231" s="23"/>
      <c r="V231" s="23"/>
      <c r="W231" s="219"/>
    </row>
    <row r="232" spans="15:23" ht="15.75" customHeight="1">
      <c r="O232" s="23"/>
      <c r="P232" s="23"/>
      <c r="Q232" s="23"/>
      <c r="V232" s="23"/>
      <c r="W232" s="219"/>
    </row>
    <row r="233" spans="15:23" ht="15.75" customHeight="1">
      <c r="O233" s="23"/>
      <c r="P233" s="23"/>
      <c r="Q233" s="23"/>
      <c r="V233" s="23"/>
      <c r="W233" s="219"/>
    </row>
    <row r="234" spans="15:23" ht="15.75" customHeight="1">
      <c r="O234" s="23"/>
      <c r="P234" s="23"/>
      <c r="Q234" s="23"/>
      <c r="V234" s="23"/>
      <c r="W234" s="219"/>
    </row>
    <row r="235" spans="15:23" ht="15.75" customHeight="1">
      <c r="O235" s="23"/>
      <c r="P235" s="23"/>
      <c r="Q235" s="23"/>
      <c r="V235" s="23"/>
    </row>
    <row r="236" spans="15:23" ht="15.75" customHeight="1">
      <c r="O236" s="23"/>
      <c r="P236" s="23"/>
      <c r="Q236" s="23"/>
      <c r="V236" s="23"/>
    </row>
    <row r="237" spans="15:23" ht="15.75" customHeight="1">
      <c r="O237" s="23"/>
      <c r="P237" s="23"/>
      <c r="Q237" s="23"/>
      <c r="V237" s="23"/>
    </row>
    <row r="238" spans="15:23" ht="15.75" customHeight="1">
      <c r="O238" s="23"/>
      <c r="P238" s="23"/>
      <c r="Q238" s="23"/>
      <c r="V238" s="23"/>
    </row>
    <row r="239" spans="15:23" ht="15.75" customHeight="1">
      <c r="O239" s="23"/>
      <c r="P239" s="23"/>
      <c r="Q239" s="23"/>
      <c r="V239" s="23"/>
    </row>
    <row r="240" spans="15:23" ht="15.75" customHeight="1">
      <c r="O240" s="23"/>
      <c r="P240" s="23"/>
      <c r="Q240" s="23"/>
      <c r="V240" s="23"/>
    </row>
    <row r="241" spans="15:22" ht="15.75" customHeight="1">
      <c r="O241" s="23"/>
      <c r="P241" s="23"/>
      <c r="Q241" s="23"/>
      <c r="V241" s="23"/>
    </row>
    <row r="242" spans="15:22" ht="15.75" customHeight="1">
      <c r="O242" s="23"/>
      <c r="P242" s="23"/>
      <c r="Q242" s="23"/>
      <c r="V242" s="23"/>
    </row>
    <row r="243" spans="15:22" ht="15.75" customHeight="1">
      <c r="O243" s="23"/>
      <c r="P243" s="23"/>
      <c r="Q243" s="23"/>
      <c r="V243" s="23"/>
    </row>
    <row r="244" spans="15:22" ht="15.75" customHeight="1">
      <c r="O244" s="23"/>
      <c r="P244" s="23"/>
      <c r="Q244" s="23"/>
      <c r="V244" s="23"/>
    </row>
    <row r="245" spans="15:22" ht="15.75" customHeight="1">
      <c r="O245" s="23"/>
      <c r="P245" s="23"/>
      <c r="Q245" s="23"/>
      <c r="V245" s="23"/>
    </row>
    <row r="246" spans="15:22" ht="15.75" customHeight="1">
      <c r="O246" s="23"/>
      <c r="P246" s="23"/>
      <c r="Q246" s="23"/>
      <c r="V246" s="23"/>
    </row>
    <row r="247" spans="15:22" ht="15.75" customHeight="1">
      <c r="O247" s="23"/>
      <c r="P247" s="23"/>
      <c r="Q247" s="23"/>
      <c r="V247" s="23"/>
    </row>
    <row r="248" spans="15:22" ht="15.75" customHeight="1">
      <c r="O248" s="23"/>
      <c r="P248" s="23"/>
      <c r="Q248" s="23"/>
      <c r="V248" s="23"/>
    </row>
    <row r="249" spans="15:22" ht="15.75" customHeight="1">
      <c r="O249" s="23"/>
      <c r="P249" s="23"/>
      <c r="Q249" s="23"/>
      <c r="V249" s="23"/>
    </row>
    <row r="250" spans="15:22" ht="15.75" customHeight="1">
      <c r="O250" s="23"/>
      <c r="P250" s="23"/>
      <c r="Q250" s="23"/>
      <c r="V250" s="23"/>
    </row>
    <row r="251" spans="15:22" ht="15.75" customHeight="1">
      <c r="O251" s="23"/>
      <c r="P251" s="23"/>
      <c r="Q251" s="23"/>
      <c r="V251" s="23"/>
    </row>
    <row r="252" spans="15:22" ht="15.75" customHeight="1">
      <c r="O252" s="23"/>
      <c r="P252" s="23"/>
      <c r="Q252" s="23"/>
      <c r="V252" s="23"/>
    </row>
    <row r="253" spans="15:22" ht="15.75" customHeight="1">
      <c r="O253" s="23"/>
      <c r="P253" s="23"/>
      <c r="Q253" s="23"/>
      <c r="V253" s="23"/>
    </row>
    <row r="254" spans="15:22" ht="15.75" customHeight="1">
      <c r="O254" s="23"/>
      <c r="P254" s="23"/>
      <c r="Q254" s="23"/>
      <c r="V254" s="23"/>
    </row>
    <row r="255" spans="15:22" ht="15.75" customHeight="1">
      <c r="O255" s="23"/>
      <c r="P255" s="23"/>
      <c r="Q255" s="23"/>
      <c r="V255" s="23"/>
    </row>
    <row r="256" spans="15:22" ht="15.75" customHeight="1">
      <c r="O256" s="23"/>
      <c r="P256" s="23"/>
      <c r="Q256" s="23"/>
      <c r="V256" s="23"/>
    </row>
    <row r="257" spans="15:22" ht="15.75" customHeight="1">
      <c r="O257" s="23"/>
      <c r="P257" s="23"/>
      <c r="Q257" s="23"/>
      <c r="V257" s="23"/>
    </row>
    <row r="258" spans="15:22" ht="15.75" customHeight="1">
      <c r="O258" s="23"/>
      <c r="P258" s="23"/>
      <c r="Q258" s="23"/>
      <c r="V258" s="23"/>
    </row>
    <row r="259" spans="15:22" ht="15.75" customHeight="1">
      <c r="O259" s="23"/>
      <c r="P259" s="23"/>
      <c r="Q259" s="23"/>
      <c r="V259" s="23"/>
    </row>
    <row r="260" spans="15:22" ht="15.75" customHeight="1">
      <c r="O260" s="23"/>
      <c r="P260" s="23"/>
      <c r="Q260" s="23"/>
      <c r="V260" s="23"/>
    </row>
    <row r="261" spans="15:22" ht="15.75" customHeight="1">
      <c r="O261" s="23"/>
      <c r="P261" s="23"/>
      <c r="Q261" s="23"/>
      <c r="V261" s="23"/>
    </row>
    <row r="262" spans="15:22" ht="15.75" customHeight="1">
      <c r="O262" s="23"/>
      <c r="P262" s="23"/>
      <c r="Q262" s="23"/>
      <c r="V262" s="23"/>
    </row>
    <row r="263" spans="15:22" ht="15.75" customHeight="1">
      <c r="O263" s="23"/>
      <c r="P263" s="23"/>
      <c r="Q263" s="23"/>
      <c r="V263" s="23"/>
    </row>
    <row r="264" spans="15:22" ht="15.75" customHeight="1">
      <c r="O264" s="23"/>
      <c r="P264" s="23"/>
      <c r="Q264" s="23"/>
      <c r="V264" s="23"/>
    </row>
    <row r="265" spans="15:22" ht="15.75" customHeight="1">
      <c r="O265" s="23"/>
      <c r="P265" s="23"/>
      <c r="Q265" s="23"/>
      <c r="V265" s="23"/>
    </row>
    <row r="266" spans="15:22" ht="15.75" customHeight="1">
      <c r="O266" s="23"/>
      <c r="P266" s="23"/>
      <c r="Q266" s="23"/>
      <c r="V266" s="23"/>
    </row>
    <row r="267" spans="15:22" ht="15.75" customHeight="1">
      <c r="O267" s="23"/>
      <c r="P267" s="23"/>
      <c r="Q267" s="23"/>
      <c r="V267" s="23"/>
    </row>
    <row r="268" spans="15:22" ht="15.75" customHeight="1">
      <c r="O268" s="23"/>
      <c r="P268" s="23"/>
      <c r="Q268" s="23"/>
      <c r="V268" s="23"/>
    </row>
    <row r="269" spans="15:22" ht="15.75" customHeight="1">
      <c r="O269" s="23"/>
      <c r="P269" s="23"/>
      <c r="Q269" s="23"/>
      <c r="V269" s="23"/>
    </row>
    <row r="270" spans="15:22" ht="15.75" customHeight="1">
      <c r="O270" s="23"/>
      <c r="P270" s="23"/>
      <c r="Q270" s="23"/>
      <c r="V270" s="23"/>
    </row>
    <row r="271" spans="15:22" ht="15.75" customHeight="1">
      <c r="O271" s="23"/>
      <c r="P271" s="23"/>
      <c r="Q271" s="23"/>
      <c r="V271" s="23"/>
    </row>
    <row r="272" spans="15:22" ht="15.75" customHeight="1">
      <c r="O272" s="23"/>
      <c r="P272" s="23"/>
      <c r="Q272" s="23"/>
      <c r="V272" s="23"/>
    </row>
    <row r="273" spans="15:22" ht="15.75" customHeight="1">
      <c r="O273" s="23"/>
      <c r="P273" s="23"/>
      <c r="Q273" s="23"/>
      <c r="V273" s="23"/>
    </row>
    <row r="274" spans="15:22" ht="15.75" customHeight="1">
      <c r="O274" s="23"/>
      <c r="P274" s="23"/>
      <c r="Q274" s="23"/>
      <c r="V274" s="23"/>
    </row>
    <row r="275" spans="15:22" ht="15.75" customHeight="1">
      <c r="O275" s="23"/>
      <c r="P275" s="23"/>
      <c r="Q275" s="23"/>
      <c r="V275" s="23"/>
    </row>
    <row r="276" spans="15:22" ht="15.75" customHeight="1">
      <c r="O276" s="23"/>
      <c r="P276" s="23"/>
      <c r="Q276" s="23"/>
      <c r="V276" s="23"/>
    </row>
    <row r="277" spans="15:22" ht="15.75" customHeight="1">
      <c r="O277" s="23"/>
      <c r="P277" s="23"/>
      <c r="Q277" s="23"/>
      <c r="V277" s="23"/>
    </row>
    <row r="278" spans="15:22" ht="15.75" customHeight="1">
      <c r="O278" s="23"/>
      <c r="P278" s="23"/>
      <c r="Q278" s="23"/>
      <c r="V278" s="23"/>
    </row>
    <row r="279" spans="15:22" ht="15.75" customHeight="1">
      <c r="O279" s="23"/>
      <c r="P279" s="23"/>
      <c r="Q279" s="23"/>
      <c r="V279" s="23"/>
    </row>
    <row r="280" spans="15:22" ht="15.75" customHeight="1">
      <c r="O280" s="23"/>
      <c r="P280" s="23"/>
      <c r="Q280" s="23"/>
      <c r="V280" s="23"/>
    </row>
    <row r="281" spans="15:22" ht="15.75" customHeight="1">
      <c r="O281" s="23"/>
      <c r="P281" s="23"/>
      <c r="Q281" s="23"/>
      <c r="V281" s="23"/>
    </row>
    <row r="282" spans="15:22" ht="15.75" customHeight="1">
      <c r="O282" s="23"/>
      <c r="P282" s="23"/>
      <c r="Q282" s="23"/>
      <c r="V282" s="23"/>
    </row>
    <row r="283" spans="15:22" ht="15.75" customHeight="1">
      <c r="O283" s="23"/>
      <c r="P283" s="23"/>
      <c r="Q283" s="23"/>
      <c r="V283" s="23"/>
    </row>
    <row r="284" spans="15:22" ht="15.75" customHeight="1">
      <c r="O284" s="23"/>
      <c r="P284" s="23"/>
      <c r="Q284" s="23"/>
      <c r="V284" s="23"/>
    </row>
    <row r="285" spans="15:22" ht="15.75" customHeight="1">
      <c r="O285" s="23"/>
      <c r="P285" s="23"/>
      <c r="Q285" s="23"/>
      <c r="V285" s="23"/>
    </row>
    <row r="286" spans="15:22" ht="15.75" customHeight="1">
      <c r="O286" s="23"/>
      <c r="P286" s="23"/>
      <c r="Q286" s="23"/>
      <c r="V286" s="23"/>
    </row>
    <row r="287" spans="15:22" ht="15.75" customHeight="1">
      <c r="O287" s="23"/>
      <c r="P287" s="23"/>
      <c r="Q287" s="23"/>
      <c r="V287" s="23"/>
    </row>
    <row r="288" spans="15:22" ht="15.75" customHeight="1">
      <c r="O288" s="23"/>
      <c r="P288" s="23"/>
      <c r="Q288" s="23"/>
      <c r="V288" s="23"/>
    </row>
    <row r="289" spans="15:22" ht="15.75" customHeight="1">
      <c r="O289" s="23"/>
      <c r="P289" s="23"/>
      <c r="Q289" s="23"/>
      <c r="V289" s="23"/>
    </row>
    <row r="290" spans="15:22" ht="15.75" customHeight="1">
      <c r="O290" s="23"/>
      <c r="P290" s="23"/>
      <c r="Q290" s="23"/>
      <c r="V290" s="23"/>
    </row>
    <row r="291" spans="15:22" ht="15.75" customHeight="1">
      <c r="O291" s="23"/>
      <c r="P291" s="23"/>
      <c r="Q291" s="23"/>
      <c r="V291" s="23"/>
    </row>
    <row r="292" spans="15:22" ht="15.75" customHeight="1">
      <c r="O292" s="23"/>
      <c r="P292" s="23"/>
      <c r="Q292" s="23"/>
      <c r="V292" s="23"/>
    </row>
    <row r="293" spans="15:22" ht="15.75" customHeight="1">
      <c r="O293" s="23"/>
      <c r="P293" s="23"/>
      <c r="Q293" s="23"/>
      <c r="V293" s="23"/>
    </row>
    <row r="294" spans="15:22" ht="15.75" customHeight="1">
      <c r="O294" s="23"/>
      <c r="P294" s="23"/>
      <c r="Q294" s="23"/>
      <c r="V294" s="23"/>
    </row>
    <row r="295" spans="15:22" ht="15.75" customHeight="1">
      <c r="O295" s="23"/>
      <c r="P295" s="23"/>
      <c r="Q295" s="23"/>
      <c r="V295" s="23"/>
    </row>
    <row r="296" spans="15:22" ht="15.75" customHeight="1">
      <c r="O296" s="23"/>
      <c r="P296" s="23"/>
      <c r="Q296" s="23"/>
      <c r="V296" s="23"/>
    </row>
    <row r="297" spans="15:22" ht="15.75" customHeight="1">
      <c r="O297" s="23"/>
      <c r="P297" s="23"/>
      <c r="Q297" s="23"/>
      <c r="V297" s="23"/>
    </row>
    <row r="298" spans="15:22" ht="15.75" customHeight="1">
      <c r="O298" s="23"/>
      <c r="P298" s="23"/>
      <c r="Q298" s="23"/>
      <c r="V298" s="23"/>
    </row>
    <row r="299" spans="15:22" ht="15.75" customHeight="1">
      <c r="O299" s="23"/>
      <c r="P299" s="23"/>
      <c r="Q299" s="23"/>
      <c r="V299" s="23"/>
    </row>
    <row r="300" spans="15:22" ht="15.75" customHeight="1">
      <c r="O300" s="23"/>
      <c r="P300" s="23"/>
      <c r="Q300" s="23"/>
      <c r="V300" s="23"/>
    </row>
    <row r="301" spans="15:22" ht="15.75" customHeight="1">
      <c r="O301" s="23"/>
      <c r="P301" s="23"/>
      <c r="Q301" s="23"/>
      <c r="V301" s="23"/>
    </row>
    <row r="302" spans="15:22" ht="15.75" customHeight="1">
      <c r="O302" s="23"/>
      <c r="P302" s="23"/>
      <c r="Q302" s="23"/>
      <c r="V302" s="23"/>
    </row>
    <row r="303" spans="15:22" ht="15.75" customHeight="1">
      <c r="O303" s="23"/>
      <c r="P303" s="23"/>
      <c r="Q303" s="23"/>
      <c r="V303" s="23"/>
    </row>
    <row r="304" spans="15:22" ht="15.75" customHeight="1">
      <c r="O304" s="23"/>
      <c r="P304" s="23"/>
      <c r="Q304" s="23"/>
      <c r="V304" s="23"/>
    </row>
    <row r="305" spans="15:22" ht="15.75" customHeight="1">
      <c r="O305" s="23"/>
      <c r="P305" s="23"/>
      <c r="Q305" s="23"/>
      <c r="V305" s="23"/>
    </row>
    <row r="306" spans="15:22" ht="15.75" customHeight="1">
      <c r="O306" s="23"/>
      <c r="P306" s="23"/>
      <c r="Q306" s="23"/>
      <c r="V306" s="23"/>
    </row>
    <row r="307" spans="15:22" ht="15.75" customHeight="1">
      <c r="O307" s="23"/>
      <c r="P307" s="23"/>
      <c r="Q307" s="23"/>
      <c r="V307" s="23"/>
    </row>
    <row r="308" spans="15:22" ht="15.75" customHeight="1">
      <c r="O308" s="23"/>
      <c r="P308" s="23"/>
      <c r="Q308" s="23"/>
      <c r="V308" s="23"/>
    </row>
    <row r="309" spans="15:22" ht="15.75" customHeight="1">
      <c r="O309" s="23"/>
      <c r="P309" s="23"/>
      <c r="Q309" s="23"/>
      <c r="V309" s="23"/>
    </row>
    <row r="310" spans="15:22" ht="15.75" customHeight="1">
      <c r="O310" s="23"/>
      <c r="P310" s="23"/>
      <c r="Q310" s="23"/>
      <c r="V310" s="23"/>
    </row>
    <row r="311" spans="15:22" ht="15.75" customHeight="1">
      <c r="O311" s="23"/>
      <c r="P311" s="23"/>
      <c r="Q311" s="23"/>
      <c r="V311" s="23"/>
    </row>
    <row r="312" spans="15:22" ht="15.75" customHeight="1">
      <c r="O312" s="23"/>
      <c r="P312" s="23"/>
      <c r="Q312" s="23"/>
      <c r="V312" s="23"/>
    </row>
    <row r="313" spans="15:22" ht="15.75" customHeight="1">
      <c r="O313" s="23"/>
      <c r="P313" s="23"/>
      <c r="Q313" s="23"/>
      <c r="V313" s="23"/>
    </row>
    <row r="314" spans="15:22" ht="15.75" customHeight="1">
      <c r="O314" s="23"/>
      <c r="P314" s="23"/>
      <c r="Q314" s="23"/>
      <c r="V314" s="23"/>
    </row>
    <row r="315" spans="15:22" ht="15.75" customHeight="1">
      <c r="O315" s="23"/>
      <c r="P315" s="23"/>
      <c r="Q315" s="23"/>
      <c r="V315" s="23"/>
    </row>
    <row r="316" spans="15:22" ht="15.75" customHeight="1">
      <c r="O316" s="23"/>
      <c r="P316" s="23"/>
      <c r="Q316" s="23"/>
      <c r="V316" s="23"/>
    </row>
    <row r="317" spans="15:22" ht="15.75" customHeight="1">
      <c r="O317" s="23"/>
      <c r="P317" s="23"/>
      <c r="Q317" s="23"/>
      <c r="V317" s="23"/>
    </row>
    <row r="318" spans="15:22" ht="15.75" customHeight="1">
      <c r="O318" s="23"/>
      <c r="P318" s="23"/>
      <c r="Q318" s="23"/>
      <c r="V318" s="23"/>
    </row>
    <row r="319" spans="15:22" ht="15.75" customHeight="1">
      <c r="O319" s="23"/>
      <c r="P319" s="23"/>
      <c r="Q319" s="23"/>
      <c r="V319" s="23"/>
    </row>
    <row r="320" spans="15:22" ht="15.75" customHeight="1">
      <c r="O320" s="23"/>
      <c r="P320" s="23"/>
      <c r="Q320" s="23"/>
      <c r="V320" s="23"/>
    </row>
    <row r="321" spans="15:22" ht="15.75" customHeight="1">
      <c r="O321" s="23"/>
      <c r="P321" s="23"/>
      <c r="Q321" s="23"/>
      <c r="V321" s="23"/>
    </row>
    <row r="322" spans="15:22" ht="15.75" customHeight="1">
      <c r="O322" s="23"/>
      <c r="P322" s="23"/>
      <c r="Q322" s="23"/>
      <c r="V322" s="23"/>
    </row>
    <row r="323" spans="15:22" ht="15.75" customHeight="1">
      <c r="O323" s="23"/>
      <c r="P323" s="23"/>
      <c r="Q323" s="23"/>
      <c r="V323" s="23"/>
    </row>
    <row r="324" spans="15:22" ht="15.75" customHeight="1">
      <c r="O324" s="23"/>
      <c r="P324" s="23"/>
      <c r="Q324" s="23"/>
      <c r="V324" s="23"/>
    </row>
    <row r="325" spans="15:22" ht="15.75" customHeight="1">
      <c r="O325" s="23"/>
      <c r="P325" s="23"/>
      <c r="Q325" s="23"/>
      <c r="V325" s="23"/>
    </row>
    <row r="326" spans="15:22" ht="15.75" customHeight="1">
      <c r="O326" s="23"/>
      <c r="P326" s="23"/>
      <c r="Q326" s="23"/>
      <c r="V326" s="23"/>
    </row>
    <row r="327" spans="15:22" ht="15.75" customHeight="1">
      <c r="O327" s="23"/>
      <c r="P327" s="23"/>
      <c r="Q327" s="23"/>
      <c r="V327" s="23"/>
    </row>
    <row r="328" spans="15:22" ht="15.75" customHeight="1">
      <c r="O328" s="23"/>
      <c r="P328" s="23"/>
      <c r="Q328" s="23"/>
      <c r="V328" s="23"/>
    </row>
    <row r="329" spans="15:22" ht="15.75" customHeight="1">
      <c r="O329" s="23"/>
      <c r="P329" s="23"/>
      <c r="Q329" s="23"/>
      <c r="V329" s="23"/>
    </row>
    <row r="330" spans="15:22" ht="15.75" customHeight="1">
      <c r="O330" s="23"/>
      <c r="P330" s="23"/>
      <c r="Q330" s="23"/>
      <c r="V330" s="23"/>
    </row>
    <row r="331" spans="15:22" ht="15.75" customHeight="1">
      <c r="O331" s="23"/>
      <c r="P331" s="23"/>
      <c r="Q331" s="23"/>
      <c r="V331" s="23"/>
    </row>
    <row r="332" spans="15:22" ht="15.75" customHeight="1">
      <c r="O332" s="23"/>
      <c r="P332" s="23"/>
      <c r="Q332" s="23"/>
      <c r="V332" s="23"/>
    </row>
    <row r="333" spans="15:22" ht="15.75" customHeight="1">
      <c r="O333" s="23"/>
      <c r="P333" s="23"/>
      <c r="Q333" s="23"/>
      <c r="V333" s="23"/>
    </row>
    <row r="334" spans="15:22" ht="15.75" customHeight="1">
      <c r="O334" s="23"/>
      <c r="P334" s="23"/>
      <c r="Q334" s="23"/>
      <c r="V334" s="23"/>
    </row>
    <row r="335" spans="15:22" ht="15.75" customHeight="1">
      <c r="O335" s="23"/>
      <c r="P335" s="23"/>
      <c r="Q335" s="23"/>
      <c r="V335" s="23"/>
    </row>
    <row r="336" spans="15:22" ht="15.75" customHeight="1">
      <c r="O336" s="23"/>
      <c r="P336" s="23"/>
      <c r="Q336" s="23"/>
      <c r="V336" s="23"/>
    </row>
    <row r="337" spans="15:22" ht="15.75" customHeight="1">
      <c r="O337" s="23"/>
      <c r="P337" s="23"/>
      <c r="Q337" s="23"/>
      <c r="V337" s="23"/>
    </row>
    <row r="338" spans="15:22" ht="15.75" customHeight="1">
      <c r="O338" s="23"/>
      <c r="P338" s="23"/>
      <c r="Q338" s="23"/>
      <c r="V338" s="23"/>
    </row>
    <row r="339" spans="15:22" ht="15.75" customHeight="1">
      <c r="O339" s="23"/>
      <c r="P339" s="23"/>
      <c r="Q339" s="23"/>
      <c r="V339" s="23"/>
    </row>
    <row r="340" spans="15:22" ht="15.75" customHeight="1">
      <c r="O340" s="23"/>
      <c r="P340" s="23"/>
      <c r="Q340" s="23"/>
      <c r="V340" s="23"/>
    </row>
    <row r="341" spans="15:22" ht="15.75" customHeight="1">
      <c r="O341" s="23"/>
      <c r="P341" s="23"/>
      <c r="Q341" s="23"/>
      <c r="V341" s="23"/>
    </row>
    <row r="342" spans="15:22" ht="15.75" customHeight="1">
      <c r="O342" s="23"/>
      <c r="P342" s="23"/>
      <c r="Q342" s="23"/>
      <c r="V342" s="23"/>
    </row>
    <row r="343" spans="15:22" ht="15.75" customHeight="1">
      <c r="O343" s="23"/>
      <c r="P343" s="23"/>
      <c r="Q343" s="23"/>
      <c r="V343" s="23"/>
    </row>
    <row r="344" spans="15:22" ht="15.75" customHeight="1">
      <c r="O344" s="23"/>
      <c r="P344" s="23"/>
      <c r="Q344" s="23"/>
      <c r="V344" s="23"/>
    </row>
    <row r="345" spans="15:22" ht="15.75" customHeight="1">
      <c r="O345" s="23"/>
      <c r="P345" s="23"/>
      <c r="Q345" s="23"/>
      <c r="V345" s="23"/>
    </row>
    <row r="346" spans="15:22" ht="15.75" customHeight="1">
      <c r="O346" s="23"/>
      <c r="P346" s="23"/>
      <c r="Q346" s="23"/>
      <c r="V346" s="23"/>
    </row>
    <row r="347" spans="15:22" ht="15.75" customHeight="1">
      <c r="O347" s="23"/>
      <c r="P347" s="23"/>
      <c r="Q347" s="23"/>
      <c r="V347" s="23"/>
    </row>
    <row r="348" spans="15:22" ht="15.75" customHeight="1">
      <c r="O348" s="23"/>
      <c r="P348" s="23"/>
      <c r="Q348" s="23"/>
      <c r="V348" s="23"/>
    </row>
    <row r="349" spans="15:22" ht="15.75" customHeight="1">
      <c r="O349" s="23"/>
      <c r="P349" s="23"/>
      <c r="Q349" s="23"/>
      <c r="V349" s="23"/>
    </row>
    <row r="350" spans="15:22" ht="15.75" customHeight="1">
      <c r="O350" s="23"/>
      <c r="P350" s="23"/>
      <c r="Q350" s="23"/>
      <c r="V350" s="23"/>
    </row>
    <row r="351" spans="15:22" ht="15.75" customHeight="1">
      <c r="O351" s="23"/>
      <c r="P351" s="23"/>
      <c r="Q351" s="23"/>
      <c r="V351" s="23"/>
    </row>
    <row r="352" spans="15:22" ht="15.75" customHeight="1">
      <c r="O352" s="23"/>
      <c r="P352" s="23"/>
      <c r="Q352" s="23"/>
      <c r="V352" s="23"/>
    </row>
    <row r="353" spans="15:22" ht="15.75" customHeight="1">
      <c r="O353" s="23"/>
      <c r="P353" s="23"/>
      <c r="Q353" s="23"/>
      <c r="V353" s="23"/>
    </row>
    <row r="354" spans="15:22" ht="15.75" customHeight="1">
      <c r="O354" s="23"/>
      <c r="P354" s="23"/>
      <c r="Q354" s="23"/>
      <c r="V354" s="23"/>
    </row>
    <row r="355" spans="15:22" ht="15.75" customHeight="1">
      <c r="O355" s="23"/>
      <c r="P355" s="23"/>
      <c r="Q355" s="23"/>
      <c r="V355" s="23"/>
    </row>
    <row r="356" spans="15:22" ht="15.75" customHeight="1">
      <c r="O356" s="23"/>
      <c r="P356" s="23"/>
      <c r="Q356" s="23"/>
      <c r="V356" s="23"/>
    </row>
    <row r="357" spans="15:22" ht="15.75" customHeight="1">
      <c r="O357" s="23"/>
      <c r="P357" s="23"/>
      <c r="Q357" s="23"/>
      <c r="V357" s="23"/>
    </row>
    <row r="358" spans="15:22" ht="15.75" customHeight="1">
      <c r="O358" s="23"/>
      <c r="P358" s="23"/>
      <c r="Q358" s="23"/>
      <c r="V358" s="23"/>
    </row>
    <row r="359" spans="15:22" ht="15.75" customHeight="1">
      <c r="O359" s="23"/>
      <c r="P359" s="23"/>
      <c r="Q359" s="23"/>
      <c r="V359" s="23"/>
    </row>
    <row r="360" spans="15:22" ht="15.75" customHeight="1">
      <c r="O360" s="23"/>
      <c r="P360" s="23"/>
      <c r="Q360" s="23"/>
      <c r="V360" s="23"/>
    </row>
    <row r="361" spans="15:22" ht="15.75" customHeight="1">
      <c r="O361" s="23"/>
      <c r="P361" s="23"/>
      <c r="Q361" s="23"/>
      <c r="V361" s="23"/>
    </row>
    <row r="362" spans="15:22" ht="15.75" customHeight="1">
      <c r="O362" s="23"/>
      <c r="P362" s="23"/>
      <c r="Q362" s="23"/>
      <c r="V362" s="23"/>
    </row>
    <row r="363" spans="15:22" ht="15.75" customHeight="1">
      <c r="O363" s="23"/>
      <c r="P363" s="23"/>
      <c r="Q363" s="23"/>
      <c r="V363" s="23"/>
    </row>
    <row r="364" spans="15:22" ht="15.75" customHeight="1">
      <c r="O364" s="23"/>
      <c r="P364" s="23"/>
      <c r="Q364" s="23"/>
      <c r="V364" s="23"/>
    </row>
    <row r="365" spans="15:22" ht="15.75" customHeight="1">
      <c r="O365" s="23"/>
      <c r="P365" s="23"/>
      <c r="Q365" s="23"/>
      <c r="V365" s="23"/>
    </row>
    <row r="366" spans="15:22" ht="15.75" customHeight="1">
      <c r="O366" s="23"/>
      <c r="P366" s="23"/>
      <c r="Q366" s="23"/>
      <c r="V366" s="23"/>
    </row>
    <row r="367" spans="15:22" ht="15.75" customHeight="1">
      <c r="O367" s="23"/>
      <c r="P367" s="23"/>
      <c r="Q367" s="23"/>
      <c r="V367" s="23"/>
    </row>
    <row r="368" spans="15:22" ht="15.75" customHeight="1">
      <c r="O368" s="23"/>
      <c r="P368" s="23"/>
      <c r="Q368" s="23"/>
      <c r="V368" s="23"/>
    </row>
    <row r="369" spans="15:22" ht="15.75" customHeight="1">
      <c r="O369" s="23"/>
      <c r="P369" s="23"/>
      <c r="Q369" s="23"/>
      <c r="V369" s="23"/>
    </row>
    <row r="370" spans="15:22" ht="15.75" customHeight="1">
      <c r="O370" s="23"/>
      <c r="P370" s="23"/>
      <c r="Q370" s="23"/>
      <c r="V370" s="23"/>
    </row>
    <row r="371" spans="15:22" ht="15.75" customHeight="1">
      <c r="O371" s="23"/>
      <c r="P371" s="23"/>
      <c r="Q371" s="23"/>
      <c r="V371" s="23"/>
    </row>
    <row r="372" spans="15:22" ht="15.75" customHeight="1">
      <c r="O372" s="23"/>
      <c r="P372" s="23"/>
      <c r="Q372" s="23"/>
      <c r="V372" s="23"/>
    </row>
    <row r="373" spans="15:22" ht="15.75" customHeight="1">
      <c r="O373" s="23"/>
      <c r="P373" s="23"/>
      <c r="Q373" s="23"/>
      <c r="V373" s="23"/>
    </row>
    <row r="374" spans="15:22" ht="15.75" customHeight="1">
      <c r="O374" s="23"/>
      <c r="P374" s="23"/>
      <c r="Q374" s="23"/>
      <c r="V374" s="23"/>
    </row>
    <row r="375" spans="15:22" ht="15.75" customHeight="1">
      <c r="O375" s="23"/>
      <c r="P375" s="23"/>
      <c r="Q375" s="23"/>
      <c r="V375" s="23"/>
    </row>
    <row r="376" spans="15:22" ht="15.75" customHeight="1">
      <c r="O376" s="23"/>
      <c r="P376" s="23"/>
      <c r="Q376" s="23"/>
      <c r="V376" s="23"/>
    </row>
    <row r="377" spans="15:22" ht="15.75" customHeight="1">
      <c r="O377" s="23"/>
      <c r="P377" s="23"/>
      <c r="Q377" s="23"/>
      <c r="V377" s="23"/>
    </row>
    <row r="378" spans="15:22" ht="15.75" customHeight="1">
      <c r="O378" s="23"/>
      <c r="P378" s="23"/>
      <c r="Q378" s="23"/>
      <c r="V378" s="23"/>
    </row>
    <row r="379" spans="15:22" ht="15.75" customHeight="1">
      <c r="O379" s="23"/>
      <c r="P379" s="23"/>
      <c r="Q379" s="23"/>
      <c r="V379" s="23"/>
    </row>
    <row r="380" spans="15:22" ht="15.75" customHeight="1">
      <c r="O380" s="23"/>
      <c r="P380" s="23"/>
      <c r="Q380" s="23"/>
      <c r="V380" s="23"/>
    </row>
    <row r="381" spans="15:22" ht="15.75" customHeight="1">
      <c r="O381" s="23"/>
      <c r="P381" s="23"/>
      <c r="Q381" s="23"/>
      <c r="V381" s="23"/>
    </row>
    <row r="382" spans="15:22" ht="15.75" customHeight="1">
      <c r="O382" s="23"/>
      <c r="P382" s="23"/>
      <c r="Q382" s="23"/>
      <c r="V382" s="23"/>
    </row>
    <row r="383" spans="15:22" ht="15.75" customHeight="1">
      <c r="O383" s="23"/>
      <c r="P383" s="23"/>
      <c r="Q383" s="23"/>
      <c r="V383" s="23"/>
    </row>
    <row r="384" spans="15:22" ht="15.75" customHeight="1">
      <c r="O384" s="23"/>
      <c r="P384" s="23"/>
      <c r="Q384" s="23"/>
      <c r="V384" s="23"/>
    </row>
    <row r="385" spans="15:22" ht="15.75" customHeight="1">
      <c r="O385" s="23"/>
      <c r="P385" s="23"/>
      <c r="Q385" s="23"/>
      <c r="V385" s="23"/>
    </row>
    <row r="386" spans="15:22" ht="15.75" customHeight="1">
      <c r="O386" s="23"/>
      <c r="P386" s="23"/>
      <c r="Q386" s="23"/>
      <c r="V386" s="23"/>
    </row>
    <row r="387" spans="15:22" ht="15.75" customHeight="1">
      <c r="O387" s="23"/>
      <c r="P387" s="23"/>
      <c r="Q387" s="23"/>
      <c r="V387" s="23"/>
    </row>
    <row r="388" spans="15:22" ht="15.75" customHeight="1">
      <c r="O388" s="23"/>
      <c r="P388" s="23"/>
      <c r="Q388" s="23"/>
      <c r="V388" s="23"/>
    </row>
    <row r="389" spans="15:22" ht="15.75" customHeight="1">
      <c r="O389" s="23"/>
      <c r="P389" s="23"/>
      <c r="Q389" s="23"/>
      <c r="V389" s="23"/>
    </row>
    <row r="390" spans="15:22" ht="15.75" customHeight="1">
      <c r="O390" s="23"/>
      <c r="P390" s="23"/>
      <c r="Q390" s="23"/>
      <c r="V390" s="23"/>
    </row>
    <row r="391" spans="15:22" ht="15.75" customHeight="1">
      <c r="O391" s="23"/>
      <c r="P391" s="23"/>
      <c r="Q391" s="23"/>
      <c r="V391" s="23"/>
    </row>
    <row r="392" spans="15:22" ht="15.75" customHeight="1">
      <c r="O392" s="23"/>
      <c r="P392" s="23"/>
      <c r="Q392" s="23"/>
      <c r="V392" s="23"/>
    </row>
    <row r="393" spans="15:22" ht="15.75" customHeight="1">
      <c r="O393" s="23"/>
      <c r="P393" s="23"/>
      <c r="Q393" s="23"/>
      <c r="V393" s="23"/>
    </row>
    <row r="394" spans="15:22" ht="15.75" customHeight="1">
      <c r="O394" s="23"/>
      <c r="P394" s="23"/>
      <c r="Q394" s="23"/>
      <c r="V394" s="23"/>
    </row>
    <row r="395" spans="15:22" ht="15.75" customHeight="1">
      <c r="O395" s="23"/>
      <c r="P395" s="23"/>
      <c r="Q395" s="23"/>
      <c r="V395" s="23"/>
    </row>
    <row r="396" spans="15:22" ht="15.75" customHeight="1">
      <c r="O396" s="23"/>
      <c r="P396" s="23"/>
      <c r="Q396" s="23"/>
      <c r="V396" s="23"/>
    </row>
    <row r="397" spans="15:22" ht="15.75" customHeight="1">
      <c r="O397" s="23"/>
      <c r="P397" s="23"/>
      <c r="Q397" s="23"/>
      <c r="V397" s="23"/>
    </row>
    <row r="398" spans="15:22" ht="15.75" customHeight="1">
      <c r="O398" s="23"/>
      <c r="P398" s="23"/>
      <c r="Q398" s="23"/>
      <c r="V398" s="23"/>
    </row>
    <row r="399" spans="15:22" ht="15.75" customHeight="1">
      <c r="O399" s="23"/>
      <c r="P399" s="23"/>
      <c r="Q399" s="23"/>
      <c r="V399" s="23"/>
    </row>
    <row r="400" spans="15:22" ht="15.75" customHeight="1">
      <c r="O400" s="23"/>
      <c r="P400" s="23"/>
      <c r="Q400" s="23"/>
      <c r="V400" s="23"/>
    </row>
    <row r="401" spans="15:22" ht="15.75" customHeight="1">
      <c r="O401" s="23"/>
      <c r="P401" s="23"/>
      <c r="Q401" s="23"/>
      <c r="V401" s="23"/>
    </row>
    <row r="402" spans="15:22" ht="15.75" customHeight="1">
      <c r="O402" s="23"/>
      <c r="P402" s="23"/>
      <c r="Q402" s="23"/>
      <c r="V402" s="23"/>
    </row>
    <row r="403" spans="15:22" ht="15.75" customHeight="1">
      <c r="O403" s="23"/>
      <c r="P403" s="23"/>
      <c r="Q403" s="23"/>
      <c r="V403" s="23"/>
    </row>
    <row r="404" spans="15:22" ht="15.75" customHeight="1">
      <c r="O404" s="23"/>
      <c r="P404" s="23"/>
      <c r="Q404" s="23"/>
      <c r="V404" s="23"/>
    </row>
    <row r="405" spans="15:22" ht="15.75" customHeight="1">
      <c r="O405" s="23"/>
      <c r="P405" s="23"/>
      <c r="Q405" s="23"/>
      <c r="V405" s="23"/>
    </row>
    <row r="406" spans="15:22" ht="15.75" customHeight="1">
      <c r="O406" s="23"/>
      <c r="P406" s="23"/>
      <c r="Q406" s="23"/>
      <c r="V406" s="23"/>
    </row>
    <row r="407" spans="15:22" ht="15.75" customHeight="1">
      <c r="O407" s="23"/>
      <c r="P407" s="23"/>
      <c r="Q407" s="23"/>
      <c r="V407" s="23"/>
    </row>
    <row r="408" spans="15:22" ht="15.75" customHeight="1">
      <c r="O408" s="23"/>
      <c r="P408" s="23"/>
      <c r="Q408" s="23"/>
      <c r="V408" s="23"/>
    </row>
    <row r="409" spans="15:22" ht="15.75" customHeight="1">
      <c r="O409" s="23"/>
      <c r="P409" s="23"/>
      <c r="Q409" s="23"/>
      <c r="V409" s="23"/>
    </row>
    <row r="410" spans="15:22" ht="15.75" customHeight="1">
      <c r="O410" s="23"/>
      <c r="P410" s="23"/>
      <c r="Q410" s="23"/>
      <c r="V410" s="23"/>
    </row>
    <row r="411" spans="15:22" ht="15.75" customHeight="1">
      <c r="O411" s="23"/>
      <c r="P411" s="23"/>
      <c r="Q411" s="23"/>
      <c r="V411" s="23"/>
    </row>
    <row r="412" spans="15:22" ht="15.75" customHeight="1">
      <c r="O412" s="23"/>
      <c r="P412" s="23"/>
      <c r="Q412" s="23"/>
      <c r="V412" s="23"/>
    </row>
    <row r="413" spans="15:22" ht="15.75" customHeight="1">
      <c r="O413" s="23"/>
      <c r="P413" s="23"/>
      <c r="Q413" s="23"/>
      <c r="V413" s="23"/>
    </row>
    <row r="414" spans="15:22" ht="15.75" customHeight="1">
      <c r="O414" s="23"/>
      <c r="P414" s="23"/>
      <c r="Q414" s="23"/>
      <c r="V414" s="23"/>
    </row>
    <row r="415" spans="15:22" ht="15.75" customHeight="1">
      <c r="O415" s="23"/>
      <c r="P415" s="23"/>
      <c r="Q415" s="23"/>
      <c r="V415" s="23"/>
    </row>
    <row r="416" spans="15:22" ht="15.75" customHeight="1">
      <c r="O416" s="23"/>
      <c r="P416" s="23"/>
      <c r="Q416" s="23"/>
      <c r="V416" s="23"/>
    </row>
    <row r="417" spans="15:22" ht="15.75" customHeight="1">
      <c r="O417" s="23"/>
      <c r="P417" s="23"/>
      <c r="Q417" s="23"/>
      <c r="V417" s="23"/>
    </row>
    <row r="418" spans="15:22" ht="15.75" customHeight="1">
      <c r="O418" s="23"/>
      <c r="P418" s="23"/>
      <c r="Q418" s="23"/>
      <c r="V418" s="23"/>
    </row>
    <row r="419" spans="15:22" ht="15.75" customHeight="1">
      <c r="O419" s="23"/>
      <c r="P419" s="23"/>
      <c r="Q419" s="23"/>
      <c r="V419" s="23"/>
    </row>
    <row r="420" spans="15:22" ht="15.75" customHeight="1">
      <c r="O420" s="23"/>
      <c r="P420" s="23"/>
      <c r="Q420" s="23"/>
      <c r="V420" s="23"/>
    </row>
    <row r="421" spans="15:22" ht="15.75" customHeight="1">
      <c r="O421" s="23"/>
      <c r="P421" s="23"/>
      <c r="Q421" s="23"/>
      <c r="V421" s="23"/>
    </row>
    <row r="422" spans="15:22" ht="15.75" customHeight="1">
      <c r="O422" s="23"/>
      <c r="P422" s="23"/>
      <c r="Q422" s="23"/>
      <c r="V422" s="23"/>
    </row>
    <row r="423" spans="15:22" ht="15.75" customHeight="1">
      <c r="O423" s="23"/>
      <c r="P423" s="23"/>
      <c r="Q423" s="23"/>
      <c r="V423" s="23"/>
    </row>
    <row r="424" spans="15:22" ht="15.75" customHeight="1">
      <c r="O424" s="23"/>
      <c r="P424" s="23"/>
      <c r="Q424" s="23"/>
      <c r="V424" s="23"/>
    </row>
    <row r="425" spans="15:22" ht="15.75" customHeight="1">
      <c r="O425" s="23"/>
      <c r="P425" s="23"/>
      <c r="Q425" s="23"/>
      <c r="V425" s="23"/>
    </row>
    <row r="426" spans="15:22" ht="15.75" customHeight="1">
      <c r="O426" s="23"/>
      <c r="P426" s="23"/>
      <c r="Q426" s="23"/>
      <c r="V426" s="23"/>
    </row>
    <row r="427" spans="15:22" ht="15.75" customHeight="1">
      <c r="O427" s="23"/>
      <c r="P427" s="23"/>
      <c r="Q427" s="23"/>
      <c r="V427" s="23"/>
    </row>
    <row r="428" spans="15:22" ht="15.75" customHeight="1">
      <c r="O428" s="23"/>
      <c r="P428" s="23"/>
      <c r="Q428" s="23"/>
      <c r="V428" s="23"/>
    </row>
    <row r="429" spans="15:22" ht="15.75" customHeight="1">
      <c r="O429" s="23"/>
      <c r="P429" s="23"/>
      <c r="Q429" s="23"/>
      <c r="V429" s="23"/>
    </row>
    <row r="430" spans="15:22" ht="15.75" customHeight="1">
      <c r="O430" s="23"/>
      <c r="P430" s="23"/>
      <c r="Q430" s="23"/>
      <c r="V430" s="23"/>
    </row>
    <row r="431" spans="15:22" ht="15.75" customHeight="1">
      <c r="O431" s="23"/>
      <c r="P431" s="23"/>
      <c r="Q431" s="23"/>
      <c r="V431" s="23"/>
    </row>
    <row r="432" spans="15:22" ht="15.75" customHeight="1">
      <c r="O432" s="23"/>
      <c r="P432" s="23"/>
      <c r="Q432" s="23"/>
      <c r="V432" s="23"/>
    </row>
    <row r="433" spans="15:22" ht="15.75" customHeight="1">
      <c r="O433" s="23"/>
      <c r="P433" s="23"/>
      <c r="Q433" s="23"/>
      <c r="V433" s="23"/>
    </row>
    <row r="434" spans="15:22" ht="15.75" customHeight="1">
      <c r="O434" s="23"/>
      <c r="P434" s="23"/>
      <c r="Q434" s="23"/>
      <c r="V434" s="23"/>
    </row>
    <row r="435" spans="15:22" ht="15.75" customHeight="1">
      <c r="O435" s="23"/>
      <c r="P435" s="23"/>
      <c r="Q435" s="23"/>
      <c r="V435" s="23"/>
    </row>
    <row r="436" spans="15:22" ht="15.75" customHeight="1">
      <c r="O436" s="23"/>
      <c r="P436" s="23"/>
      <c r="Q436" s="23"/>
      <c r="V436" s="23"/>
    </row>
    <row r="437" spans="15:22" ht="15.75" customHeight="1">
      <c r="O437" s="23"/>
      <c r="P437" s="23"/>
      <c r="Q437" s="23"/>
      <c r="V437" s="23"/>
    </row>
    <row r="438" spans="15:22" ht="15.75" customHeight="1">
      <c r="O438" s="23"/>
      <c r="P438" s="23"/>
      <c r="Q438" s="23"/>
      <c r="V438" s="23"/>
    </row>
    <row r="439" spans="15:22" ht="15.75" customHeight="1">
      <c r="O439" s="23"/>
      <c r="P439" s="23"/>
      <c r="Q439" s="23"/>
      <c r="V439" s="23"/>
    </row>
    <row r="440" spans="15:22" ht="15.75" customHeight="1">
      <c r="O440" s="23"/>
      <c r="P440" s="23"/>
      <c r="Q440" s="23"/>
      <c r="V440" s="23"/>
    </row>
    <row r="441" spans="15:22" ht="15.75" customHeight="1">
      <c r="O441" s="23"/>
      <c r="P441" s="23"/>
      <c r="Q441" s="23"/>
      <c r="V441" s="23"/>
    </row>
    <row r="442" spans="15:22" ht="15.75" customHeight="1">
      <c r="O442" s="23"/>
      <c r="P442" s="23"/>
      <c r="Q442" s="23"/>
      <c r="V442" s="23"/>
    </row>
    <row r="443" spans="15:22" ht="15.75" customHeight="1">
      <c r="O443" s="23"/>
      <c r="P443" s="23"/>
      <c r="Q443" s="23"/>
      <c r="V443" s="23"/>
    </row>
    <row r="444" spans="15:22" ht="15.75" customHeight="1">
      <c r="O444" s="23"/>
      <c r="P444" s="23"/>
      <c r="Q444" s="23"/>
      <c r="V444" s="23"/>
    </row>
    <row r="445" spans="15:22" ht="15.75" customHeight="1">
      <c r="O445" s="23"/>
      <c r="P445" s="23"/>
      <c r="Q445" s="23"/>
      <c r="V445" s="23"/>
    </row>
    <row r="446" spans="15:22" ht="15.75" customHeight="1">
      <c r="O446" s="23"/>
      <c r="P446" s="23"/>
      <c r="Q446" s="23"/>
      <c r="V446" s="23"/>
    </row>
    <row r="447" spans="15:22" ht="15.75" customHeight="1">
      <c r="O447" s="23"/>
      <c r="P447" s="23"/>
      <c r="Q447" s="23"/>
      <c r="V447" s="23"/>
    </row>
    <row r="448" spans="15:22" ht="15.75" customHeight="1">
      <c r="O448" s="23"/>
      <c r="P448" s="23"/>
      <c r="Q448" s="23"/>
      <c r="V448" s="23"/>
    </row>
    <row r="449" spans="15:22" ht="15.75" customHeight="1">
      <c r="O449" s="23"/>
      <c r="P449" s="23"/>
      <c r="Q449" s="23"/>
      <c r="V449" s="23"/>
    </row>
    <row r="450" spans="15:22" ht="15.75" customHeight="1">
      <c r="O450" s="23"/>
      <c r="P450" s="23"/>
      <c r="Q450" s="23"/>
      <c r="V450" s="23"/>
    </row>
    <row r="451" spans="15:22" ht="15.75" customHeight="1">
      <c r="O451" s="23"/>
      <c r="P451" s="23"/>
      <c r="Q451" s="23"/>
      <c r="V451" s="23"/>
    </row>
    <row r="452" spans="15:22" ht="15.75" customHeight="1">
      <c r="O452" s="23"/>
      <c r="P452" s="23"/>
      <c r="Q452" s="23"/>
      <c r="V452" s="23"/>
    </row>
    <row r="453" spans="15:22" ht="15.75" customHeight="1">
      <c r="O453" s="23"/>
      <c r="P453" s="23"/>
      <c r="Q453" s="23"/>
      <c r="V453" s="23"/>
    </row>
    <row r="454" spans="15:22" ht="15.75" customHeight="1">
      <c r="O454" s="23"/>
      <c r="P454" s="23"/>
      <c r="Q454" s="23"/>
      <c r="V454" s="23"/>
    </row>
    <row r="455" spans="15:22" ht="15.75" customHeight="1">
      <c r="O455" s="23"/>
      <c r="P455" s="23"/>
      <c r="Q455" s="23"/>
      <c r="V455" s="23"/>
    </row>
    <row r="456" spans="15:22" ht="15.75" customHeight="1">
      <c r="O456" s="23"/>
      <c r="P456" s="23"/>
      <c r="Q456" s="23"/>
      <c r="V456" s="23"/>
    </row>
    <row r="457" spans="15:22" ht="15.75" customHeight="1">
      <c r="O457" s="23"/>
      <c r="P457" s="23"/>
      <c r="Q457" s="23"/>
      <c r="V457" s="23"/>
    </row>
    <row r="458" spans="15:22" ht="15.75" customHeight="1">
      <c r="O458" s="23"/>
      <c r="P458" s="23"/>
      <c r="Q458" s="23"/>
      <c r="V458" s="23"/>
    </row>
    <row r="459" spans="15:22" ht="15.75" customHeight="1">
      <c r="O459" s="23"/>
      <c r="P459" s="23"/>
      <c r="Q459" s="23"/>
      <c r="V459" s="23"/>
    </row>
    <row r="460" spans="15:22" ht="15.75" customHeight="1">
      <c r="O460" s="23"/>
      <c r="P460" s="23"/>
      <c r="Q460" s="23"/>
      <c r="V460" s="23"/>
    </row>
    <row r="461" spans="15:22" ht="15.75" customHeight="1">
      <c r="O461" s="23"/>
      <c r="P461" s="23"/>
      <c r="Q461" s="23"/>
      <c r="V461" s="23"/>
    </row>
    <row r="462" spans="15:22" ht="15.75" customHeight="1">
      <c r="O462" s="23"/>
      <c r="P462" s="23"/>
      <c r="Q462" s="23"/>
      <c r="V462" s="23"/>
    </row>
    <row r="463" spans="15:22" ht="15.75" customHeight="1">
      <c r="O463" s="23"/>
      <c r="P463" s="23"/>
      <c r="Q463" s="23"/>
      <c r="V463" s="23"/>
    </row>
    <row r="464" spans="15:22" ht="15.75" customHeight="1">
      <c r="O464" s="23"/>
      <c r="P464" s="23"/>
      <c r="Q464" s="23"/>
      <c r="V464" s="23"/>
    </row>
    <row r="465" spans="15:22" ht="15.75" customHeight="1">
      <c r="O465" s="23"/>
      <c r="P465" s="23"/>
      <c r="Q465" s="23"/>
      <c r="V465" s="23"/>
    </row>
    <row r="466" spans="15:22" ht="15.75" customHeight="1">
      <c r="O466" s="23"/>
      <c r="P466" s="23"/>
      <c r="Q466" s="23"/>
      <c r="V466" s="23"/>
    </row>
    <row r="467" spans="15:22" ht="15.75" customHeight="1">
      <c r="O467" s="23"/>
      <c r="P467" s="23"/>
      <c r="Q467" s="23"/>
      <c r="V467" s="23"/>
    </row>
    <row r="468" spans="15:22" ht="15.75" customHeight="1">
      <c r="O468" s="23"/>
      <c r="P468" s="23"/>
      <c r="Q468" s="23"/>
      <c r="V468" s="23"/>
    </row>
    <row r="469" spans="15:22" ht="15.75" customHeight="1">
      <c r="O469" s="23"/>
      <c r="P469" s="23"/>
      <c r="Q469" s="23"/>
      <c r="V469" s="23"/>
    </row>
    <row r="470" spans="15:22" ht="15.75" customHeight="1">
      <c r="O470" s="23"/>
      <c r="P470" s="23"/>
      <c r="Q470" s="23"/>
      <c r="V470" s="23"/>
    </row>
    <row r="471" spans="15:22" ht="15.75" customHeight="1">
      <c r="O471" s="23"/>
      <c r="P471" s="23"/>
      <c r="Q471" s="23"/>
      <c r="V471" s="23"/>
    </row>
    <row r="472" spans="15:22" ht="15.75" customHeight="1">
      <c r="O472" s="23"/>
      <c r="P472" s="23"/>
      <c r="Q472" s="23"/>
      <c r="V472" s="23"/>
    </row>
    <row r="473" spans="15:22" ht="15.75" customHeight="1">
      <c r="O473" s="23"/>
      <c r="P473" s="23"/>
      <c r="Q473" s="23"/>
      <c r="V473" s="23"/>
    </row>
    <row r="474" spans="15:22" ht="15.75" customHeight="1">
      <c r="O474" s="23"/>
      <c r="P474" s="23"/>
      <c r="Q474" s="23"/>
      <c r="V474" s="23"/>
    </row>
    <row r="475" spans="15:22" ht="15.75" customHeight="1">
      <c r="O475" s="23"/>
      <c r="P475" s="23"/>
      <c r="Q475" s="23"/>
      <c r="V475" s="23"/>
    </row>
    <row r="476" spans="15:22" ht="15.75" customHeight="1">
      <c r="O476" s="23"/>
      <c r="P476" s="23"/>
      <c r="Q476" s="23"/>
      <c r="V476" s="23"/>
    </row>
    <row r="477" spans="15:22" ht="15.75" customHeight="1">
      <c r="O477" s="23"/>
      <c r="P477" s="23"/>
      <c r="Q477" s="23"/>
      <c r="V477" s="23"/>
    </row>
    <row r="478" spans="15:22" ht="15.75" customHeight="1">
      <c r="O478" s="23"/>
      <c r="P478" s="23"/>
      <c r="Q478" s="23"/>
      <c r="V478" s="23"/>
    </row>
    <row r="479" spans="15:22" ht="15.75" customHeight="1">
      <c r="O479" s="23"/>
      <c r="P479" s="23"/>
      <c r="Q479" s="23"/>
      <c r="V479" s="23"/>
    </row>
    <row r="480" spans="15:22" ht="15.75" customHeight="1">
      <c r="O480" s="23"/>
      <c r="P480" s="23"/>
      <c r="Q480" s="23"/>
      <c r="V480" s="23"/>
    </row>
    <row r="481" spans="15:22" ht="15.75" customHeight="1">
      <c r="O481" s="23"/>
      <c r="P481" s="23"/>
      <c r="Q481" s="23"/>
      <c r="V481" s="23"/>
    </row>
    <row r="482" spans="15:22" ht="15.75" customHeight="1">
      <c r="O482" s="23"/>
      <c r="P482" s="23"/>
      <c r="Q482" s="23"/>
      <c r="V482" s="23"/>
    </row>
    <row r="483" spans="15:22" ht="15.75" customHeight="1">
      <c r="O483" s="23"/>
      <c r="P483" s="23"/>
      <c r="Q483" s="23"/>
      <c r="V483" s="23"/>
    </row>
    <row r="484" spans="15:22" ht="15.75" customHeight="1">
      <c r="O484" s="23"/>
      <c r="P484" s="23"/>
      <c r="Q484" s="23"/>
      <c r="V484" s="23"/>
    </row>
    <row r="485" spans="15:22" ht="15.75" customHeight="1">
      <c r="O485" s="23"/>
      <c r="P485" s="23"/>
      <c r="Q485" s="23"/>
      <c r="V485" s="23"/>
    </row>
    <row r="486" spans="15:22" ht="15.75" customHeight="1">
      <c r="O486" s="23"/>
      <c r="P486" s="23"/>
      <c r="Q486" s="23"/>
      <c r="V486" s="23"/>
    </row>
    <row r="487" spans="15:22" ht="15.75" customHeight="1">
      <c r="O487" s="23"/>
      <c r="P487" s="23"/>
      <c r="Q487" s="23"/>
      <c r="V487" s="23"/>
    </row>
    <row r="488" spans="15:22" ht="15.75" customHeight="1">
      <c r="O488" s="23"/>
      <c r="P488" s="23"/>
      <c r="Q488" s="23"/>
      <c r="V488" s="23"/>
    </row>
    <row r="489" spans="15:22" ht="15.75" customHeight="1">
      <c r="O489" s="23"/>
      <c r="P489" s="23"/>
      <c r="Q489" s="23"/>
      <c r="V489" s="23"/>
    </row>
    <row r="490" spans="15:22" ht="15.75" customHeight="1">
      <c r="O490" s="23"/>
      <c r="P490" s="23"/>
      <c r="Q490" s="23"/>
      <c r="V490" s="23"/>
    </row>
    <row r="491" spans="15:22" ht="15.75" customHeight="1">
      <c r="O491" s="23"/>
      <c r="P491" s="23"/>
      <c r="Q491" s="23"/>
      <c r="V491" s="23"/>
    </row>
    <row r="492" spans="15:22" ht="15.75" customHeight="1">
      <c r="O492" s="23"/>
      <c r="P492" s="23"/>
      <c r="Q492" s="23"/>
      <c r="V492" s="23"/>
    </row>
    <row r="493" spans="15:22" ht="15.75" customHeight="1">
      <c r="O493" s="23"/>
      <c r="P493" s="23"/>
      <c r="Q493" s="23"/>
      <c r="V493" s="23"/>
    </row>
    <row r="494" spans="15:22" ht="15.75" customHeight="1">
      <c r="O494" s="23"/>
      <c r="P494" s="23"/>
      <c r="Q494" s="23"/>
      <c r="V494" s="23"/>
    </row>
    <row r="495" spans="15:22" ht="15.75" customHeight="1">
      <c r="O495" s="23"/>
      <c r="P495" s="23"/>
      <c r="Q495" s="23"/>
      <c r="V495" s="23"/>
    </row>
    <row r="496" spans="15:22" ht="15.75" customHeight="1">
      <c r="O496" s="23"/>
      <c r="P496" s="23"/>
      <c r="Q496" s="23"/>
      <c r="V496" s="23"/>
    </row>
    <row r="497" spans="15:22" ht="15.75" customHeight="1">
      <c r="O497" s="23"/>
      <c r="P497" s="23"/>
      <c r="Q497" s="23"/>
      <c r="V497" s="23"/>
    </row>
    <row r="498" spans="15:22" ht="15.75" customHeight="1">
      <c r="O498" s="23"/>
      <c r="P498" s="23"/>
      <c r="Q498" s="23"/>
      <c r="V498" s="23"/>
    </row>
    <row r="499" spans="15:22" ht="15.75" customHeight="1">
      <c r="O499" s="23"/>
      <c r="P499" s="23"/>
      <c r="Q499" s="23"/>
      <c r="V499" s="23"/>
    </row>
    <row r="500" spans="15:22" ht="15.75" customHeight="1">
      <c r="O500" s="23"/>
      <c r="P500" s="23"/>
      <c r="Q500" s="23"/>
      <c r="V500" s="23"/>
    </row>
    <row r="501" spans="15:22" ht="15.75" customHeight="1">
      <c r="O501" s="23"/>
      <c r="P501" s="23"/>
      <c r="Q501" s="23"/>
      <c r="V501" s="23"/>
    </row>
    <row r="502" spans="15:22" ht="15.75" customHeight="1">
      <c r="O502" s="23"/>
      <c r="P502" s="23"/>
      <c r="Q502" s="23"/>
      <c r="V502" s="23"/>
    </row>
    <row r="503" spans="15:22" ht="15.75" customHeight="1">
      <c r="O503" s="23"/>
      <c r="P503" s="23"/>
      <c r="Q503" s="23"/>
      <c r="V503" s="23"/>
    </row>
    <row r="504" spans="15:22" ht="15.75" customHeight="1">
      <c r="O504" s="23"/>
      <c r="P504" s="23"/>
      <c r="Q504" s="23"/>
      <c r="V504" s="23"/>
    </row>
    <row r="505" spans="15:22" ht="15.75" customHeight="1">
      <c r="O505" s="23"/>
      <c r="P505" s="23"/>
      <c r="Q505" s="23"/>
      <c r="V505" s="23"/>
    </row>
    <row r="506" spans="15:22" ht="15.75" customHeight="1">
      <c r="O506" s="23"/>
      <c r="P506" s="23"/>
      <c r="Q506" s="23"/>
      <c r="V506" s="23"/>
    </row>
    <row r="507" spans="15:22" ht="15.75" customHeight="1">
      <c r="O507" s="23"/>
      <c r="P507" s="23"/>
      <c r="Q507" s="23"/>
      <c r="V507" s="23"/>
    </row>
    <row r="508" spans="15:22" ht="15.75" customHeight="1">
      <c r="O508" s="23"/>
      <c r="P508" s="23"/>
      <c r="Q508" s="23"/>
      <c r="V508" s="23"/>
    </row>
    <row r="509" spans="15:22" ht="15.75" customHeight="1">
      <c r="O509" s="23"/>
      <c r="P509" s="23"/>
      <c r="Q509" s="23"/>
      <c r="V509" s="23"/>
    </row>
    <row r="510" spans="15:22" ht="15.75" customHeight="1">
      <c r="O510" s="23"/>
      <c r="P510" s="23"/>
      <c r="Q510" s="23"/>
      <c r="V510" s="23"/>
    </row>
    <row r="511" spans="15:22" ht="15.75" customHeight="1">
      <c r="O511" s="23"/>
      <c r="P511" s="23"/>
      <c r="Q511" s="23"/>
      <c r="V511" s="23"/>
    </row>
    <row r="512" spans="15:22" ht="15.75" customHeight="1">
      <c r="O512" s="23"/>
      <c r="P512" s="23"/>
      <c r="Q512" s="23"/>
      <c r="V512" s="23"/>
    </row>
    <row r="513" spans="15:22" ht="15.75" customHeight="1">
      <c r="O513" s="23"/>
      <c r="P513" s="23"/>
      <c r="Q513" s="23"/>
      <c r="V513" s="23"/>
    </row>
    <row r="514" spans="15:22" ht="15.75" customHeight="1">
      <c r="O514" s="23"/>
      <c r="P514" s="23"/>
      <c r="Q514" s="23"/>
      <c r="V514" s="23"/>
    </row>
    <row r="515" spans="15:22" ht="15.75" customHeight="1">
      <c r="O515" s="23"/>
      <c r="P515" s="23"/>
      <c r="Q515" s="23"/>
      <c r="V515" s="23"/>
    </row>
    <row r="516" spans="15:22" ht="15.75" customHeight="1">
      <c r="O516" s="23"/>
      <c r="P516" s="23"/>
      <c r="Q516" s="23"/>
      <c r="V516" s="23"/>
    </row>
    <row r="517" spans="15:22" ht="15.75" customHeight="1">
      <c r="O517" s="23"/>
      <c r="P517" s="23"/>
      <c r="Q517" s="23"/>
      <c r="V517" s="23"/>
    </row>
    <row r="518" spans="15:22" ht="15.75" customHeight="1">
      <c r="O518" s="23"/>
      <c r="P518" s="23"/>
      <c r="Q518" s="23"/>
      <c r="V518" s="23"/>
    </row>
    <row r="519" spans="15:22" ht="15.75" customHeight="1">
      <c r="O519" s="23"/>
      <c r="P519" s="23"/>
      <c r="Q519" s="23"/>
      <c r="V519" s="23"/>
    </row>
    <row r="520" spans="15:22" ht="15.75" customHeight="1">
      <c r="O520" s="23"/>
      <c r="P520" s="23"/>
      <c r="Q520" s="23"/>
      <c r="V520" s="23"/>
    </row>
    <row r="521" spans="15:22" ht="15.75" customHeight="1">
      <c r="O521" s="23"/>
      <c r="P521" s="23"/>
      <c r="Q521" s="23"/>
      <c r="V521" s="23"/>
    </row>
    <row r="522" spans="15:22" ht="15.75" customHeight="1">
      <c r="O522" s="23"/>
      <c r="P522" s="23"/>
      <c r="Q522" s="23"/>
      <c r="V522" s="23"/>
    </row>
    <row r="523" spans="15:22" ht="15.75" customHeight="1">
      <c r="O523" s="23"/>
      <c r="P523" s="23"/>
      <c r="Q523" s="23"/>
      <c r="V523" s="23"/>
    </row>
    <row r="524" spans="15:22" ht="15.75" customHeight="1">
      <c r="O524" s="23"/>
      <c r="P524" s="23"/>
      <c r="Q524" s="23"/>
      <c r="V524" s="23"/>
    </row>
    <row r="525" spans="15:22" ht="15.75" customHeight="1">
      <c r="O525" s="23"/>
      <c r="P525" s="23"/>
      <c r="Q525" s="23"/>
      <c r="V525" s="23"/>
    </row>
    <row r="526" spans="15:22" ht="15.75" customHeight="1">
      <c r="O526" s="23"/>
      <c r="P526" s="23"/>
      <c r="Q526" s="23"/>
      <c r="V526" s="23"/>
    </row>
    <row r="527" spans="15:22" ht="15.75" customHeight="1">
      <c r="O527" s="23"/>
      <c r="P527" s="23"/>
      <c r="Q527" s="23"/>
      <c r="V527" s="23"/>
    </row>
    <row r="528" spans="15:22" ht="15.75" customHeight="1">
      <c r="O528" s="23"/>
      <c r="P528" s="23"/>
      <c r="Q528" s="23"/>
      <c r="V528" s="23"/>
    </row>
    <row r="529" spans="15:22" ht="15.75" customHeight="1">
      <c r="O529" s="23"/>
      <c r="P529" s="23"/>
      <c r="Q529" s="23"/>
      <c r="V529" s="23"/>
    </row>
    <row r="530" spans="15:22" ht="15.75" customHeight="1">
      <c r="O530" s="23"/>
      <c r="P530" s="23"/>
      <c r="Q530" s="23"/>
      <c r="V530" s="23"/>
    </row>
    <row r="531" spans="15:22" ht="15.75" customHeight="1">
      <c r="O531" s="23"/>
      <c r="P531" s="23"/>
      <c r="Q531" s="23"/>
      <c r="V531" s="23"/>
    </row>
    <row r="532" spans="15:22" ht="15.75" customHeight="1">
      <c r="O532" s="23"/>
      <c r="P532" s="23"/>
      <c r="Q532" s="23"/>
      <c r="V532" s="23"/>
    </row>
    <row r="533" spans="15:22" ht="15.75" customHeight="1">
      <c r="O533" s="23"/>
      <c r="P533" s="23"/>
      <c r="Q533" s="23"/>
      <c r="V533" s="23"/>
    </row>
    <row r="534" spans="15:22" ht="15.75" customHeight="1">
      <c r="O534" s="23"/>
      <c r="P534" s="23"/>
      <c r="Q534" s="23"/>
      <c r="V534" s="23"/>
    </row>
    <row r="535" spans="15:22" ht="15.75" customHeight="1">
      <c r="O535" s="23"/>
      <c r="P535" s="23"/>
      <c r="Q535" s="23"/>
      <c r="V535" s="23"/>
    </row>
    <row r="536" spans="15:22" ht="15.75" customHeight="1">
      <c r="O536" s="23"/>
      <c r="P536" s="23"/>
      <c r="Q536" s="23"/>
      <c r="V536" s="23"/>
    </row>
    <row r="537" spans="15:22" ht="15.75" customHeight="1">
      <c r="O537" s="23"/>
      <c r="P537" s="23"/>
      <c r="Q537" s="23"/>
      <c r="V537" s="23"/>
    </row>
    <row r="538" spans="15:22" ht="15.75" customHeight="1">
      <c r="O538" s="23"/>
      <c r="P538" s="23"/>
      <c r="Q538" s="23"/>
      <c r="V538" s="23"/>
    </row>
    <row r="539" spans="15:22" ht="15.75" customHeight="1">
      <c r="O539" s="23"/>
      <c r="P539" s="23"/>
      <c r="Q539" s="23"/>
      <c r="V539" s="23"/>
    </row>
    <row r="540" spans="15:22" ht="15.75" customHeight="1">
      <c r="O540" s="23"/>
      <c r="P540" s="23"/>
      <c r="Q540" s="23"/>
      <c r="V540" s="23"/>
    </row>
    <row r="541" spans="15:22" ht="15.75" customHeight="1">
      <c r="O541" s="23"/>
      <c r="P541" s="23"/>
      <c r="Q541" s="23"/>
      <c r="V541" s="23"/>
    </row>
    <row r="542" spans="15:22" ht="15.75" customHeight="1">
      <c r="O542" s="23"/>
      <c r="P542" s="23"/>
      <c r="Q542" s="23"/>
      <c r="V542" s="23"/>
    </row>
    <row r="543" spans="15:22" ht="15.75" customHeight="1">
      <c r="O543" s="23"/>
      <c r="P543" s="23"/>
      <c r="Q543" s="23"/>
      <c r="V543" s="23"/>
    </row>
    <row r="544" spans="15:22" ht="15.75" customHeight="1">
      <c r="O544" s="23"/>
      <c r="P544" s="23"/>
      <c r="Q544" s="23"/>
      <c r="V544" s="23"/>
    </row>
    <row r="545" spans="15:22" ht="15.75" customHeight="1">
      <c r="O545" s="23"/>
      <c r="P545" s="23"/>
      <c r="Q545" s="23"/>
      <c r="V545" s="23"/>
    </row>
    <row r="546" spans="15:22" ht="15.75" customHeight="1">
      <c r="O546" s="23"/>
      <c r="P546" s="23"/>
      <c r="Q546" s="23"/>
      <c r="V546" s="23"/>
    </row>
    <row r="547" spans="15:22" ht="15.75" customHeight="1">
      <c r="O547" s="23"/>
      <c r="P547" s="23"/>
      <c r="Q547" s="23"/>
      <c r="V547" s="23"/>
    </row>
    <row r="548" spans="15:22" ht="15.75" customHeight="1">
      <c r="O548" s="23"/>
      <c r="P548" s="23"/>
      <c r="Q548" s="23"/>
      <c r="V548" s="23"/>
    </row>
    <row r="549" spans="15:22" ht="15.75" customHeight="1">
      <c r="O549" s="23"/>
      <c r="P549" s="23"/>
      <c r="Q549" s="23"/>
      <c r="V549" s="23"/>
    </row>
    <row r="550" spans="15:22" ht="15.75" customHeight="1">
      <c r="O550" s="23"/>
      <c r="P550" s="23"/>
      <c r="Q550" s="23"/>
      <c r="V550" s="23"/>
    </row>
    <row r="551" spans="15:22" ht="15.75" customHeight="1">
      <c r="O551" s="23"/>
      <c r="P551" s="23"/>
      <c r="Q551" s="23"/>
      <c r="V551" s="23"/>
    </row>
    <row r="552" spans="15:22" ht="15.75" customHeight="1">
      <c r="O552" s="23"/>
      <c r="P552" s="23"/>
      <c r="Q552" s="23"/>
      <c r="V552" s="23"/>
    </row>
    <row r="553" spans="15:22" ht="15.75" customHeight="1">
      <c r="O553" s="23"/>
      <c r="P553" s="23"/>
      <c r="Q553" s="23"/>
      <c r="V553" s="23"/>
    </row>
    <row r="554" spans="15:22" ht="15.75" customHeight="1">
      <c r="O554" s="23"/>
      <c r="P554" s="23"/>
      <c r="Q554" s="23"/>
      <c r="V554" s="23"/>
    </row>
    <row r="555" spans="15:22" ht="15.75" customHeight="1">
      <c r="O555" s="23"/>
      <c r="P555" s="23"/>
      <c r="Q555" s="23"/>
      <c r="V555" s="23"/>
    </row>
    <row r="556" spans="15:22" ht="15.75" customHeight="1">
      <c r="O556" s="23"/>
      <c r="P556" s="23"/>
      <c r="Q556" s="23"/>
      <c r="V556" s="23"/>
    </row>
    <row r="557" spans="15:22" ht="15.75" customHeight="1">
      <c r="O557" s="23"/>
      <c r="P557" s="23"/>
      <c r="Q557" s="23"/>
      <c r="V557" s="23"/>
    </row>
    <row r="558" spans="15:22" ht="15.75" customHeight="1">
      <c r="O558" s="23"/>
      <c r="P558" s="23"/>
      <c r="Q558" s="23"/>
      <c r="V558" s="23"/>
    </row>
    <row r="559" spans="15:22" ht="15.75" customHeight="1">
      <c r="O559" s="23"/>
      <c r="P559" s="23"/>
      <c r="Q559" s="23"/>
      <c r="V559" s="23"/>
    </row>
    <row r="560" spans="15:22" ht="15.75" customHeight="1">
      <c r="O560" s="23"/>
      <c r="P560" s="23"/>
      <c r="Q560" s="23"/>
      <c r="V560" s="23"/>
    </row>
    <row r="561" spans="15:22" ht="15.75" customHeight="1">
      <c r="O561" s="23"/>
      <c r="P561" s="23"/>
      <c r="Q561" s="23"/>
      <c r="V561" s="23"/>
    </row>
    <row r="562" spans="15:22" ht="15.75" customHeight="1">
      <c r="O562" s="23"/>
      <c r="P562" s="23"/>
      <c r="Q562" s="23"/>
      <c r="V562" s="23"/>
    </row>
    <row r="563" spans="15:22" ht="15.75" customHeight="1">
      <c r="O563" s="23"/>
      <c r="P563" s="23"/>
      <c r="Q563" s="23"/>
      <c r="V563" s="23"/>
    </row>
    <row r="564" spans="15:22" ht="15.75" customHeight="1">
      <c r="O564" s="23"/>
      <c r="P564" s="23"/>
      <c r="Q564" s="23"/>
      <c r="V564" s="23"/>
    </row>
    <row r="565" spans="15:22" ht="15.75" customHeight="1">
      <c r="O565" s="23"/>
      <c r="P565" s="23"/>
      <c r="Q565" s="23"/>
      <c r="V565" s="23"/>
    </row>
    <row r="566" spans="15:22" ht="15.75" customHeight="1">
      <c r="O566" s="23"/>
      <c r="P566" s="23"/>
      <c r="Q566" s="23"/>
      <c r="V566" s="23"/>
    </row>
    <row r="567" spans="15:22" ht="15.75" customHeight="1">
      <c r="O567" s="23"/>
      <c r="P567" s="23"/>
      <c r="Q567" s="23"/>
      <c r="V567" s="23"/>
    </row>
    <row r="568" spans="15:22" ht="15.75" customHeight="1">
      <c r="O568" s="23"/>
      <c r="P568" s="23"/>
      <c r="Q568" s="23"/>
      <c r="V568" s="23"/>
    </row>
    <row r="569" spans="15:22" ht="15.75" customHeight="1">
      <c r="O569" s="23"/>
      <c r="P569" s="23"/>
      <c r="Q569" s="23"/>
      <c r="V569" s="23"/>
    </row>
    <row r="570" spans="15:22" ht="15.75" customHeight="1">
      <c r="O570" s="23"/>
      <c r="P570" s="23"/>
      <c r="Q570" s="23"/>
      <c r="V570" s="23"/>
    </row>
    <row r="571" spans="15:22" ht="15.75" customHeight="1">
      <c r="O571" s="23"/>
      <c r="P571" s="23"/>
      <c r="Q571" s="23"/>
      <c r="V571" s="23"/>
    </row>
    <row r="572" spans="15:22" ht="15.75" customHeight="1">
      <c r="O572" s="23"/>
      <c r="P572" s="23"/>
      <c r="Q572" s="23"/>
      <c r="V572" s="23"/>
    </row>
    <row r="573" spans="15:22" ht="15.75" customHeight="1">
      <c r="O573" s="23"/>
      <c r="P573" s="23"/>
      <c r="Q573" s="23"/>
      <c r="V573" s="23"/>
    </row>
    <row r="574" spans="15:22" ht="15.75" customHeight="1">
      <c r="O574" s="23"/>
      <c r="P574" s="23"/>
      <c r="Q574" s="23"/>
      <c r="V574" s="23"/>
    </row>
    <row r="575" spans="15:22" ht="15.75" customHeight="1">
      <c r="O575" s="23"/>
      <c r="P575" s="23"/>
      <c r="Q575" s="23"/>
      <c r="V575" s="23"/>
    </row>
    <row r="576" spans="15:22" ht="15.75" customHeight="1">
      <c r="O576" s="23"/>
      <c r="P576" s="23"/>
      <c r="Q576" s="23"/>
      <c r="V576" s="23"/>
    </row>
    <row r="577" spans="15:22" ht="15.75" customHeight="1">
      <c r="O577" s="23"/>
      <c r="P577" s="23"/>
      <c r="Q577" s="23"/>
      <c r="V577" s="23"/>
    </row>
    <row r="578" spans="15:22" ht="15.75" customHeight="1">
      <c r="O578" s="23"/>
      <c r="P578" s="23"/>
      <c r="Q578" s="23"/>
      <c r="V578" s="23"/>
    </row>
    <row r="579" spans="15:22" ht="15.75" customHeight="1">
      <c r="O579" s="23"/>
      <c r="P579" s="23"/>
      <c r="Q579" s="23"/>
      <c r="V579" s="23"/>
    </row>
    <row r="580" spans="15:22" ht="15.75" customHeight="1">
      <c r="O580" s="23"/>
      <c r="P580" s="23"/>
      <c r="Q580" s="23"/>
      <c r="V580" s="23"/>
    </row>
    <row r="581" spans="15:22" ht="15.75" customHeight="1">
      <c r="O581" s="23"/>
      <c r="P581" s="23"/>
      <c r="Q581" s="23"/>
      <c r="V581" s="23"/>
    </row>
    <row r="582" spans="15:22" ht="15.75" customHeight="1">
      <c r="O582" s="23"/>
      <c r="P582" s="23"/>
      <c r="Q582" s="23"/>
      <c r="V582" s="23"/>
    </row>
    <row r="583" spans="15:22" ht="15.75" customHeight="1">
      <c r="O583" s="23"/>
      <c r="P583" s="23"/>
      <c r="Q583" s="23"/>
      <c r="V583" s="23"/>
    </row>
    <row r="584" spans="15:22" ht="15.75" customHeight="1">
      <c r="O584" s="23"/>
      <c r="P584" s="23"/>
      <c r="Q584" s="23"/>
      <c r="V584" s="23"/>
    </row>
    <row r="585" spans="15:22" ht="15.75" customHeight="1">
      <c r="O585" s="23"/>
      <c r="P585" s="23"/>
      <c r="Q585" s="23"/>
      <c r="V585" s="23"/>
    </row>
    <row r="586" spans="15:22" ht="15.75" customHeight="1">
      <c r="O586" s="23"/>
      <c r="P586" s="23"/>
      <c r="Q586" s="23"/>
      <c r="V586" s="23"/>
    </row>
    <row r="587" spans="15:22" ht="15.75" customHeight="1">
      <c r="O587" s="23"/>
      <c r="P587" s="23"/>
      <c r="Q587" s="23"/>
      <c r="V587" s="23"/>
    </row>
    <row r="588" spans="15:22" ht="15.75" customHeight="1">
      <c r="O588" s="23"/>
      <c r="P588" s="23"/>
      <c r="Q588" s="23"/>
      <c r="V588" s="23"/>
    </row>
    <row r="589" spans="15:22" ht="15.75" customHeight="1">
      <c r="O589" s="23"/>
      <c r="P589" s="23"/>
      <c r="Q589" s="23"/>
      <c r="V589" s="23"/>
    </row>
    <row r="590" spans="15:22" ht="15.75" customHeight="1">
      <c r="O590" s="23"/>
      <c r="P590" s="23"/>
      <c r="Q590" s="23"/>
      <c r="V590" s="23"/>
    </row>
    <row r="591" spans="15:22" ht="15.75" customHeight="1">
      <c r="O591" s="23"/>
      <c r="P591" s="23"/>
      <c r="Q591" s="23"/>
      <c r="V591" s="23"/>
    </row>
    <row r="592" spans="15:22" ht="15.75" customHeight="1">
      <c r="O592" s="23"/>
      <c r="P592" s="23"/>
      <c r="Q592" s="23"/>
      <c r="V592" s="23"/>
    </row>
    <row r="593" spans="15:22" ht="15.75" customHeight="1">
      <c r="O593" s="23"/>
      <c r="P593" s="23"/>
      <c r="Q593" s="23"/>
      <c r="V593" s="23"/>
    </row>
    <row r="594" spans="15:22" ht="15.75" customHeight="1">
      <c r="O594" s="23"/>
      <c r="P594" s="23"/>
      <c r="Q594" s="23"/>
      <c r="V594" s="23"/>
    </row>
    <row r="595" spans="15:22" ht="15.75" customHeight="1">
      <c r="O595" s="23"/>
      <c r="P595" s="23"/>
      <c r="Q595" s="23"/>
      <c r="V595" s="23"/>
    </row>
    <row r="596" spans="15:22" ht="15.75" customHeight="1">
      <c r="O596" s="23"/>
      <c r="P596" s="23"/>
      <c r="Q596" s="23"/>
      <c r="V596" s="23"/>
    </row>
    <row r="597" spans="15:22" ht="15.75" customHeight="1">
      <c r="O597" s="23"/>
      <c r="P597" s="23"/>
      <c r="Q597" s="23"/>
      <c r="V597" s="23"/>
    </row>
    <row r="598" spans="15:22" ht="15.75" customHeight="1">
      <c r="O598" s="23"/>
      <c r="P598" s="23"/>
      <c r="Q598" s="23"/>
      <c r="V598" s="23"/>
    </row>
    <row r="599" spans="15:22" ht="15.75" customHeight="1">
      <c r="O599" s="23"/>
      <c r="P599" s="23"/>
      <c r="Q599" s="23"/>
      <c r="V599" s="23"/>
    </row>
    <row r="600" spans="15:22" ht="15.75" customHeight="1">
      <c r="O600" s="23"/>
      <c r="P600" s="23"/>
      <c r="Q600" s="23"/>
      <c r="V600" s="23"/>
    </row>
    <row r="601" spans="15:22" ht="15.75" customHeight="1">
      <c r="O601" s="23"/>
      <c r="P601" s="23"/>
      <c r="Q601" s="23"/>
      <c r="V601" s="23"/>
    </row>
    <row r="602" spans="15:22" ht="15.75" customHeight="1">
      <c r="O602" s="23"/>
      <c r="P602" s="23"/>
      <c r="Q602" s="23"/>
      <c r="V602" s="23"/>
    </row>
    <row r="603" spans="15:22" ht="15.75" customHeight="1">
      <c r="O603" s="23"/>
      <c r="P603" s="23"/>
      <c r="Q603" s="23"/>
      <c r="V603" s="23"/>
    </row>
    <row r="604" spans="15:22" ht="15.75" customHeight="1">
      <c r="O604" s="23"/>
      <c r="P604" s="23"/>
      <c r="Q604" s="23"/>
      <c r="V604" s="23"/>
    </row>
    <row r="605" spans="15:22" ht="15.75" customHeight="1">
      <c r="O605" s="23"/>
      <c r="P605" s="23"/>
      <c r="Q605" s="23"/>
      <c r="V605" s="23"/>
    </row>
    <row r="606" spans="15:22" ht="15.75" customHeight="1">
      <c r="O606" s="23"/>
      <c r="P606" s="23"/>
      <c r="Q606" s="23"/>
      <c r="V606" s="23"/>
    </row>
    <row r="607" spans="15:22" ht="15.75" customHeight="1">
      <c r="O607" s="23"/>
      <c r="P607" s="23"/>
      <c r="Q607" s="23"/>
      <c r="V607" s="23"/>
    </row>
    <row r="608" spans="15:22" ht="15.75" customHeight="1">
      <c r="O608" s="23"/>
      <c r="P608" s="23"/>
      <c r="Q608" s="23"/>
      <c r="V608" s="23"/>
    </row>
    <row r="609" spans="15:22" ht="15.75" customHeight="1">
      <c r="O609" s="23"/>
      <c r="P609" s="23"/>
      <c r="Q609" s="23"/>
      <c r="V609" s="23"/>
    </row>
    <row r="610" spans="15:22" ht="15.75" customHeight="1">
      <c r="O610" s="23"/>
      <c r="P610" s="23"/>
      <c r="Q610" s="23"/>
      <c r="V610" s="23"/>
    </row>
    <row r="611" spans="15:22" ht="15.75" customHeight="1">
      <c r="O611" s="23"/>
      <c r="P611" s="23"/>
      <c r="Q611" s="23"/>
      <c r="V611" s="23"/>
    </row>
    <row r="612" spans="15:22" ht="15.75" customHeight="1">
      <c r="O612" s="23"/>
      <c r="P612" s="23"/>
      <c r="Q612" s="23"/>
      <c r="V612" s="23"/>
    </row>
    <row r="613" spans="15:22" ht="15.75" customHeight="1">
      <c r="O613" s="23"/>
      <c r="P613" s="23"/>
      <c r="Q613" s="23"/>
      <c r="V613" s="23"/>
    </row>
    <row r="614" spans="15:22" ht="15.75" customHeight="1">
      <c r="O614" s="23"/>
      <c r="P614" s="23"/>
      <c r="Q614" s="23"/>
      <c r="V614" s="23"/>
    </row>
    <row r="615" spans="15:22" ht="15.75" customHeight="1">
      <c r="O615" s="23"/>
      <c r="P615" s="23"/>
      <c r="Q615" s="23"/>
      <c r="V615" s="23"/>
    </row>
    <row r="616" spans="15:22" ht="15.75" customHeight="1">
      <c r="O616" s="23"/>
      <c r="P616" s="23"/>
      <c r="Q616" s="23"/>
      <c r="V616" s="23"/>
    </row>
    <row r="617" spans="15:22" ht="15.75" customHeight="1">
      <c r="O617" s="23"/>
      <c r="P617" s="23"/>
      <c r="Q617" s="23"/>
      <c r="V617" s="23"/>
    </row>
    <row r="618" spans="15:22" ht="15.75" customHeight="1">
      <c r="O618" s="23"/>
      <c r="P618" s="23"/>
      <c r="Q618" s="23"/>
      <c r="V618" s="23"/>
    </row>
    <row r="619" spans="15:22" ht="15.75" customHeight="1">
      <c r="O619" s="23"/>
      <c r="P619" s="23"/>
      <c r="Q619" s="23"/>
      <c r="V619" s="23"/>
    </row>
    <row r="620" spans="15:22" ht="15.75" customHeight="1">
      <c r="O620" s="23"/>
      <c r="P620" s="23"/>
      <c r="Q620" s="23"/>
      <c r="V620" s="23"/>
    </row>
    <row r="621" spans="15:22" ht="15.75" customHeight="1">
      <c r="O621" s="23"/>
      <c r="P621" s="23"/>
      <c r="Q621" s="23"/>
      <c r="V621" s="23"/>
    </row>
    <row r="622" spans="15:22" ht="15.75" customHeight="1">
      <c r="O622" s="23"/>
      <c r="P622" s="23"/>
      <c r="Q622" s="23"/>
      <c r="V622" s="23"/>
    </row>
    <row r="623" spans="15:22" ht="15.75" customHeight="1">
      <c r="O623" s="23"/>
      <c r="P623" s="23"/>
      <c r="Q623" s="23"/>
      <c r="V623" s="23"/>
    </row>
    <row r="624" spans="15:22" ht="15.75" customHeight="1">
      <c r="O624" s="23"/>
      <c r="P624" s="23"/>
      <c r="Q624" s="23"/>
      <c r="V624" s="23"/>
    </row>
    <row r="625" spans="15:22" ht="15.75" customHeight="1">
      <c r="O625" s="23"/>
      <c r="P625" s="23"/>
      <c r="Q625" s="23"/>
      <c r="V625" s="23"/>
    </row>
    <row r="626" spans="15:22" ht="15.75" customHeight="1">
      <c r="O626" s="23"/>
      <c r="P626" s="23"/>
      <c r="Q626" s="23"/>
      <c r="V626" s="23"/>
    </row>
    <row r="627" spans="15:22" ht="15.75" customHeight="1">
      <c r="O627" s="23"/>
      <c r="P627" s="23"/>
      <c r="Q627" s="23"/>
      <c r="V627" s="23"/>
    </row>
    <row r="628" spans="15:22" ht="15.75" customHeight="1">
      <c r="O628" s="23"/>
      <c r="P628" s="23"/>
      <c r="Q628" s="23"/>
      <c r="V628" s="23"/>
    </row>
    <row r="629" spans="15:22" ht="15.75" customHeight="1">
      <c r="O629" s="23"/>
      <c r="P629" s="23"/>
      <c r="Q629" s="23"/>
      <c r="V629" s="23"/>
    </row>
    <row r="630" spans="15:22" ht="15.75" customHeight="1">
      <c r="O630" s="23"/>
      <c r="P630" s="23"/>
      <c r="Q630" s="23"/>
      <c r="V630" s="23"/>
    </row>
    <row r="631" spans="15:22" ht="15.75" customHeight="1">
      <c r="O631" s="23"/>
      <c r="P631" s="23"/>
      <c r="Q631" s="23"/>
      <c r="V631" s="23"/>
    </row>
    <row r="632" spans="15:22" ht="15.75" customHeight="1">
      <c r="O632" s="23"/>
      <c r="P632" s="23"/>
      <c r="Q632" s="23"/>
      <c r="V632" s="23"/>
    </row>
    <row r="633" spans="15:22" ht="15.75" customHeight="1">
      <c r="O633" s="23"/>
      <c r="P633" s="23"/>
      <c r="Q633" s="23"/>
      <c r="V633" s="23"/>
    </row>
    <row r="634" spans="15:22" ht="15.75" customHeight="1">
      <c r="O634" s="23"/>
      <c r="P634" s="23"/>
      <c r="Q634" s="23"/>
      <c r="V634" s="23"/>
    </row>
    <row r="635" spans="15:22" ht="15.75" customHeight="1">
      <c r="O635" s="23"/>
      <c r="P635" s="23"/>
      <c r="Q635" s="23"/>
      <c r="V635" s="23"/>
    </row>
    <row r="636" spans="15:22" ht="15.75" customHeight="1">
      <c r="O636" s="23"/>
      <c r="P636" s="23"/>
      <c r="Q636" s="23"/>
      <c r="V636" s="23"/>
    </row>
    <row r="637" spans="15:22" ht="15.75" customHeight="1">
      <c r="O637" s="23"/>
      <c r="P637" s="23"/>
      <c r="Q637" s="23"/>
      <c r="V637" s="23"/>
    </row>
    <row r="638" spans="15:22" ht="15.75" customHeight="1">
      <c r="O638" s="23"/>
      <c r="P638" s="23"/>
      <c r="Q638" s="23"/>
      <c r="V638" s="23"/>
    </row>
    <row r="639" spans="15:22" ht="15.75" customHeight="1">
      <c r="O639" s="23"/>
      <c r="P639" s="23"/>
      <c r="Q639" s="23"/>
      <c r="V639" s="23"/>
    </row>
    <row r="640" spans="15:22" ht="15.75" customHeight="1">
      <c r="O640" s="23"/>
      <c r="P640" s="23"/>
      <c r="Q640" s="23"/>
      <c r="V640" s="23"/>
    </row>
    <row r="641" spans="15:22" ht="15.75" customHeight="1">
      <c r="O641" s="23"/>
      <c r="P641" s="23"/>
      <c r="Q641" s="23"/>
      <c r="V641" s="23"/>
    </row>
    <row r="642" spans="15:22" ht="15.75" customHeight="1">
      <c r="O642" s="23"/>
      <c r="P642" s="23"/>
      <c r="Q642" s="23"/>
      <c r="V642" s="23"/>
    </row>
    <row r="643" spans="15:22" ht="15.75" customHeight="1">
      <c r="O643" s="23"/>
      <c r="P643" s="23"/>
      <c r="Q643" s="23"/>
      <c r="V643" s="23"/>
    </row>
    <row r="644" spans="15:22" ht="15.75" customHeight="1">
      <c r="O644" s="23"/>
      <c r="P644" s="23"/>
      <c r="Q644" s="23"/>
      <c r="V644" s="23"/>
    </row>
    <row r="645" spans="15:22" ht="15.75" customHeight="1">
      <c r="O645" s="23"/>
      <c r="P645" s="23"/>
      <c r="Q645" s="23"/>
      <c r="V645" s="23"/>
    </row>
    <row r="646" spans="15:22" ht="15.75" customHeight="1">
      <c r="O646" s="23"/>
      <c r="P646" s="23"/>
      <c r="Q646" s="23"/>
      <c r="V646" s="23"/>
    </row>
    <row r="647" spans="15:22" ht="15.75" customHeight="1">
      <c r="O647" s="23"/>
      <c r="P647" s="23"/>
      <c r="Q647" s="23"/>
      <c r="V647" s="23"/>
    </row>
    <row r="648" spans="15:22" ht="15.75" customHeight="1">
      <c r="O648" s="23"/>
      <c r="P648" s="23"/>
      <c r="Q648" s="23"/>
      <c r="V648" s="23"/>
    </row>
    <row r="649" spans="15:22" ht="15.75" customHeight="1">
      <c r="O649" s="23"/>
      <c r="P649" s="23"/>
      <c r="Q649" s="23"/>
      <c r="V649" s="23"/>
    </row>
    <row r="650" spans="15:22" ht="15.75" customHeight="1">
      <c r="O650" s="23"/>
      <c r="P650" s="23"/>
      <c r="Q650" s="23"/>
      <c r="V650" s="23"/>
    </row>
    <row r="651" spans="15:22" ht="15.75" customHeight="1">
      <c r="O651" s="23"/>
      <c r="P651" s="23"/>
      <c r="Q651" s="23"/>
      <c r="V651" s="23"/>
    </row>
    <row r="652" spans="15:22" ht="15.75" customHeight="1">
      <c r="O652" s="23"/>
      <c r="P652" s="23"/>
      <c r="Q652" s="23"/>
      <c r="V652" s="23"/>
    </row>
    <row r="653" spans="15:22" ht="15.75" customHeight="1">
      <c r="O653" s="23"/>
      <c r="P653" s="23"/>
      <c r="Q653" s="23"/>
      <c r="V653" s="23"/>
    </row>
    <row r="654" spans="15:22" ht="15.75" customHeight="1">
      <c r="O654" s="23"/>
      <c r="P654" s="23"/>
      <c r="Q654" s="23"/>
      <c r="V654" s="23"/>
    </row>
    <row r="655" spans="15:22" ht="15.75" customHeight="1">
      <c r="O655" s="23"/>
      <c r="P655" s="23"/>
      <c r="Q655" s="23"/>
      <c r="V655" s="23"/>
    </row>
    <row r="656" spans="15:22" ht="15.75" customHeight="1">
      <c r="O656" s="23"/>
      <c r="P656" s="23"/>
      <c r="Q656" s="23"/>
      <c r="V656" s="23"/>
    </row>
    <row r="657" spans="15:22" ht="15.75" customHeight="1">
      <c r="O657" s="23"/>
      <c r="P657" s="23"/>
      <c r="Q657" s="23"/>
      <c r="V657" s="23"/>
    </row>
    <row r="658" spans="15:22" ht="15.75" customHeight="1">
      <c r="O658" s="23"/>
      <c r="P658" s="23"/>
      <c r="Q658" s="23"/>
      <c r="V658" s="23"/>
    </row>
    <row r="659" spans="15:22" ht="15.75" customHeight="1">
      <c r="O659" s="23"/>
      <c r="P659" s="23"/>
      <c r="Q659" s="23"/>
      <c r="V659" s="23"/>
    </row>
    <row r="660" spans="15:22" ht="15.75" customHeight="1">
      <c r="O660" s="23"/>
      <c r="P660" s="23"/>
      <c r="Q660" s="23"/>
      <c r="V660" s="23"/>
    </row>
    <row r="661" spans="15:22" ht="15.75" customHeight="1">
      <c r="O661" s="23"/>
      <c r="P661" s="23"/>
      <c r="Q661" s="23"/>
      <c r="V661" s="23"/>
    </row>
    <row r="662" spans="15:22" ht="15.75" customHeight="1">
      <c r="O662" s="23"/>
      <c r="P662" s="23"/>
      <c r="Q662" s="23"/>
      <c r="V662" s="23"/>
    </row>
    <row r="663" spans="15:22" ht="15.75" customHeight="1">
      <c r="O663" s="23"/>
      <c r="P663" s="23"/>
      <c r="Q663" s="23"/>
      <c r="V663" s="23"/>
    </row>
    <row r="664" spans="15:22" ht="15.75" customHeight="1">
      <c r="O664" s="23"/>
      <c r="P664" s="23"/>
      <c r="Q664" s="23"/>
      <c r="V664" s="23"/>
    </row>
    <row r="665" spans="15:22" ht="15.75" customHeight="1">
      <c r="O665" s="23"/>
      <c r="P665" s="23"/>
      <c r="Q665" s="23"/>
      <c r="V665" s="23"/>
    </row>
    <row r="666" spans="15:22" ht="15.75" customHeight="1">
      <c r="O666" s="23"/>
      <c r="P666" s="23"/>
      <c r="Q666" s="23"/>
      <c r="V666" s="23"/>
    </row>
    <row r="667" spans="15:22" ht="15.75" customHeight="1">
      <c r="O667" s="23"/>
      <c r="P667" s="23"/>
      <c r="Q667" s="23"/>
      <c r="V667" s="23"/>
    </row>
    <row r="668" spans="15:22" ht="15.75" customHeight="1">
      <c r="O668" s="23"/>
      <c r="P668" s="23"/>
      <c r="Q668" s="23"/>
      <c r="V668" s="23"/>
    </row>
    <row r="669" spans="15:22" ht="15.75" customHeight="1">
      <c r="O669" s="23"/>
      <c r="P669" s="23"/>
      <c r="Q669" s="23"/>
      <c r="V669" s="23"/>
    </row>
    <row r="670" spans="15:22" ht="15.75" customHeight="1">
      <c r="O670" s="23"/>
      <c r="P670" s="23"/>
      <c r="Q670" s="23"/>
      <c r="V670" s="23"/>
    </row>
    <row r="671" spans="15:22" ht="15.75" customHeight="1">
      <c r="O671" s="23"/>
      <c r="P671" s="23"/>
      <c r="Q671" s="23"/>
      <c r="V671" s="23"/>
    </row>
    <row r="672" spans="15:22" ht="15.75" customHeight="1">
      <c r="O672" s="23"/>
      <c r="P672" s="23"/>
      <c r="Q672" s="23"/>
      <c r="V672" s="23"/>
    </row>
    <row r="673" spans="15:22" ht="15.75" customHeight="1">
      <c r="O673" s="23"/>
      <c r="P673" s="23"/>
      <c r="Q673" s="23"/>
      <c r="V673" s="23"/>
    </row>
    <row r="674" spans="15:22" ht="15.75" customHeight="1">
      <c r="O674" s="23"/>
      <c r="P674" s="23"/>
      <c r="Q674" s="23"/>
      <c r="V674" s="23"/>
    </row>
    <row r="675" spans="15:22" ht="15.75" customHeight="1">
      <c r="O675" s="23"/>
      <c r="P675" s="23"/>
      <c r="Q675" s="23"/>
      <c r="V675" s="23"/>
    </row>
    <row r="676" spans="15:22" ht="15.75" customHeight="1">
      <c r="O676" s="23"/>
      <c r="P676" s="23"/>
      <c r="Q676" s="23"/>
      <c r="V676" s="23"/>
    </row>
    <row r="677" spans="15:22" ht="15.75" customHeight="1">
      <c r="O677" s="23"/>
      <c r="P677" s="23"/>
      <c r="Q677" s="23"/>
      <c r="V677" s="23"/>
    </row>
    <row r="678" spans="15:22" ht="15.75" customHeight="1">
      <c r="O678" s="23"/>
      <c r="P678" s="23"/>
      <c r="Q678" s="23"/>
      <c r="V678" s="23"/>
    </row>
    <row r="679" spans="15:22" ht="15.75" customHeight="1">
      <c r="O679" s="23"/>
      <c r="P679" s="23"/>
      <c r="Q679" s="23"/>
      <c r="V679" s="23"/>
    </row>
    <row r="680" spans="15:22" ht="15.75" customHeight="1">
      <c r="O680" s="23"/>
      <c r="P680" s="23"/>
      <c r="Q680" s="23"/>
      <c r="V680" s="23"/>
    </row>
    <row r="681" spans="15:22" ht="15.75" customHeight="1">
      <c r="O681" s="23"/>
      <c r="P681" s="23"/>
      <c r="Q681" s="23"/>
      <c r="V681" s="23"/>
    </row>
    <row r="682" spans="15:22" ht="15.75" customHeight="1">
      <c r="O682" s="23"/>
      <c r="P682" s="23"/>
      <c r="Q682" s="23"/>
      <c r="V682" s="23"/>
    </row>
    <row r="683" spans="15:22" ht="15.75" customHeight="1">
      <c r="O683" s="23"/>
      <c r="P683" s="23"/>
      <c r="Q683" s="23"/>
      <c r="V683" s="23"/>
    </row>
    <row r="684" spans="15:22" ht="15.75" customHeight="1">
      <c r="O684" s="23"/>
      <c r="P684" s="23"/>
      <c r="Q684" s="23"/>
      <c r="V684" s="23"/>
    </row>
    <row r="685" spans="15:22" ht="15.75" customHeight="1">
      <c r="O685" s="23"/>
      <c r="P685" s="23"/>
      <c r="Q685" s="23"/>
      <c r="V685" s="23"/>
    </row>
    <row r="686" spans="15:22" ht="15.75" customHeight="1">
      <c r="O686" s="23"/>
      <c r="P686" s="23"/>
      <c r="Q686" s="23"/>
      <c r="V686" s="23"/>
    </row>
    <row r="687" spans="15:22" ht="15.75" customHeight="1">
      <c r="O687" s="23"/>
      <c r="P687" s="23"/>
      <c r="Q687" s="23"/>
      <c r="V687" s="23"/>
    </row>
    <row r="688" spans="15:22" ht="15.75" customHeight="1">
      <c r="O688" s="23"/>
      <c r="P688" s="23"/>
      <c r="Q688" s="23"/>
      <c r="V688" s="23"/>
    </row>
    <row r="689" spans="15:22" ht="15.75" customHeight="1">
      <c r="O689" s="23"/>
      <c r="P689" s="23"/>
      <c r="Q689" s="23"/>
      <c r="V689" s="23"/>
    </row>
    <row r="690" spans="15:22" ht="15.75" customHeight="1">
      <c r="O690" s="23"/>
      <c r="P690" s="23"/>
      <c r="Q690" s="23"/>
      <c r="V690" s="23"/>
    </row>
    <row r="691" spans="15:22" ht="15.75" customHeight="1">
      <c r="O691" s="23"/>
      <c r="P691" s="23"/>
      <c r="Q691" s="23"/>
      <c r="V691" s="23"/>
    </row>
    <row r="692" spans="15:22" ht="15.75" customHeight="1">
      <c r="O692" s="23"/>
      <c r="P692" s="23"/>
      <c r="Q692" s="23"/>
      <c r="V692" s="23"/>
    </row>
    <row r="693" spans="15:22" ht="15.75" customHeight="1">
      <c r="O693" s="23"/>
      <c r="P693" s="23"/>
      <c r="Q693" s="23"/>
      <c r="V693" s="23"/>
    </row>
    <row r="694" spans="15:22" ht="15.75" customHeight="1">
      <c r="O694" s="23"/>
      <c r="P694" s="23"/>
      <c r="Q694" s="23"/>
      <c r="V694" s="23"/>
    </row>
    <row r="695" spans="15:22" ht="15.75" customHeight="1">
      <c r="O695" s="23"/>
      <c r="P695" s="23"/>
      <c r="Q695" s="23"/>
      <c r="V695" s="23"/>
    </row>
    <row r="696" spans="15:22" ht="15.75" customHeight="1">
      <c r="O696" s="23"/>
      <c r="P696" s="23"/>
      <c r="Q696" s="23"/>
      <c r="V696" s="23"/>
    </row>
    <row r="697" spans="15:22" ht="15.75" customHeight="1">
      <c r="O697" s="23"/>
      <c r="P697" s="23"/>
      <c r="Q697" s="23"/>
      <c r="V697" s="23"/>
    </row>
    <row r="698" spans="15:22" ht="15.75" customHeight="1">
      <c r="O698" s="23"/>
      <c r="P698" s="23"/>
      <c r="Q698" s="23"/>
      <c r="V698" s="23"/>
    </row>
    <row r="699" spans="15:22" ht="15.75" customHeight="1">
      <c r="O699" s="23"/>
      <c r="P699" s="23"/>
      <c r="Q699" s="23"/>
      <c r="V699" s="23"/>
    </row>
    <row r="700" spans="15:22" ht="15.75" customHeight="1">
      <c r="O700" s="23"/>
      <c r="P700" s="23"/>
      <c r="Q700" s="23"/>
      <c r="V700" s="23"/>
    </row>
    <row r="701" spans="15:22" ht="15.75" customHeight="1">
      <c r="O701" s="23"/>
      <c r="P701" s="23"/>
      <c r="Q701" s="23"/>
      <c r="V701" s="23"/>
    </row>
    <row r="702" spans="15:22" ht="15.75" customHeight="1">
      <c r="O702" s="23"/>
      <c r="P702" s="23"/>
      <c r="Q702" s="23"/>
      <c r="V702" s="23"/>
    </row>
    <row r="703" spans="15:22" ht="15.75" customHeight="1">
      <c r="O703" s="23"/>
      <c r="P703" s="23"/>
      <c r="Q703" s="23"/>
      <c r="V703" s="23"/>
    </row>
    <row r="704" spans="15:22" ht="15.75" customHeight="1">
      <c r="O704" s="23"/>
      <c r="P704" s="23"/>
      <c r="Q704" s="23"/>
      <c r="V704" s="23"/>
    </row>
    <row r="705" spans="15:22" ht="15.75" customHeight="1">
      <c r="O705" s="23"/>
      <c r="P705" s="23"/>
      <c r="Q705" s="23"/>
      <c r="V705" s="23"/>
    </row>
    <row r="706" spans="15:22" ht="15.75" customHeight="1">
      <c r="O706" s="23"/>
      <c r="P706" s="23"/>
      <c r="Q706" s="23"/>
      <c r="V706" s="23"/>
    </row>
    <row r="707" spans="15:22" ht="15.75" customHeight="1">
      <c r="O707" s="23"/>
      <c r="P707" s="23"/>
      <c r="Q707" s="23"/>
      <c r="V707" s="23"/>
    </row>
    <row r="708" spans="15:22" ht="15.75" customHeight="1">
      <c r="O708" s="23"/>
      <c r="P708" s="23"/>
      <c r="Q708" s="23"/>
      <c r="V708" s="23"/>
    </row>
    <row r="709" spans="15:22" ht="15.75" customHeight="1">
      <c r="O709" s="23"/>
      <c r="P709" s="23"/>
      <c r="Q709" s="23"/>
      <c r="V709" s="23"/>
    </row>
    <row r="710" spans="15:22" ht="15.75" customHeight="1">
      <c r="O710" s="23"/>
      <c r="P710" s="23"/>
      <c r="Q710" s="23"/>
      <c r="V710" s="23"/>
    </row>
    <row r="711" spans="15:22" ht="15.75" customHeight="1">
      <c r="O711" s="23"/>
      <c r="P711" s="23"/>
      <c r="Q711" s="23"/>
      <c r="V711" s="23"/>
    </row>
    <row r="712" spans="15:22" ht="15.75" customHeight="1">
      <c r="O712" s="23"/>
      <c r="P712" s="23"/>
      <c r="Q712" s="23"/>
      <c r="V712" s="23"/>
    </row>
    <row r="713" spans="15:22" ht="15.75" customHeight="1">
      <c r="O713" s="23"/>
      <c r="P713" s="23"/>
      <c r="Q713" s="23"/>
      <c r="V713" s="23"/>
    </row>
    <row r="714" spans="15:22" ht="15.75" customHeight="1">
      <c r="O714" s="23"/>
      <c r="P714" s="23"/>
      <c r="Q714" s="23"/>
      <c r="V714" s="23"/>
    </row>
    <row r="715" spans="15:22" ht="15.75" customHeight="1">
      <c r="O715" s="23"/>
      <c r="P715" s="23"/>
      <c r="Q715" s="23"/>
      <c r="V715" s="23"/>
    </row>
    <row r="716" spans="15:22" ht="15.75" customHeight="1">
      <c r="O716" s="23"/>
      <c r="P716" s="23"/>
      <c r="Q716" s="23"/>
      <c r="V716" s="23"/>
    </row>
    <row r="717" spans="15:22" ht="15.75" customHeight="1">
      <c r="O717" s="23"/>
      <c r="P717" s="23"/>
      <c r="Q717" s="23"/>
      <c r="V717" s="23"/>
    </row>
    <row r="718" spans="15:22" ht="15.75" customHeight="1">
      <c r="O718" s="23"/>
      <c r="P718" s="23"/>
      <c r="Q718" s="23"/>
      <c r="V718" s="23"/>
    </row>
    <row r="719" spans="15:22" ht="15.75" customHeight="1">
      <c r="O719" s="23"/>
      <c r="P719" s="23"/>
      <c r="Q719" s="23"/>
      <c r="V719" s="23"/>
    </row>
    <row r="720" spans="15:22" ht="15.75" customHeight="1">
      <c r="O720" s="23"/>
      <c r="P720" s="23"/>
      <c r="Q720" s="23"/>
      <c r="V720" s="23"/>
    </row>
    <row r="721" spans="15:22" ht="15.75" customHeight="1">
      <c r="O721" s="23"/>
      <c r="P721" s="23"/>
      <c r="Q721" s="23"/>
      <c r="V721" s="23"/>
    </row>
    <row r="722" spans="15:22" ht="15.75" customHeight="1">
      <c r="O722" s="23"/>
      <c r="P722" s="23"/>
      <c r="Q722" s="23"/>
      <c r="V722" s="23"/>
    </row>
    <row r="723" spans="15:22" ht="15.75" customHeight="1">
      <c r="O723" s="23"/>
      <c r="P723" s="23"/>
      <c r="Q723" s="23"/>
      <c r="V723" s="23"/>
    </row>
    <row r="724" spans="15:22" ht="15.75" customHeight="1">
      <c r="O724" s="23"/>
      <c r="P724" s="23"/>
      <c r="Q724" s="23"/>
      <c r="V724" s="23"/>
    </row>
    <row r="725" spans="15:22" ht="15.75" customHeight="1">
      <c r="O725" s="23"/>
      <c r="P725" s="23"/>
      <c r="Q725" s="23"/>
      <c r="V725" s="23"/>
    </row>
    <row r="726" spans="15:22" ht="15.75" customHeight="1">
      <c r="O726" s="23"/>
      <c r="P726" s="23"/>
      <c r="Q726" s="23"/>
      <c r="V726" s="23"/>
    </row>
    <row r="727" spans="15:22" ht="15.75" customHeight="1">
      <c r="O727" s="23"/>
      <c r="P727" s="23"/>
      <c r="Q727" s="23"/>
      <c r="V727" s="23"/>
    </row>
    <row r="728" spans="15:22" ht="15.75" customHeight="1">
      <c r="O728" s="23"/>
      <c r="P728" s="23"/>
      <c r="Q728" s="23"/>
      <c r="V728" s="23"/>
    </row>
    <row r="729" spans="15:22" ht="15.75" customHeight="1">
      <c r="O729" s="23"/>
      <c r="P729" s="23"/>
      <c r="Q729" s="23"/>
      <c r="V729" s="23"/>
    </row>
    <row r="730" spans="15:22" ht="15.75" customHeight="1">
      <c r="O730" s="23"/>
      <c r="P730" s="23"/>
      <c r="Q730" s="23"/>
      <c r="V730" s="23"/>
    </row>
    <row r="731" spans="15:22" ht="15.75" customHeight="1">
      <c r="O731" s="23"/>
      <c r="P731" s="23"/>
      <c r="Q731" s="23"/>
      <c r="V731" s="23"/>
    </row>
    <row r="732" spans="15:22" ht="15.75" customHeight="1">
      <c r="O732" s="23"/>
      <c r="P732" s="23"/>
      <c r="Q732" s="23"/>
      <c r="V732" s="23"/>
    </row>
    <row r="733" spans="15:22" ht="15.75" customHeight="1">
      <c r="O733" s="23"/>
      <c r="P733" s="23"/>
      <c r="Q733" s="23"/>
      <c r="V733" s="23"/>
    </row>
    <row r="734" spans="15:22" ht="15.75" customHeight="1">
      <c r="O734" s="23"/>
      <c r="P734" s="23"/>
      <c r="Q734" s="23"/>
      <c r="V734" s="23"/>
    </row>
    <row r="735" spans="15:22" ht="15.75" customHeight="1">
      <c r="O735" s="23"/>
      <c r="P735" s="23"/>
      <c r="Q735" s="23"/>
      <c r="V735" s="23"/>
    </row>
    <row r="736" spans="15:22" ht="15.75" customHeight="1">
      <c r="O736" s="23"/>
      <c r="P736" s="23"/>
      <c r="Q736" s="23"/>
      <c r="V736" s="23"/>
    </row>
    <row r="737" spans="15:22" ht="15.75" customHeight="1">
      <c r="O737" s="23"/>
      <c r="P737" s="23"/>
      <c r="Q737" s="23"/>
      <c r="V737" s="23"/>
    </row>
    <row r="738" spans="15:22" ht="15.75" customHeight="1">
      <c r="O738" s="23"/>
      <c r="P738" s="23"/>
      <c r="Q738" s="23"/>
      <c r="V738" s="23"/>
    </row>
    <row r="739" spans="15:22" ht="15.75" customHeight="1">
      <c r="O739" s="23"/>
      <c r="P739" s="23"/>
      <c r="Q739" s="23"/>
      <c r="V739" s="23"/>
    </row>
    <row r="740" spans="15:22" ht="15.75" customHeight="1">
      <c r="O740" s="23"/>
      <c r="P740" s="23"/>
      <c r="Q740" s="23"/>
      <c r="V740" s="23"/>
    </row>
    <row r="741" spans="15:22" ht="15.75" customHeight="1">
      <c r="O741" s="23"/>
      <c r="P741" s="23"/>
      <c r="Q741" s="23"/>
      <c r="V741" s="23"/>
    </row>
    <row r="742" spans="15:22" ht="15.75" customHeight="1">
      <c r="O742" s="23"/>
      <c r="P742" s="23"/>
      <c r="Q742" s="23"/>
      <c r="V742" s="23"/>
    </row>
    <row r="743" spans="15:22" ht="15.75" customHeight="1">
      <c r="O743" s="23"/>
      <c r="P743" s="23"/>
      <c r="Q743" s="23"/>
      <c r="V743" s="23"/>
    </row>
    <row r="744" spans="15:22" ht="15.75" customHeight="1">
      <c r="O744" s="23"/>
      <c r="P744" s="23"/>
      <c r="Q744" s="23"/>
      <c r="V744" s="23"/>
    </row>
    <row r="745" spans="15:22" ht="15.75" customHeight="1">
      <c r="O745" s="23"/>
      <c r="P745" s="23"/>
      <c r="Q745" s="23"/>
      <c r="V745" s="23"/>
    </row>
    <row r="746" spans="15:22" ht="15.75" customHeight="1">
      <c r="O746" s="23"/>
      <c r="P746" s="23"/>
      <c r="Q746" s="23"/>
      <c r="V746" s="23"/>
    </row>
    <row r="747" spans="15:22" ht="15.75" customHeight="1">
      <c r="O747" s="23"/>
      <c r="P747" s="23"/>
      <c r="Q747" s="23"/>
      <c r="V747" s="23"/>
    </row>
    <row r="748" spans="15:22" ht="15.75" customHeight="1">
      <c r="O748" s="23"/>
      <c r="P748" s="23"/>
      <c r="Q748" s="23"/>
      <c r="V748" s="23"/>
    </row>
    <row r="749" spans="15:22" ht="15.75" customHeight="1">
      <c r="O749" s="23"/>
      <c r="P749" s="23"/>
      <c r="Q749" s="23"/>
      <c r="V749" s="23"/>
    </row>
    <row r="750" spans="15:22" ht="15.75" customHeight="1">
      <c r="O750" s="23"/>
      <c r="P750" s="23"/>
      <c r="Q750" s="23"/>
      <c r="V750" s="23"/>
    </row>
    <row r="751" spans="15:22" ht="15.75" customHeight="1">
      <c r="O751" s="23"/>
      <c r="P751" s="23"/>
      <c r="Q751" s="23"/>
      <c r="V751" s="23"/>
    </row>
    <row r="752" spans="15:22" ht="15.75" customHeight="1">
      <c r="O752" s="23"/>
      <c r="P752" s="23"/>
      <c r="Q752" s="23"/>
      <c r="V752" s="23"/>
    </row>
    <row r="753" spans="15:22" ht="15.75" customHeight="1">
      <c r="O753" s="23"/>
      <c r="P753" s="23"/>
      <c r="Q753" s="23"/>
      <c r="V753" s="23"/>
    </row>
    <row r="754" spans="15:22" ht="15.75" customHeight="1">
      <c r="O754" s="23"/>
      <c r="P754" s="23"/>
      <c r="Q754" s="23"/>
      <c r="V754" s="23"/>
    </row>
    <row r="755" spans="15:22" ht="15.75" customHeight="1">
      <c r="O755" s="23"/>
      <c r="P755" s="23"/>
      <c r="Q755" s="23"/>
      <c r="V755" s="23"/>
    </row>
    <row r="756" spans="15:22" ht="15.75" customHeight="1">
      <c r="O756" s="23"/>
      <c r="P756" s="23"/>
      <c r="Q756" s="23"/>
      <c r="V756" s="23"/>
    </row>
    <row r="757" spans="15:22" ht="15.75" customHeight="1">
      <c r="O757" s="23"/>
      <c r="P757" s="23"/>
      <c r="Q757" s="23"/>
      <c r="V757" s="23"/>
    </row>
    <row r="758" spans="15:22" ht="15.75" customHeight="1">
      <c r="O758" s="23"/>
      <c r="P758" s="23"/>
      <c r="Q758" s="23"/>
      <c r="V758" s="23"/>
    </row>
    <row r="759" spans="15:22" ht="15.75" customHeight="1">
      <c r="O759" s="23"/>
      <c r="P759" s="23"/>
      <c r="Q759" s="23"/>
      <c r="V759" s="23"/>
    </row>
    <row r="760" spans="15:22" ht="15.75" customHeight="1">
      <c r="O760" s="23"/>
      <c r="P760" s="23"/>
      <c r="Q760" s="23"/>
      <c r="V760" s="23"/>
    </row>
    <row r="761" spans="15:22" ht="15.75" customHeight="1">
      <c r="O761" s="23"/>
      <c r="P761" s="23"/>
      <c r="Q761" s="23"/>
      <c r="V761" s="23"/>
    </row>
    <row r="762" spans="15:22" ht="15.75" customHeight="1">
      <c r="O762" s="23"/>
      <c r="P762" s="23"/>
      <c r="Q762" s="23"/>
      <c r="V762" s="23"/>
    </row>
    <row r="763" spans="15:22" ht="15.75" customHeight="1">
      <c r="O763" s="23"/>
      <c r="P763" s="23"/>
      <c r="Q763" s="23"/>
      <c r="V763" s="23"/>
    </row>
    <row r="764" spans="15:22" ht="15.75" customHeight="1">
      <c r="O764" s="23"/>
      <c r="P764" s="23"/>
      <c r="Q764" s="23"/>
      <c r="V764" s="23"/>
    </row>
    <row r="765" spans="15:22" ht="15.75" customHeight="1">
      <c r="O765" s="23"/>
      <c r="P765" s="23"/>
      <c r="Q765" s="23"/>
      <c r="V765" s="23"/>
    </row>
    <row r="766" spans="15:22" ht="15.75" customHeight="1">
      <c r="O766" s="23"/>
      <c r="P766" s="23"/>
      <c r="Q766" s="23"/>
      <c r="V766" s="23"/>
    </row>
    <row r="767" spans="15:22" ht="15.75" customHeight="1">
      <c r="O767" s="23"/>
      <c r="P767" s="23"/>
      <c r="Q767" s="23"/>
      <c r="V767" s="23"/>
    </row>
    <row r="768" spans="15:22" ht="15.75" customHeight="1">
      <c r="O768" s="23"/>
      <c r="P768" s="23"/>
      <c r="Q768" s="23"/>
      <c r="V768" s="23"/>
    </row>
    <row r="769" spans="15:22" ht="15.75" customHeight="1">
      <c r="O769" s="23"/>
      <c r="P769" s="23"/>
      <c r="Q769" s="23"/>
      <c r="V769" s="23"/>
    </row>
    <row r="770" spans="15:22" ht="15.75" customHeight="1">
      <c r="O770" s="23"/>
      <c r="P770" s="23"/>
      <c r="Q770" s="23"/>
      <c r="V770" s="23"/>
    </row>
    <row r="771" spans="15:22" ht="15.75" customHeight="1">
      <c r="O771" s="23"/>
      <c r="P771" s="23"/>
      <c r="Q771" s="23"/>
      <c r="V771" s="23"/>
    </row>
    <row r="772" spans="15:22" ht="15.75" customHeight="1">
      <c r="O772" s="23"/>
      <c r="P772" s="23"/>
      <c r="Q772" s="23"/>
      <c r="V772" s="23"/>
    </row>
    <row r="773" spans="15:22" ht="15.75" customHeight="1">
      <c r="O773" s="23"/>
      <c r="P773" s="23"/>
      <c r="Q773" s="23"/>
      <c r="V773" s="23"/>
    </row>
    <row r="774" spans="15:22" ht="15.75" customHeight="1">
      <c r="O774" s="23"/>
      <c r="P774" s="23"/>
      <c r="Q774" s="23"/>
      <c r="V774" s="23"/>
    </row>
    <row r="775" spans="15:22" ht="15.75" customHeight="1">
      <c r="O775" s="23"/>
      <c r="P775" s="23"/>
      <c r="Q775" s="23"/>
      <c r="V775" s="23"/>
    </row>
    <row r="776" spans="15:22" ht="15.75" customHeight="1">
      <c r="O776" s="23"/>
      <c r="P776" s="23"/>
      <c r="Q776" s="23"/>
      <c r="V776" s="23"/>
    </row>
    <row r="777" spans="15:22" ht="15.75" customHeight="1">
      <c r="O777" s="23"/>
      <c r="P777" s="23"/>
      <c r="Q777" s="23"/>
      <c r="V777" s="23"/>
    </row>
    <row r="778" spans="15:22" ht="15.75" customHeight="1">
      <c r="O778" s="23"/>
      <c r="P778" s="23"/>
      <c r="Q778" s="23"/>
      <c r="V778" s="23"/>
    </row>
    <row r="779" spans="15:22" ht="15.75" customHeight="1">
      <c r="O779" s="23"/>
      <c r="P779" s="23"/>
      <c r="Q779" s="23"/>
      <c r="V779" s="23"/>
    </row>
    <row r="780" spans="15:22" ht="15.75" customHeight="1">
      <c r="O780" s="23"/>
      <c r="P780" s="23"/>
      <c r="Q780" s="23"/>
      <c r="V780" s="23"/>
    </row>
    <row r="781" spans="15:22" ht="15.75" customHeight="1">
      <c r="O781" s="23"/>
      <c r="P781" s="23"/>
      <c r="Q781" s="23"/>
      <c r="V781" s="23"/>
    </row>
    <row r="782" spans="15:22" ht="15.75" customHeight="1">
      <c r="O782" s="23"/>
      <c r="P782" s="23"/>
      <c r="Q782" s="23"/>
      <c r="V782" s="23"/>
    </row>
    <row r="783" spans="15:22" ht="15.75" customHeight="1">
      <c r="O783" s="23"/>
      <c r="P783" s="23"/>
      <c r="Q783" s="23"/>
      <c r="V783" s="23"/>
    </row>
    <row r="784" spans="15:22" ht="15.75" customHeight="1">
      <c r="O784" s="23"/>
      <c r="P784" s="23"/>
      <c r="Q784" s="23"/>
      <c r="V784" s="23"/>
    </row>
    <row r="785" spans="15:22" ht="15.75" customHeight="1">
      <c r="O785" s="23"/>
      <c r="P785" s="23"/>
      <c r="Q785" s="23"/>
      <c r="V785" s="23"/>
    </row>
    <row r="786" spans="15:22" ht="15.75" customHeight="1">
      <c r="O786" s="23"/>
      <c r="P786" s="23"/>
      <c r="Q786" s="23"/>
      <c r="V786" s="23"/>
    </row>
    <row r="787" spans="15:22" ht="15.75" customHeight="1">
      <c r="O787" s="23"/>
      <c r="P787" s="23"/>
      <c r="Q787" s="23"/>
      <c r="V787" s="23"/>
    </row>
    <row r="788" spans="15:22" ht="15.75" customHeight="1">
      <c r="O788" s="23"/>
      <c r="P788" s="23"/>
      <c r="Q788" s="23"/>
      <c r="V788" s="23"/>
    </row>
    <row r="789" spans="15:22" ht="15.75" customHeight="1">
      <c r="O789" s="23"/>
      <c r="P789" s="23"/>
      <c r="Q789" s="23"/>
      <c r="V789" s="23"/>
    </row>
    <row r="790" spans="15:22" ht="15.75" customHeight="1">
      <c r="O790" s="23"/>
      <c r="P790" s="23"/>
      <c r="Q790" s="23"/>
      <c r="V790" s="23"/>
    </row>
    <row r="791" spans="15:22" ht="15.75" customHeight="1">
      <c r="O791" s="23"/>
      <c r="P791" s="23"/>
      <c r="Q791" s="23"/>
      <c r="V791" s="23"/>
    </row>
    <row r="792" spans="15:22" ht="15.75" customHeight="1">
      <c r="O792" s="23"/>
      <c r="P792" s="23"/>
      <c r="Q792" s="23"/>
      <c r="V792" s="23"/>
    </row>
    <row r="793" spans="15:22" ht="15.75" customHeight="1">
      <c r="O793" s="23"/>
      <c r="P793" s="23"/>
      <c r="Q793" s="23"/>
      <c r="V793" s="23"/>
    </row>
    <row r="794" spans="15:22" ht="15.75" customHeight="1">
      <c r="O794" s="23"/>
      <c r="P794" s="23"/>
      <c r="Q794" s="23"/>
      <c r="V794" s="23"/>
    </row>
    <row r="795" spans="15:22" ht="15.75" customHeight="1">
      <c r="O795" s="23"/>
      <c r="P795" s="23"/>
      <c r="Q795" s="23"/>
      <c r="V795" s="23"/>
    </row>
    <row r="796" spans="15:22" ht="15.75" customHeight="1">
      <c r="O796" s="23"/>
      <c r="P796" s="23"/>
      <c r="Q796" s="23"/>
      <c r="V796" s="23"/>
    </row>
    <row r="797" spans="15:22" ht="15.75" customHeight="1">
      <c r="O797" s="23"/>
      <c r="P797" s="23"/>
      <c r="Q797" s="23"/>
      <c r="V797" s="23"/>
    </row>
    <row r="798" spans="15:22" ht="15.75" customHeight="1">
      <c r="O798" s="23"/>
      <c r="P798" s="23"/>
      <c r="Q798" s="23"/>
      <c r="V798" s="23"/>
    </row>
    <row r="799" spans="15:22" ht="15.75" customHeight="1">
      <c r="O799" s="23"/>
      <c r="P799" s="23"/>
      <c r="Q799" s="23"/>
      <c r="V799" s="23"/>
    </row>
    <row r="800" spans="15:22" ht="15.75" customHeight="1">
      <c r="O800" s="23"/>
      <c r="P800" s="23"/>
      <c r="Q800" s="23"/>
      <c r="V800" s="23"/>
    </row>
    <row r="801" spans="15:22" ht="15.75" customHeight="1">
      <c r="O801" s="23"/>
      <c r="P801" s="23"/>
      <c r="Q801" s="23"/>
      <c r="V801" s="23"/>
    </row>
    <row r="802" spans="15:22" ht="15.75" customHeight="1">
      <c r="O802" s="23"/>
      <c r="P802" s="23"/>
      <c r="Q802" s="23"/>
      <c r="V802" s="23"/>
    </row>
    <row r="803" spans="15:22" ht="15.75" customHeight="1">
      <c r="O803" s="23"/>
      <c r="P803" s="23"/>
      <c r="Q803" s="23"/>
      <c r="V803" s="23"/>
    </row>
    <row r="804" spans="15:22" ht="15.75" customHeight="1">
      <c r="O804" s="23"/>
      <c r="P804" s="23"/>
      <c r="Q804" s="23"/>
      <c r="V804" s="23"/>
    </row>
    <row r="805" spans="15:22" ht="15.75" customHeight="1">
      <c r="O805" s="23"/>
      <c r="P805" s="23"/>
      <c r="Q805" s="23"/>
      <c r="V805" s="23"/>
    </row>
    <row r="806" spans="15:22" ht="15.75" customHeight="1">
      <c r="O806" s="23"/>
      <c r="P806" s="23"/>
      <c r="Q806" s="23"/>
      <c r="V806" s="23"/>
    </row>
    <row r="807" spans="15:22" ht="15.75" customHeight="1">
      <c r="O807" s="23"/>
      <c r="P807" s="23"/>
      <c r="Q807" s="23"/>
      <c r="V807" s="23"/>
    </row>
    <row r="808" spans="15:22" ht="15.75" customHeight="1">
      <c r="O808" s="23"/>
      <c r="P808" s="23"/>
      <c r="Q808" s="23"/>
      <c r="V808" s="23"/>
    </row>
    <row r="809" spans="15:22" ht="15.75" customHeight="1">
      <c r="O809" s="23"/>
      <c r="P809" s="23"/>
      <c r="Q809" s="23"/>
      <c r="V809" s="23"/>
    </row>
    <row r="810" spans="15:22" ht="15.75" customHeight="1">
      <c r="O810" s="23"/>
      <c r="P810" s="23"/>
      <c r="Q810" s="23"/>
      <c r="V810" s="23"/>
    </row>
    <row r="811" spans="15:22" ht="15.75" customHeight="1">
      <c r="O811" s="23"/>
      <c r="P811" s="23"/>
      <c r="Q811" s="23"/>
      <c r="V811" s="23"/>
    </row>
    <row r="812" spans="15:22" ht="15.75" customHeight="1">
      <c r="O812" s="23"/>
      <c r="P812" s="23"/>
      <c r="Q812" s="23"/>
      <c r="V812" s="23"/>
    </row>
    <row r="813" spans="15:22" ht="15.75" customHeight="1">
      <c r="O813" s="23"/>
      <c r="P813" s="23"/>
      <c r="Q813" s="23"/>
      <c r="V813" s="23"/>
    </row>
    <row r="814" spans="15:22" ht="15.75" customHeight="1">
      <c r="O814" s="23"/>
      <c r="P814" s="23"/>
      <c r="Q814" s="23"/>
      <c r="V814" s="23"/>
    </row>
    <row r="815" spans="15:22" ht="15.75" customHeight="1">
      <c r="O815" s="23"/>
      <c r="P815" s="23"/>
      <c r="Q815" s="23"/>
      <c r="V815" s="23"/>
    </row>
    <row r="816" spans="15:22" ht="15.75" customHeight="1">
      <c r="O816" s="23"/>
      <c r="P816" s="23"/>
      <c r="Q816" s="23"/>
      <c r="V816" s="23"/>
    </row>
    <row r="817" spans="15:22" ht="15.75" customHeight="1">
      <c r="O817" s="23"/>
      <c r="P817" s="23"/>
      <c r="Q817" s="23"/>
      <c r="V817" s="23"/>
    </row>
    <row r="818" spans="15:22" ht="15.75" customHeight="1">
      <c r="O818" s="23"/>
      <c r="P818" s="23"/>
      <c r="Q818" s="23"/>
      <c r="V818" s="23"/>
    </row>
    <row r="819" spans="15:22" ht="15.75" customHeight="1">
      <c r="O819" s="23"/>
      <c r="P819" s="23"/>
      <c r="Q819" s="23"/>
      <c r="V819" s="23"/>
    </row>
    <row r="820" spans="15:22" ht="15.75" customHeight="1">
      <c r="O820" s="23"/>
      <c r="P820" s="23"/>
      <c r="Q820" s="23"/>
      <c r="V820" s="23"/>
    </row>
    <row r="821" spans="15:22" ht="15.75" customHeight="1">
      <c r="O821" s="23"/>
      <c r="P821" s="23"/>
      <c r="Q821" s="23"/>
      <c r="V821" s="23"/>
    </row>
    <row r="822" spans="15:22" ht="15.75" customHeight="1">
      <c r="O822" s="23"/>
      <c r="P822" s="23"/>
      <c r="Q822" s="23"/>
      <c r="V822" s="23"/>
    </row>
    <row r="823" spans="15:22" ht="15.75" customHeight="1">
      <c r="O823" s="23"/>
      <c r="P823" s="23"/>
      <c r="Q823" s="23"/>
      <c r="V823" s="23"/>
    </row>
    <row r="824" spans="15:22" ht="15.75" customHeight="1">
      <c r="O824" s="23"/>
      <c r="P824" s="23"/>
      <c r="Q824" s="23"/>
      <c r="V824" s="23"/>
    </row>
    <row r="825" spans="15:22" ht="15.75" customHeight="1">
      <c r="O825" s="23"/>
      <c r="P825" s="23"/>
      <c r="Q825" s="23"/>
      <c r="V825" s="23"/>
    </row>
    <row r="826" spans="15:22" ht="15.75" customHeight="1">
      <c r="O826" s="23"/>
      <c r="P826" s="23"/>
      <c r="Q826" s="23"/>
      <c r="V826" s="23"/>
    </row>
    <row r="827" spans="15:22" ht="15.75" customHeight="1">
      <c r="O827" s="23"/>
      <c r="P827" s="23"/>
      <c r="Q827" s="23"/>
      <c r="V827" s="23"/>
    </row>
    <row r="828" spans="15:22" ht="15.75" customHeight="1">
      <c r="O828" s="23"/>
      <c r="P828" s="23"/>
      <c r="Q828" s="23"/>
      <c r="V828" s="23"/>
    </row>
    <row r="829" spans="15:22" ht="15.75" customHeight="1">
      <c r="O829" s="23"/>
      <c r="P829" s="23"/>
      <c r="Q829" s="23"/>
      <c r="V829" s="23"/>
    </row>
    <row r="830" spans="15:22" ht="15.75" customHeight="1">
      <c r="O830" s="23"/>
      <c r="P830" s="23"/>
      <c r="Q830" s="23"/>
      <c r="V830" s="23"/>
    </row>
    <row r="831" spans="15:22" ht="15.75" customHeight="1">
      <c r="O831" s="23"/>
      <c r="P831" s="23"/>
      <c r="Q831" s="23"/>
      <c r="V831" s="23"/>
    </row>
    <row r="832" spans="15:22" ht="15.75" customHeight="1">
      <c r="O832" s="23"/>
      <c r="P832" s="23"/>
      <c r="Q832" s="23"/>
      <c r="V832" s="23"/>
    </row>
    <row r="833" spans="15:22" ht="15.75" customHeight="1">
      <c r="O833" s="23"/>
      <c r="P833" s="23"/>
      <c r="Q833" s="23"/>
      <c r="V833" s="23"/>
    </row>
    <row r="834" spans="15:22" ht="15.75" customHeight="1">
      <c r="O834" s="23"/>
      <c r="P834" s="23"/>
      <c r="Q834" s="23"/>
      <c r="V834" s="23"/>
    </row>
    <row r="835" spans="15:22" ht="15.75" customHeight="1">
      <c r="O835" s="23"/>
      <c r="P835" s="23"/>
      <c r="Q835" s="23"/>
      <c r="V835" s="23"/>
    </row>
    <row r="836" spans="15:22" ht="15.75" customHeight="1">
      <c r="O836" s="23"/>
      <c r="P836" s="23"/>
      <c r="Q836" s="23"/>
      <c r="V836" s="23"/>
    </row>
    <row r="837" spans="15:22" ht="15.75" customHeight="1">
      <c r="O837" s="23"/>
      <c r="P837" s="23"/>
      <c r="Q837" s="23"/>
      <c r="V837" s="23"/>
    </row>
    <row r="838" spans="15:22" ht="15.75" customHeight="1">
      <c r="O838" s="23"/>
      <c r="P838" s="23"/>
      <c r="Q838" s="23"/>
      <c r="V838" s="23"/>
    </row>
    <row r="839" spans="15:22" ht="15.75" customHeight="1">
      <c r="O839" s="23"/>
      <c r="P839" s="23"/>
      <c r="Q839" s="23"/>
      <c r="V839" s="23"/>
    </row>
    <row r="840" spans="15:22" ht="15.75" customHeight="1">
      <c r="O840" s="23"/>
      <c r="P840" s="23"/>
      <c r="Q840" s="23"/>
      <c r="V840" s="23"/>
    </row>
    <row r="841" spans="15:22" ht="15.75" customHeight="1">
      <c r="O841" s="23"/>
      <c r="P841" s="23"/>
      <c r="Q841" s="23"/>
      <c r="V841" s="23"/>
    </row>
    <row r="842" spans="15:22" ht="15.75" customHeight="1">
      <c r="O842" s="23"/>
      <c r="P842" s="23"/>
      <c r="Q842" s="23"/>
      <c r="V842" s="23"/>
    </row>
    <row r="843" spans="15:22" ht="15.75" customHeight="1">
      <c r="O843" s="23"/>
      <c r="P843" s="23"/>
      <c r="Q843" s="23"/>
      <c r="V843" s="23"/>
    </row>
    <row r="844" spans="15:22" ht="15.75" customHeight="1">
      <c r="O844" s="23"/>
      <c r="P844" s="23"/>
      <c r="Q844" s="23"/>
      <c r="V844" s="23"/>
    </row>
    <row r="845" spans="15:22" ht="15.75" customHeight="1">
      <c r="O845" s="23"/>
      <c r="P845" s="23"/>
      <c r="Q845" s="23"/>
      <c r="V845" s="23"/>
    </row>
    <row r="846" spans="15:22" ht="15.75" customHeight="1">
      <c r="O846" s="23"/>
      <c r="P846" s="23"/>
      <c r="Q846" s="23"/>
      <c r="V846" s="23"/>
    </row>
    <row r="847" spans="15:22" ht="15.75" customHeight="1">
      <c r="O847" s="23"/>
      <c r="P847" s="23"/>
      <c r="Q847" s="23"/>
      <c r="V847" s="23"/>
    </row>
    <row r="848" spans="15:22" ht="15.75" customHeight="1">
      <c r="O848" s="23"/>
      <c r="P848" s="23"/>
      <c r="Q848" s="23"/>
      <c r="V848" s="23"/>
    </row>
    <row r="849" spans="15:22" ht="15.75" customHeight="1">
      <c r="O849" s="23"/>
      <c r="P849" s="23"/>
      <c r="Q849" s="23"/>
      <c r="V849" s="23"/>
    </row>
    <row r="850" spans="15:22" ht="15.75" customHeight="1">
      <c r="O850" s="23"/>
      <c r="P850" s="23"/>
      <c r="Q850" s="23"/>
      <c r="V850" s="23"/>
    </row>
    <row r="851" spans="15:22" ht="15.75" customHeight="1">
      <c r="O851" s="23"/>
      <c r="P851" s="23"/>
      <c r="Q851" s="23"/>
      <c r="V851" s="23"/>
    </row>
    <row r="852" spans="15:22" ht="15.75" customHeight="1">
      <c r="O852" s="23"/>
      <c r="P852" s="23"/>
      <c r="Q852" s="23"/>
      <c r="V852" s="23"/>
    </row>
    <row r="853" spans="15:22" ht="15.75" customHeight="1">
      <c r="O853" s="23"/>
      <c r="P853" s="23"/>
      <c r="Q853" s="23"/>
      <c r="V853" s="23"/>
    </row>
    <row r="854" spans="15:22" ht="15.75" customHeight="1">
      <c r="O854" s="23"/>
      <c r="P854" s="23"/>
      <c r="Q854" s="23"/>
      <c r="V854" s="23"/>
    </row>
    <row r="855" spans="15:22" ht="15.75" customHeight="1">
      <c r="O855" s="23"/>
      <c r="P855" s="23"/>
      <c r="Q855" s="23"/>
      <c r="V855" s="23"/>
    </row>
    <row r="856" spans="15:22" ht="15.75" customHeight="1">
      <c r="O856" s="23"/>
      <c r="P856" s="23"/>
      <c r="Q856" s="23"/>
      <c r="V856" s="23"/>
    </row>
    <row r="857" spans="15:22" ht="15.75" customHeight="1">
      <c r="O857" s="23"/>
      <c r="P857" s="23"/>
      <c r="Q857" s="23"/>
      <c r="V857" s="23"/>
    </row>
    <row r="858" spans="15:22" ht="15.75" customHeight="1">
      <c r="O858" s="23"/>
      <c r="P858" s="23"/>
      <c r="Q858" s="23"/>
      <c r="V858" s="23"/>
    </row>
    <row r="859" spans="15:22" ht="15.75" customHeight="1">
      <c r="O859" s="23"/>
      <c r="P859" s="23"/>
      <c r="Q859" s="23"/>
      <c r="V859" s="23"/>
    </row>
    <row r="860" spans="15:22" ht="15.75" customHeight="1">
      <c r="O860" s="23"/>
      <c r="P860" s="23"/>
      <c r="Q860" s="23"/>
      <c r="V860" s="23"/>
    </row>
    <row r="861" spans="15:22" ht="15.75" customHeight="1">
      <c r="O861" s="23"/>
      <c r="P861" s="23"/>
      <c r="Q861" s="23"/>
      <c r="V861" s="23"/>
    </row>
    <row r="862" spans="15:22" ht="15.75" customHeight="1">
      <c r="O862" s="23"/>
      <c r="P862" s="23"/>
      <c r="Q862" s="23"/>
      <c r="V862" s="23"/>
    </row>
    <row r="863" spans="15:22" ht="15.75" customHeight="1">
      <c r="O863" s="23"/>
      <c r="P863" s="23"/>
      <c r="Q863" s="23"/>
      <c r="V863" s="23"/>
    </row>
    <row r="864" spans="15:22" ht="15.75" customHeight="1">
      <c r="O864" s="23"/>
      <c r="P864" s="23"/>
      <c r="Q864" s="23"/>
      <c r="V864" s="23"/>
    </row>
    <row r="865" spans="15:22" ht="15.75" customHeight="1">
      <c r="O865" s="23"/>
      <c r="P865" s="23"/>
      <c r="Q865" s="23"/>
      <c r="V865" s="23"/>
    </row>
    <row r="866" spans="15:22" ht="15.75" customHeight="1">
      <c r="O866" s="23"/>
      <c r="P866" s="23"/>
      <c r="Q866" s="23"/>
      <c r="V866" s="23"/>
    </row>
    <row r="867" spans="15:22" ht="15.75" customHeight="1">
      <c r="O867" s="23"/>
      <c r="P867" s="23"/>
      <c r="Q867" s="23"/>
      <c r="V867" s="23"/>
    </row>
    <row r="868" spans="15:22" ht="15.75" customHeight="1">
      <c r="O868" s="23"/>
      <c r="P868" s="23"/>
      <c r="Q868" s="23"/>
      <c r="V868" s="23"/>
    </row>
    <row r="869" spans="15:22" ht="15.75" customHeight="1">
      <c r="O869" s="23"/>
      <c r="P869" s="23"/>
      <c r="Q869" s="23"/>
      <c r="V869" s="23"/>
    </row>
    <row r="870" spans="15:22" ht="15.75" customHeight="1">
      <c r="O870" s="23"/>
      <c r="P870" s="23"/>
      <c r="Q870" s="23"/>
      <c r="V870" s="23"/>
    </row>
    <row r="871" spans="15:22" ht="15.75" customHeight="1">
      <c r="O871" s="23"/>
      <c r="P871" s="23"/>
      <c r="Q871" s="23"/>
      <c r="V871" s="23"/>
    </row>
    <row r="872" spans="15:22" ht="15.75" customHeight="1">
      <c r="O872" s="23"/>
      <c r="P872" s="23"/>
      <c r="Q872" s="23"/>
      <c r="V872" s="23"/>
    </row>
    <row r="873" spans="15:22" ht="15.75" customHeight="1">
      <c r="O873" s="23"/>
      <c r="P873" s="23"/>
      <c r="Q873" s="23"/>
      <c r="V873" s="23"/>
    </row>
    <row r="874" spans="15:22" ht="15.75" customHeight="1">
      <c r="O874" s="23"/>
      <c r="P874" s="23"/>
      <c r="Q874" s="23"/>
      <c r="V874" s="23"/>
    </row>
    <row r="875" spans="15:22" ht="15.75" customHeight="1">
      <c r="O875" s="23"/>
      <c r="P875" s="23"/>
      <c r="Q875" s="23"/>
      <c r="V875" s="23"/>
    </row>
    <row r="876" spans="15:22" ht="15.75" customHeight="1">
      <c r="O876" s="23"/>
      <c r="P876" s="23"/>
      <c r="Q876" s="23"/>
      <c r="V876" s="23"/>
    </row>
    <row r="877" spans="15:22" ht="15.75" customHeight="1">
      <c r="O877" s="23"/>
      <c r="P877" s="23"/>
      <c r="Q877" s="23"/>
      <c r="V877" s="23"/>
    </row>
    <row r="878" spans="15:22" ht="15.75" customHeight="1">
      <c r="O878" s="23"/>
      <c r="P878" s="23"/>
      <c r="Q878" s="23"/>
      <c r="V878" s="23"/>
    </row>
    <row r="879" spans="15:22" ht="15.75" customHeight="1">
      <c r="O879" s="23"/>
      <c r="P879" s="23"/>
      <c r="Q879" s="23"/>
      <c r="V879" s="23"/>
    </row>
    <row r="880" spans="15:22" ht="15.75" customHeight="1">
      <c r="O880" s="23"/>
      <c r="P880" s="23"/>
      <c r="Q880" s="23"/>
      <c r="V880" s="23"/>
    </row>
    <row r="881" spans="15:22" ht="15.75" customHeight="1">
      <c r="O881" s="23"/>
      <c r="P881" s="23"/>
      <c r="Q881" s="23"/>
      <c r="V881" s="23"/>
    </row>
    <row r="882" spans="15:22" ht="15.75" customHeight="1">
      <c r="O882" s="23"/>
      <c r="P882" s="23"/>
      <c r="Q882" s="23"/>
      <c r="V882" s="23"/>
    </row>
    <row r="883" spans="15:22" ht="15.75" customHeight="1">
      <c r="O883" s="23"/>
      <c r="P883" s="23"/>
      <c r="Q883" s="23"/>
      <c r="V883" s="23"/>
    </row>
    <row r="884" spans="15:22" ht="15.75" customHeight="1">
      <c r="O884" s="23"/>
      <c r="P884" s="23"/>
      <c r="Q884" s="23"/>
      <c r="V884" s="23"/>
    </row>
    <row r="885" spans="15:22" ht="15.75" customHeight="1">
      <c r="O885" s="23"/>
      <c r="P885" s="23"/>
      <c r="Q885" s="23"/>
      <c r="V885" s="23"/>
    </row>
    <row r="886" spans="15:22" ht="15.75" customHeight="1">
      <c r="O886" s="23"/>
      <c r="P886" s="23"/>
      <c r="Q886" s="23"/>
      <c r="V886" s="23"/>
    </row>
    <row r="887" spans="15:22" ht="15.75" customHeight="1">
      <c r="O887" s="23"/>
      <c r="P887" s="23"/>
      <c r="Q887" s="23"/>
      <c r="V887" s="23"/>
    </row>
    <row r="888" spans="15:22" ht="15.75" customHeight="1">
      <c r="O888" s="23"/>
      <c r="P888" s="23"/>
      <c r="Q888" s="23"/>
      <c r="V888" s="23"/>
    </row>
    <row r="889" spans="15:22" ht="15.75" customHeight="1">
      <c r="O889" s="23"/>
      <c r="P889" s="23"/>
      <c r="Q889" s="23"/>
      <c r="V889" s="23"/>
    </row>
    <row r="890" spans="15:22" ht="15.75" customHeight="1">
      <c r="O890" s="23"/>
      <c r="P890" s="23"/>
      <c r="Q890" s="23"/>
      <c r="V890" s="23"/>
    </row>
    <row r="891" spans="15:22" ht="15.75" customHeight="1">
      <c r="O891" s="23"/>
      <c r="P891" s="23"/>
      <c r="Q891" s="23"/>
      <c r="V891" s="23"/>
    </row>
    <row r="892" spans="15:22" ht="15.75" customHeight="1">
      <c r="O892" s="23"/>
      <c r="P892" s="23"/>
      <c r="Q892" s="23"/>
      <c r="V892" s="23"/>
    </row>
    <row r="893" spans="15:22" ht="15.75" customHeight="1">
      <c r="O893" s="23"/>
      <c r="P893" s="23"/>
      <c r="Q893" s="23"/>
      <c r="V893" s="23"/>
    </row>
    <row r="894" spans="15:22" ht="15.75" customHeight="1">
      <c r="O894" s="23"/>
      <c r="P894" s="23"/>
      <c r="Q894" s="23"/>
      <c r="V894" s="23"/>
    </row>
    <row r="895" spans="15:22" ht="15.75" customHeight="1">
      <c r="O895" s="23"/>
      <c r="P895" s="23"/>
      <c r="Q895" s="23"/>
      <c r="V895" s="23"/>
    </row>
    <row r="896" spans="15:22" ht="15.75" customHeight="1">
      <c r="O896" s="23"/>
      <c r="P896" s="23"/>
      <c r="Q896" s="23"/>
      <c r="V896" s="23"/>
    </row>
    <row r="897" spans="15:22" ht="15.75" customHeight="1">
      <c r="O897" s="23"/>
      <c r="P897" s="23"/>
      <c r="Q897" s="23"/>
      <c r="V897" s="23"/>
    </row>
    <row r="898" spans="15:22" ht="15.75" customHeight="1">
      <c r="O898" s="23"/>
      <c r="P898" s="23"/>
      <c r="Q898" s="23"/>
      <c r="V898" s="23"/>
    </row>
    <row r="899" spans="15:22" ht="15.75" customHeight="1">
      <c r="O899" s="23"/>
      <c r="P899" s="23"/>
      <c r="Q899" s="23"/>
      <c r="V899" s="23"/>
    </row>
    <row r="900" spans="15:22" ht="15.75" customHeight="1">
      <c r="O900" s="23"/>
      <c r="P900" s="23"/>
      <c r="Q900" s="23"/>
      <c r="V900" s="23"/>
    </row>
    <row r="901" spans="15:22" ht="15.75" customHeight="1">
      <c r="O901" s="23"/>
      <c r="P901" s="23"/>
      <c r="Q901" s="23"/>
      <c r="V901" s="23"/>
    </row>
    <row r="902" spans="15:22" ht="15.75" customHeight="1">
      <c r="O902" s="23"/>
      <c r="P902" s="23"/>
      <c r="Q902" s="23"/>
      <c r="V902" s="23"/>
    </row>
    <row r="903" spans="15:22" ht="15.75" customHeight="1">
      <c r="O903" s="23"/>
      <c r="P903" s="23"/>
      <c r="Q903" s="23"/>
      <c r="V903" s="23"/>
    </row>
    <row r="904" spans="15:22" ht="15.75" customHeight="1">
      <c r="O904" s="23"/>
      <c r="P904" s="23"/>
      <c r="Q904" s="23"/>
      <c r="V904" s="23"/>
    </row>
    <row r="905" spans="15:22" ht="15.75" customHeight="1">
      <c r="O905" s="23"/>
      <c r="P905" s="23"/>
      <c r="Q905" s="23"/>
      <c r="V905" s="23"/>
    </row>
    <row r="906" spans="15:22" ht="15.75" customHeight="1">
      <c r="O906" s="23"/>
      <c r="P906" s="23"/>
      <c r="Q906" s="23"/>
      <c r="V906" s="23"/>
    </row>
    <row r="907" spans="15:22" ht="15.75" customHeight="1">
      <c r="O907" s="23"/>
      <c r="P907" s="23"/>
      <c r="Q907" s="23"/>
      <c r="V907" s="23"/>
    </row>
    <row r="908" spans="15:22" ht="15.75" customHeight="1">
      <c r="O908" s="23"/>
      <c r="P908" s="23"/>
      <c r="Q908" s="23"/>
      <c r="V908" s="23"/>
    </row>
    <row r="909" spans="15:22" ht="15.75" customHeight="1">
      <c r="O909" s="23"/>
      <c r="P909" s="23"/>
      <c r="Q909" s="23"/>
      <c r="V909" s="23"/>
    </row>
    <row r="910" spans="15:22" ht="15.75" customHeight="1">
      <c r="O910" s="23"/>
      <c r="P910" s="23"/>
      <c r="Q910" s="23"/>
      <c r="V910" s="23"/>
    </row>
    <row r="911" spans="15:22" ht="15.75" customHeight="1">
      <c r="O911" s="23"/>
      <c r="P911" s="23"/>
      <c r="Q911" s="23"/>
      <c r="V911" s="23"/>
    </row>
    <row r="912" spans="15:22" ht="15.75" customHeight="1">
      <c r="O912" s="23"/>
      <c r="P912" s="23"/>
      <c r="Q912" s="23"/>
      <c r="V912" s="23"/>
    </row>
    <row r="913" spans="15:22" ht="15.75" customHeight="1">
      <c r="O913" s="23"/>
      <c r="P913" s="23"/>
      <c r="Q913" s="23"/>
      <c r="V913" s="23"/>
    </row>
    <row r="914" spans="15:22" ht="15.75" customHeight="1">
      <c r="O914" s="23"/>
      <c r="P914" s="23"/>
      <c r="Q914" s="23"/>
      <c r="V914" s="23"/>
    </row>
    <row r="915" spans="15:22" ht="15.75" customHeight="1">
      <c r="O915" s="23"/>
      <c r="P915" s="23"/>
      <c r="Q915" s="23"/>
      <c r="V915" s="23"/>
    </row>
    <row r="916" spans="15:22" ht="15.75" customHeight="1">
      <c r="O916" s="23"/>
      <c r="P916" s="23"/>
      <c r="Q916" s="23"/>
      <c r="V916" s="23"/>
    </row>
    <row r="917" spans="15:22" ht="15.75" customHeight="1">
      <c r="O917" s="23"/>
      <c r="P917" s="23"/>
      <c r="Q917" s="23"/>
      <c r="V917" s="23"/>
    </row>
    <row r="918" spans="15:22" ht="15.75" customHeight="1">
      <c r="O918" s="23"/>
      <c r="P918" s="23"/>
      <c r="Q918" s="23"/>
      <c r="V918" s="23"/>
    </row>
    <row r="919" spans="15:22" ht="15.75" customHeight="1">
      <c r="O919" s="23"/>
      <c r="P919" s="23"/>
      <c r="Q919" s="23"/>
      <c r="V919" s="23"/>
    </row>
    <row r="920" spans="15:22" ht="15.75" customHeight="1">
      <c r="O920" s="23"/>
      <c r="P920" s="23"/>
      <c r="Q920" s="23"/>
      <c r="V920" s="23"/>
    </row>
    <row r="921" spans="15:22" ht="15.75" customHeight="1">
      <c r="O921" s="23"/>
      <c r="P921" s="23"/>
      <c r="Q921" s="23"/>
      <c r="V921" s="23"/>
    </row>
    <row r="922" spans="15:22" ht="15.75" customHeight="1">
      <c r="O922" s="23"/>
      <c r="P922" s="23"/>
      <c r="Q922" s="23"/>
      <c r="V922" s="23"/>
    </row>
    <row r="923" spans="15:22" ht="15.75" customHeight="1">
      <c r="O923" s="23"/>
      <c r="P923" s="23"/>
      <c r="Q923" s="23"/>
      <c r="V923" s="23"/>
    </row>
    <row r="924" spans="15:22" ht="15.75" customHeight="1">
      <c r="O924" s="23"/>
      <c r="P924" s="23"/>
      <c r="Q924" s="23"/>
      <c r="V924" s="23"/>
    </row>
    <row r="925" spans="15:22" ht="15.75" customHeight="1">
      <c r="O925" s="23"/>
      <c r="P925" s="23"/>
      <c r="Q925" s="23"/>
      <c r="V925" s="23"/>
    </row>
    <row r="926" spans="15:22" ht="15.75" customHeight="1">
      <c r="O926" s="23"/>
      <c r="P926" s="23"/>
      <c r="Q926" s="23"/>
      <c r="V926" s="23"/>
    </row>
    <row r="927" spans="15:22" ht="15.75" customHeight="1">
      <c r="O927" s="23"/>
      <c r="P927" s="23"/>
      <c r="Q927" s="23"/>
      <c r="V927" s="23"/>
    </row>
    <row r="928" spans="15:22" ht="15.75" customHeight="1">
      <c r="O928" s="23"/>
      <c r="P928" s="23"/>
      <c r="Q928" s="23"/>
      <c r="V928" s="23"/>
    </row>
    <row r="929" spans="15:22" ht="15.75" customHeight="1">
      <c r="O929" s="23"/>
      <c r="P929" s="23"/>
      <c r="Q929" s="23"/>
      <c r="V929" s="23"/>
    </row>
    <row r="930" spans="15:22" ht="15.75" customHeight="1">
      <c r="O930" s="23"/>
      <c r="P930" s="23"/>
      <c r="Q930" s="23"/>
      <c r="V930" s="23"/>
    </row>
    <row r="931" spans="15:22" ht="15.75" customHeight="1">
      <c r="O931" s="23"/>
      <c r="P931" s="23"/>
      <c r="Q931" s="23"/>
      <c r="V931" s="23"/>
    </row>
    <row r="932" spans="15:22" ht="15.75" customHeight="1">
      <c r="O932" s="23"/>
      <c r="P932" s="23"/>
      <c r="Q932" s="23"/>
      <c r="V932" s="23"/>
    </row>
    <row r="933" spans="15:22" ht="15.75" customHeight="1">
      <c r="O933" s="23"/>
      <c r="P933" s="23"/>
      <c r="Q933" s="23"/>
      <c r="V933" s="23"/>
    </row>
    <row r="934" spans="15:22" ht="15.75" customHeight="1">
      <c r="O934" s="23"/>
      <c r="P934" s="23"/>
      <c r="Q934" s="23"/>
      <c r="V934" s="23"/>
    </row>
    <row r="935" spans="15:22" ht="15.75" customHeight="1">
      <c r="O935" s="23"/>
      <c r="P935" s="23"/>
      <c r="Q935" s="23"/>
      <c r="V935" s="23"/>
    </row>
    <row r="936" spans="15:22" ht="15.75" customHeight="1">
      <c r="O936" s="23"/>
      <c r="P936" s="23"/>
      <c r="Q936" s="23"/>
      <c r="V936" s="23"/>
    </row>
    <row r="937" spans="15:22" ht="15.75" customHeight="1">
      <c r="O937" s="23"/>
      <c r="P937" s="23"/>
      <c r="Q937" s="23"/>
      <c r="V937" s="23"/>
    </row>
    <row r="938" spans="15:22" ht="15.75" customHeight="1">
      <c r="O938" s="23"/>
      <c r="P938" s="23"/>
      <c r="Q938" s="23"/>
      <c r="V938" s="23"/>
    </row>
    <row r="939" spans="15:22" ht="15.75" customHeight="1">
      <c r="O939" s="23"/>
      <c r="P939" s="23"/>
      <c r="Q939" s="23"/>
      <c r="V939" s="23"/>
    </row>
    <row r="940" spans="15:22" ht="15.75" customHeight="1">
      <c r="O940" s="23"/>
      <c r="P940" s="23"/>
      <c r="Q940" s="23"/>
      <c r="V940" s="23"/>
    </row>
    <row r="941" spans="15:22" ht="15.75" customHeight="1">
      <c r="O941" s="23"/>
      <c r="P941" s="23"/>
      <c r="Q941" s="23"/>
      <c r="V941" s="23"/>
    </row>
    <row r="942" spans="15:22" ht="15.75" customHeight="1">
      <c r="O942" s="23"/>
      <c r="P942" s="23"/>
      <c r="Q942" s="23"/>
      <c r="V942" s="23"/>
    </row>
    <row r="943" spans="15:22" ht="15.75" customHeight="1">
      <c r="O943" s="23"/>
      <c r="P943" s="23"/>
      <c r="Q943" s="23"/>
      <c r="V943" s="23"/>
    </row>
    <row r="944" spans="15:22" ht="15.75" customHeight="1">
      <c r="O944" s="23"/>
      <c r="P944" s="23"/>
      <c r="Q944" s="23"/>
      <c r="V944" s="23"/>
    </row>
    <row r="945" spans="15:22" ht="15.75" customHeight="1">
      <c r="O945" s="23"/>
      <c r="P945" s="23"/>
      <c r="Q945" s="23"/>
      <c r="V945" s="23"/>
    </row>
    <row r="946" spans="15:22" ht="15.75" customHeight="1">
      <c r="O946" s="23"/>
      <c r="P946" s="23"/>
      <c r="Q946" s="23"/>
      <c r="V946" s="23"/>
    </row>
    <row r="947" spans="15:22" ht="15.75" customHeight="1">
      <c r="O947" s="23"/>
      <c r="P947" s="23"/>
      <c r="Q947" s="23"/>
      <c r="V947" s="23"/>
    </row>
    <row r="948" spans="15:22" ht="15.75" customHeight="1">
      <c r="O948" s="23"/>
      <c r="P948" s="23"/>
      <c r="Q948" s="23"/>
      <c r="V948" s="23"/>
    </row>
    <row r="949" spans="15:22" ht="15.75" customHeight="1">
      <c r="O949" s="23"/>
      <c r="P949" s="23"/>
      <c r="Q949" s="23"/>
      <c r="V949" s="23"/>
    </row>
    <row r="950" spans="15:22" ht="15.75" customHeight="1">
      <c r="O950" s="23"/>
      <c r="P950" s="23"/>
      <c r="Q950" s="23"/>
      <c r="V950" s="23"/>
    </row>
    <row r="951" spans="15:22" ht="15.75" customHeight="1">
      <c r="O951" s="23"/>
      <c r="P951" s="23"/>
      <c r="Q951" s="23"/>
      <c r="V951" s="23"/>
    </row>
    <row r="952" spans="15:22" ht="15.75" customHeight="1">
      <c r="O952" s="23"/>
      <c r="P952" s="23"/>
      <c r="Q952" s="23"/>
      <c r="V952" s="23"/>
    </row>
    <row r="953" spans="15:22" ht="15.75" customHeight="1">
      <c r="O953" s="23"/>
      <c r="P953" s="23"/>
      <c r="Q953" s="23"/>
      <c r="V953" s="23"/>
    </row>
    <row r="954" spans="15:22" ht="15.75" customHeight="1">
      <c r="O954" s="23"/>
      <c r="P954" s="23"/>
      <c r="Q954" s="23"/>
      <c r="V954" s="23"/>
    </row>
    <row r="955" spans="15:22" ht="15.75" customHeight="1">
      <c r="O955" s="23"/>
      <c r="P955" s="23"/>
      <c r="Q955" s="23"/>
      <c r="V955" s="23"/>
    </row>
    <row r="956" spans="15:22" ht="15.75" customHeight="1">
      <c r="O956" s="23"/>
      <c r="P956" s="23"/>
      <c r="Q956" s="23"/>
      <c r="V956" s="23"/>
    </row>
    <row r="957" spans="15:22" ht="15.75" customHeight="1">
      <c r="O957" s="23"/>
      <c r="P957" s="23"/>
      <c r="Q957" s="23"/>
      <c r="V957" s="23"/>
    </row>
    <row r="958" spans="15:22" ht="15.75" customHeight="1">
      <c r="O958" s="23"/>
      <c r="P958" s="23"/>
      <c r="Q958" s="23"/>
      <c r="V958" s="23"/>
    </row>
    <row r="959" spans="15:22" ht="15.75" customHeight="1">
      <c r="O959" s="23"/>
      <c r="P959" s="23"/>
      <c r="Q959" s="23"/>
      <c r="V959" s="23"/>
    </row>
    <row r="960" spans="15:22" ht="15.75" customHeight="1">
      <c r="O960" s="23"/>
      <c r="P960" s="23"/>
      <c r="Q960" s="23"/>
      <c r="V960" s="23"/>
    </row>
    <row r="961" spans="15:22" ht="15.75" customHeight="1">
      <c r="O961" s="23"/>
      <c r="P961" s="23"/>
      <c r="Q961" s="23"/>
      <c r="V961" s="23"/>
    </row>
    <row r="962" spans="15:22" ht="15.75" customHeight="1">
      <c r="O962" s="23"/>
      <c r="P962" s="23"/>
      <c r="Q962" s="23"/>
      <c r="V962" s="23"/>
    </row>
    <row r="963" spans="15:22" ht="15.75" customHeight="1">
      <c r="O963" s="23"/>
      <c r="P963" s="23"/>
      <c r="Q963" s="23"/>
      <c r="V963" s="23"/>
    </row>
    <row r="964" spans="15:22" ht="15.75" customHeight="1">
      <c r="O964" s="23"/>
      <c r="P964" s="23"/>
      <c r="Q964" s="23"/>
      <c r="V964" s="23"/>
    </row>
    <row r="965" spans="15:22" ht="15.75" customHeight="1">
      <c r="O965" s="23"/>
      <c r="P965" s="23"/>
      <c r="Q965" s="23"/>
      <c r="V965" s="23"/>
    </row>
    <row r="966" spans="15:22" ht="15.75" customHeight="1">
      <c r="O966" s="23"/>
      <c r="P966" s="23"/>
      <c r="Q966" s="23"/>
      <c r="V966" s="23"/>
    </row>
    <row r="967" spans="15:22" ht="15.75" customHeight="1">
      <c r="O967" s="23"/>
      <c r="P967" s="23"/>
      <c r="Q967" s="23"/>
      <c r="V967" s="23"/>
    </row>
    <row r="968" spans="15:22" ht="15.75" customHeight="1">
      <c r="O968" s="23"/>
      <c r="P968" s="23"/>
      <c r="Q968" s="23"/>
      <c r="V968" s="23"/>
    </row>
    <row r="969" spans="15:22" ht="15.75" customHeight="1">
      <c r="O969" s="23"/>
      <c r="P969" s="23"/>
      <c r="Q969" s="23"/>
      <c r="V969" s="23"/>
    </row>
    <row r="970" spans="15:22" ht="15.75" customHeight="1">
      <c r="O970" s="23"/>
      <c r="P970" s="23"/>
      <c r="Q970" s="23"/>
      <c r="V970" s="23"/>
    </row>
    <row r="971" spans="15:22" ht="15.75" customHeight="1">
      <c r="O971" s="23"/>
      <c r="P971" s="23"/>
      <c r="Q971" s="23"/>
      <c r="V971" s="23"/>
    </row>
    <row r="972" spans="15:22" ht="15.75" customHeight="1">
      <c r="O972" s="23"/>
      <c r="P972" s="23"/>
      <c r="Q972" s="23"/>
      <c r="V972" s="23"/>
    </row>
    <row r="973" spans="15:22" ht="15.75" customHeight="1">
      <c r="O973" s="23"/>
      <c r="P973" s="23"/>
      <c r="Q973" s="23"/>
      <c r="V973" s="23"/>
    </row>
    <row r="974" spans="15:22" ht="15.75" customHeight="1">
      <c r="O974" s="23"/>
      <c r="P974" s="23"/>
      <c r="Q974" s="23"/>
      <c r="V974" s="23"/>
    </row>
    <row r="975" spans="15:22" ht="15.75" customHeight="1">
      <c r="O975" s="23"/>
      <c r="P975" s="23"/>
      <c r="Q975" s="23"/>
      <c r="V975" s="23"/>
    </row>
    <row r="976" spans="15:22" ht="15.75" customHeight="1">
      <c r="O976" s="23"/>
      <c r="P976" s="23"/>
      <c r="Q976" s="23"/>
      <c r="V976" s="23"/>
    </row>
    <row r="977" spans="15:22" ht="15.75" customHeight="1">
      <c r="O977" s="23"/>
      <c r="P977" s="23"/>
      <c r="Q977" s="23"/>
      <c r="V977" s="23"/>
    </row>
    <row r="978" spans="15:22" ht="15.75" customHeight="1">
      <c r="O978" s="23"/>
      <c r="P978" s="23"/>
      <c r="Q978" s="23"/>
      <c r="V978" s="23"/>
    </row>
    <row r="979" spans="15:22" ht="15.75" customHeight="1">
      <c r="O979" s="23"/>
      <c r="P979" s="23"/>
      <c r="Q979" s="23"/>
      <c r="V979" s="23"/>
    </row>
    <row r="980" spans="15:22" ht="15.75" customHeight="1">
      <c r="O980" s="23"/>
      <c r="P980" s="23"/>
      <c r="Q980" s="23"/>
      <c r="V980" s="23"/>
    </row>
    <row r="981" spans="15:22" ht="15.75" customHeight="1">
      <c r="O981" s="23"/>
      <c r="P981" s="23"/>
      <c r="Q981" s="23"/>
      <c r="V981" s="23"/>
    </row>
    <row r="982" spans="15:22" ht="15.75" customHeight="1">
      <c r="O982" s="23"/>
      <c r="P982" s="23"/>
      <c r="Q982" s="23"/>
      <c r="V982" s="23"/>
    </row>
    <row r="983" spans="15:22" ht="15.75" customHeight="1">
      <c r="O983" s="23"/>
      <c r="P983" s="23"/>
      <c r="Q983" s="23"/>
      <c r="V983" s="23"/>
    </row>
    <row r="984" spans="15:22" ht="15.75" customHeight="1">
      <c r="O984" s="23"/>
      <c r="P984" s="23"/>
      <c r="Q984" s="23"/>
      <c r="V984" s="23"/>
    </row>
    <row r="985" spans="15:22" ht="15.75" customHeight="1">
      <c r="O985" s="23"/>
      <c r="P985" s="23"/>
      <c r="Q985" s="23"/>
      <c r="V985" s="23"/>
    </row>
    <row r="986" spans="15:22" ht="15.75" customHeight="1">
      <c r="O986" s="23"/>
      <c r="P986" s="23"/>
      <c r="Q986" s="23"/>
      <c r="V986" s="23"/>
    </row>
    <row r="987" spans="15:22" ht="15.75" customHeight="1">
      <c r="O987" s="23"/>
      <c r="P987" s="23"/>
      <c r="Q987" s="23"/>
      <c r="V987" s="23"/>
    </row>
    <row r="988" spans="15:22" ht="15.75" customHeight="1">
      <c r="O988" s="23"/>
      <c r="P988" s="23"/>
      <c r="Q988" s="23"/>
      <c r="V988" s="23"/>
    </row>
    <row r="989" spans="15:22" ht="15.75" customHeight="1">
      <c r="O989" s="23"/>
      <c r="P989" s="23"/>
      <c r="Q989" s="23"/>
      <c r="V989" s="23"/>
    </row>
    <row r="990" spans="15:22" ht="15.75" customHeight="1">
      <c r="O990" s="23"/>
      <c r="P990" s="23"/>
      <c r="Q990" s="23"/>
      <c r="V990" s="23"/>
    </row>
    <row r="991" spans="15:22" ht="15.75" customHeight="1">
      <c r="O991" s="23"/>
      <c r="P991" s="23"/>
      <c r="Q991" s="23"/>
      <c r="V991" s="23"/>
    </row>
    <row r="992" spans="15:22" ht="15.75" customHeight="1">
      <c r="O992" s="23"/>
      <c r="P992" s="23"/>
      <c r="Q992" s="23"/>
      <c r="V992" s="23"/>
    </row>
    <row r="993" spans="15:22" ht="15.75" customHeight="1">
      <c r="O993" s="23"/>
      <c r="P993" s="23"/>
      <c r="Q993" s="23"/>
      <c r="V993" s="23"/>
    </row>
    <row r="994" spans="15:22" ht="15.75" customHeight="1">
      <c r="O994" s="23"/>
      <c r="P994" s="23"/>
      <c r="Q994" s="23"/>
      <c r="V994" s="23"/>
    </row>
    <row r="995" spans="15:22" ht="15.75" customHeight="1">
      <c r="O995" s="23"/>
      <c r="P995" s="23"/>
      <c r="Q995" s="23"/>
      <c r="V995" s="23"/>
    </row>
    <row r="996" spans="15:22" ht="15.75" customHeight="1">
      <c r="O996" s="23"/>
      <c r="P996" s="23"/>
      <c r="Q996" s="23"/>
      <c r="V996" s="23"/>
    </row>
    <row r="997" spans="15:22" ht="15.75" customHeight="1">
      <c r="O997" s="23"/>
      <c r="P997" s="23"/>
      <c r="Q997" s="23"/>
      <c r="V997" s="23"/>
    </row>
    <row r="998" spans="15:22" ht="15.75" customHeight="1">
      <c r="O998" s="23"/>
      <c r="P998" s="23"/>
      <c r="Q998" s="23"/>
      <c r="V998" s="23"/>
    </row>
    <row r="999" spans="15:22" ht="15.75" customHeight="1">
      <c r="O999" s="23"/>
      <c r="P999" s="23"/>
      <c r="Q999" s="23"/>
      <c r="V999" s="23"/>
    </row>
    <row r="1000" spans="15:22" ht="15.75" customHeight="1">
      <c r="O1000" s="23"/>
      <c r="P1000" s="23"/>
      <c r="Q1000" s="23"/>
      <c r="V1000" s="23"/>
    </row>
  </sheetData>
  <autoFilter ref="A30:X33"/>
  <mergeCells count="18">
    <mergeCell ref="T30:X30"/>
    <mergeCell ref="O34:R34"/>
    <mergeCell ref="H24:I24"/>
    <mergeCell ref="H25:I25"/>
    <mergeCell ref="H26:I26"/>
    <mergeCell ref="O31:R31"/>
    <mergeCell ref="O32:R32"/>
    <mergeCell ref="O33:R33"/>
    <mergeCell ref="A30:G30"/>
    <mergeCell ref="H30:N30"/>
    <mergeCell ref="O30:S30"/>
    <mergeCell ref="A23:C23"/>
    <mergeCell ref="H23:I23"/>
    <mergeCell ref="A17:C20"/>
    <mergeCell ref="D17:W20"/>
    <mergeCell ref="A22:C22"/>
    <mergeCell ref="E22:F22"/>
    <mergeCell ref="H22:J22"/>
  </mergeCells>
  <dataValidations count="3">
    <dataValidation type="list" allowBlank="1" showErrorMessage="1" sqref="A23">
      <formula1>PROCESOS</formula1>
    </dataValidation>
    <dataValidation type="list" allowBlank="1" showErrorMessage="1" sqref="F32:F34">
      <formula1>$G$2:$G$5</formula1>
    </dataValidation>
    <dataValidation type="list" allowBlank="1" showErrorMessage="1" sqref="I32:I34">
      <formula1>$H$2:$H$3</formula1>
    </dataValidation>
  </dataValidations>
  <hyperlinks>
    <hyperlink ref="S33" r:id="rId1"/>
    <hyperlink ref="S34" r:id="rId2"/>
    <hyperlink ref="S32" r:id="rId3"/>
    <hyperlink ref="U34" r:id="rId4"/>
  </hyperlinks>
  <pageMargins left="0.7" right="0.7" top="0.75" bottom="0.75" header="0" footer="0"/>
  <pageSetup orientation="portrait"/>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00"/>
  <sheetViews>
    <sheetView showGridLines="0" topLeftCell="T29" workbookViewId="0">
      <selection activeCell="T29" sqref="T29:X29"/>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8" width="45.2851562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3" customWidth="1"/>
    <col min="18" max="18" width="19.42578125" customWidth="1"/>
    <col min="19" max="19" width="29.7109375" customWidth="1"/>
    <col min="20" max="20" width="89.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46"/>
      <c r="B17" s="647"/>
      <c r="C17" s="648"/>
      <c r="D17" s="653" t="s">
        <v>101</v>
      </c>
      <c r="E17" s="647"/>
      <c r="F17" s="647"/>
      <c r="G17" s="647"/>
      <c r="H17" s="647"/>
      <c r="I17" s="647"/>
      <c r="J17" s="647"/>
      <c r="K17" s="647"/>
      <c r="L17" s="647"/>
      <c r="M17" s="647"/>
      <c r="N17" s="647"/>
      <c r="O17" s="647"/>
      <c r="P17" s="647"/>
      <c r="Q17" s="647"/>
      <c r="R17" s="647"/>
      <c r="S17" s="647"/>
      <c r="T17" s="647"/>
      <c r="U17" s="647"/>
      <c r="V17" s="647"/>
      <c r="W17" s="648"/>
      <c r="X17" s="95" t="s">
        <v>102</v>
      </c>
      <c r="Y17" s="23"/>
      <c r="Z17" s="23"/>
      <c r="AA17" s="23"/>
    </row>
    <row r="18" spans="1:27" ht="27.75" customHeight="1">
      <c r="A18" s="649"/>
      <c r="B18" s="593"/>
      <c r="C18" s="650"/>
      <c r="D18" s="649"/>
      <c r="E18" s="593"/>
      <c r="F18" s="593"/>
      <c r="G18" s="593"/>
      <c r="H18" s="593"/>
      <c r="I18" s="593"/>
      <c r="J18" s="593"/>
      <c r="K18" s="593"/>
      <c r="L18" s="593"/>
      <c r="M18" s="593"/>
      <c r="N18" s="593"/>
      <c r="O18" s="593"/>
      <c r="P18" s="593"/>
      <c r="Q18" s="593"/>
      <c r="R18" s="593"/>
      <c r="S18" s="593"/>
      <c r="T18" s="593"/>
      <c r="U18" s="593"/>
      <c r="V18" s="593"/>
      <c r="W18" s="650"/>
      <c r="X18" s="96" t="s">
        <v>954</v>
      </c>
      <c r="Y18" s="23"/>
      <c r="Z18" s="23"/>
      <c r="AA18" s="23"/>
    </row>
    <row r="19" spans="1:27" ht="27.75" customHeight="1">
      <c r="A19" s="649"/>
      <c r="B19" s="593"/>
      <c r="C19" s="650"/>
      <c r="D19" s="649"/>
      <c r="E19" s="593"/>
      <c r="F19" s="593"/>
      <c r="G19" s="593"/>
      <c r="H19" s="593"/>
      <c r="I19" s="593"/>
      <c r="J19" s="593"/>
      <c r="K19" s="593"/>
      <c r="L19" s="593"/>
      <c r="M19" s="593"/>
      <c r="N19" s="593"/>
      <c r="O19" s="593"/>
      <c r="P19" s="593"/>
      <c r="Q19" s="593"/>
      <c r="R19" s="593"/>
      <c r="S19" s="593"/>
      <c r="T19" s="593"/>
      <c r="U19" s="593"/>
      <c r="V19" s="593"/>
      <c r="W19" s="650"/>
      <c r="X19" s="97" t="s">
        <v>979</v>
      </c>
      <c r="Y19" s="23"/>
      <c r="Z19" s="23"/>
      <c r="AA19" s="23"/>
    </row>
    <row r="20" spans="1:27" ht="27.75" customHeight="1">
      <c r="A20" s="651"/>
      <c r="B20" s="652"/>
      <c r="C20" s="612"/>
      <c r="D20" s="651"/>
      <c r="E20" s="652"/>
      <c r="F20" s="652"/>
      <c r="G20" s="652"/>
      <c r="H20" s="652"/>
      <c r="I20" s="652"/>
      <c r="J20" s="652"/>
      <c r="K20" s="652"/>
      <c r="L20" s="652"/>
      <c r="M20" s="652"/>
      <c r="N20" s="652"/>
      <c r="O20" s="652"/>
      <c r="P20" s="652"/>
      <c r="Q20" s="652"/>
      <c r="R20" s="652"/>
      <c r="S20" s="652"/>
      <c r="T20" s="652"/>
      <c r="U20" s="652"/>
      <c r="V20" s="652"/>
      <c r="W20" s="612"/>
      <c r="X20" s="98"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686" t="s">
        <v>956</v>
      </c>
      <c r="B22" s="565"/>
      <c r="C22" s="566"/>
      <c r="D22" s="341"/>
      <c r="E22" s="687" t="str">
        <f>CONCATENATE("INFORME DE SEGUIMIENTO DEL PROCESO ",A23)</f>
        <v>INFORME DE SEGUIMIENTO DEL PROCESO ATENCIÓN AL CIUDADANO</v>
      </c>
      <c r="F22" s="569"/>
      <c r="G22" s="338"/>
      <c r="H22" s="688" t="s">
        <v>957</v>
      </c>
      <c r="I22" s="568"/>
      <c r="J22" s="569"/>
      <c r="K22" s="342"/>
      <c r="L22" s="695"/>
      <c r="M22" s="666"/>
      <c r="N22" s="695"/>
      <c r="O22" s="666"/>
      <c r="P22" s="356"/>
      <c r="Q22" s="343"/>
      <c r="R22" s="343"/>
      <c r="S22" s="343"/>
      <c r="T22" s="343"/>
      <c r="U22" s="343"/>
      <c r="V22" s="343"/>
      <c r="W22" s="343"/>
      <c r="X22" s="344"/>
      <c r="Y22" s="23"/>
      <c r="Z22" s="23"/>
      <c r="AA22" s="23"/>
    </row>
    <row r="23" spans="1:27" ht="53.25" customHeight="1">
      <c r="A23" s="689" t="s">
        <v>72</v>
      </c>
      <c r="B23" s="565"/>
      <c r="C23" s="566"/>
      <c r="D23" s="341"/>
      <c r="E23" s="345" t="s">
        <v>958</v>
      </c>
      <c r="F23" s="346">
        <f>COUNTA(E31:E38)</f>
        <v>6</v>
      </c>
      <c r="G23" s="338"/>
      <c r="H23" s="690" t="s">
        <v>959</v>
      </c>
      <c r="I23" s="691"/>
      <c r="J23" s="346">
        <f>COUNTIF(I31:I37,"Acción correctiva")</f>
        <v>1</v>
      </c>
      <c r="K23" s="339"/>
      <c r="L23" s="695"/>
      <c r="M23" s="666"/>
      <c r="N23" s="695"/>
      <c r="O23" s="666"/>
      <c r="P23" s="356"/>
      <c r="Q23" s="343"/>
      <c r="R23" s="343"/>
      <c r="S23" s="343"/>
      <c r="T23" s="343"/>
      <c r="U23" s="344"/>
      <c r="V23" s="344"/>
      <c r="W23" s="341"/>
      <c r="X23" s="344"/>
      <c r="Y23" s="23"/>
      <c r="Z23" s="23"/>
      <c r="AA23" s="23"/>
    </row>
    <row r="24" spans="1:27" ht="48.75" customHeight="1">
      <c r="A24" s="348"/>
      <c r="B24" s="341"/>
      <c r="C24" s="341"/>
      <c r="D24" s="349"/>
      <c r="E24" s="350" t="s">
        <v>8</v>
      </c>
      <c r="F24" s="351">
        <f>COUNTA(H31:H38)</f>
        <v>7</v>
      </c>
      <c r="G24" s="352"/>
      <c r="H24" s="693" t="s">
        <v>960</v>
      </c>
      <c r="I24" s="694"/>
      <c r="J24" s="347">
        <f>COUNTIF(I31:I37,"Acción Preventiva y/o de mejora")</f>
        <v>6</v>
      </c>
      <c r="K24" s="339"/>
      <c r="L24" s="695"/>
      <c r="M24" s="666"/>
      <c r="N24" s="695"/>
      <c r="O24" s="666"/>
      <c r="P24" s="356"/>
      <c r="Q24" s="343"/>
      <c r="R24" s="339"/>
      <c r="S24" s="339"/>
      <c r="T24" s="339"/>
      <c r="U24" s="344"/>
      <c r="V24" s="344"/>
      <c r="W24" s="341"/>
      <c r="X24" s="344"/>
      <c r="Y24" s="23"/>
      <c r="Z24" s="23"/>
      <c r="AA24" s="23"/>
    </row>
    <row r="25" spans="1:27" ht="53.25" customHeight="1">
      <c r="A25" s="348"/>
      <c r="B25" s="341"/>
      <c r="C25" s="341"/>
      <c r="D25" s="353"/>
      <c r="E25" s="350" t="s">
        <v>9</v>
      </c>
      <c r="F25" s="351">
        <f>COUNTIF(W31:W33, "Vencida")</f>
        <v>0</v>
      </c>
      <c r="G25" s="352"/>
      <c r="H25" s="695"/>
      <c r="I25" s="666"/>
      <c r="J25" s="354"/>
      <c r="K25" s="339"/>
      <c r="L25" s="695"/>
      <c r="M25" s="666"/>
      <c r="N25" s="695"/>
      <c r="O25" s="666"/>
      <c r="P25" s="356"/>
      <c r="Q25" s="343"/>
      <c r="R25" s="339"/>
      <c r="S25" s="339"/>
      <c r="T25" s="339"/>
      <c r="U25" s="344"/>
      <c r="V25" s="344"/>
      <c r="W25" s="341"/>
      <c r="X25" s="355"/>
      <c r="Y25" s="23"/>
      <c r="Z25" s="23"/>
      <c r="AA25" s="23"/>
    </row>
    <row r="26" spans="1:27" ht="48.75" customHeight="1">
      <c r="A26" s="348"/>
      <c r="B26" s="341"/>
      <c r="C26" s="341"/>
      <c r="D26" s="349"/>
      <c r="E26" s="350" t="s">
        <v>10</v>
      </c>
      <c r="F26" s="351">
        <f>COUNTIF(W31:W38, "En ejecución")</f>
        <v>7</v>
      </c>
      <c r="G26" s="352"/>
      <c r="H26" s="695"/>
      <c r="I26" s="666"/>
      <c r="J26" s="356"/>
      <c r="K26" s="354"/>
      <c r="L26" s="695"/>
      <c r="M26" s="666"/>
      <c r="N26" s="695"/>
      <c r="O26" s="666"/>
      <c r="P26" s="356"/>
      <c r="Q26" s="343"/>
      <c r="R26" s="339"/>
      <c r="S26" s="339"/>
      <c r="T26" s="339"/>
      <c r="U26" s="344"/>
      <c r="V26" s="344"/>
      <c r="W26" s="341"/>
      <c r="X26" s="355"/>
      <c r="Y26" s="23"/>
      <c r="Z26" s="23"/>
      <c r="AA26" s="23"/>
    </row>
    <row r="27" spans="1:27" ht="51" customHeight="1">
      <c r="A27" s="348"/>
      <c r="B27" s="341"/>
      <c r="C27" s="341"/>
      <c r="D27" s="353"/>
      <c r="E27" s="357" t="s">
        <v>980</v>
      </c>
      <c r="F27" s="347">
        <f>COUNTIF(W31:W38,"Cerrada")</f>
        <v>0</v>
      </c>
      <c r="G27" s="352"/>
      <c r="H27" s="358"/>
      <c r="I27" s="359"/>
      <c r="J27" s="343"/>
      <c r="K27" s="343"/>
      <c r="L27" s="695"/>
      <c r="M27" s="666"/>
      <c r="N27" s="695"/>
      <c r="O27" s="666"/>
      <c r="P27" s="356"/>
      <c r="Q27" s="343"/>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62"/>
      <c r="L28" s="363"/>
      <c r="M28" s="364"/>
      <c r="N28" s="365"/>
      <c r="O28" s="365"/>
      <c r="P28" s="365"/>
      <c r="Q28" s="365"/>
      <c r="R28" s="337"/>
      <c r="S28" s="337"/>
      <c r="T28" s="337"/>
      <c r="U28" s="337"/>
      <c r="V28" s="337"/>
      <c r="W28" s="337"/>
      <c r="X28" s="337"/>
      <c r="Y28" s="23"/>
      <c r="Z28" s="23"/>
      <c r="AA28" s="23"/>
    </row>
    <row r="29" spans="1:27" ht="45" customHeight="1">
      <c r="A29" s="654" t="s">
        <v>107</v>
      </c>
      <c r="B29" s="568"/>
      <c r="C29" s="568"/>
      <c r="D29" s="568"/>
      <c r="E29" s="568"/>
      <c r="F29" s="568"/>
      <c r="G29" s="569"/>
      <c r="H29" s="655" t="s">
        <v>108</v>
      </c>
      <c r="I29" s="568"/>
      <c r="J29" s="568"/>
      <c r="K29" s="568"/>
      <c r="L29" s="568"/>
      <c r="M29" s="568"/>
      <c r="N29" s="569"/>
      <c r="O29" s="708" t="s">
        <v>109</v>
      </c>
      <c r="P29" s="647"/>
      <c r="Q29" s="647"/>
      <c r="R29" s="647"/>
      <c r="S29" s="648"/>
      <c r="T29" s="698" t="s">
        <v>110</v>
      </c>
      <c r="U29" s="647"/>
      <c r="V29" s="647"/>
      <c r="W29" s="647"/>
      <c r="X29" s="648"/>
      <c r="Y29" s="102"/>
      <c r="Z29" s="103"/>
      <c r="AA29" s="104"/>
    </row>
    <row r="30" spans="1:27" ht="63" customHeigh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379" t="s">
        <v>121</v>
      </c>
      <c r="N30" s="380" t="s">
        <v>122</v>
      </c>
      <c r="O30" s="699" t="s">
        <v>123</v>
      </c>
      <c r="P30" s="700"/>
      <c r="Q30" s="700"/>
      <c r="R30" s="701"/>
      <c r="S30" s="380" t="s">
        <v>124</v>
      </c>
      <c r="T30" s="380" t="s">
        <v>123</v>
      </c>
      <c r="U30" s="380" t="s">
        <v>124</v>
      </c>
      <c r="V30" s="380" t="s">
        <v>57</v>
      </c>
      <c r="W30" s="380" t="s">
        <v>125</v>
      </c>
      <c r="X30" s="380" t="s">
        <v>126</v>
      </c>
      <c r="Y30" s="113"/>
      <c r="Z30" s="23"/>
      <c r="AA30" s="23"/>
    </row>
    <row r="31" spans="1:27" ht="137.25" customHeight="1">
      <c r="A31" s="381">
        <v>1</v>
      </c>
      <c r="B31" s="382" t="s">
        <v>961</v>
      </c>
      <c r="C31" s="382" t="s">
        <v>59</v>
      </c>
      <c r="D31" s="383">
        <v>44708</v>
      </c>
      <c r="E31" s="384" t="s">
        <v>962</v>
      </c>
      <c r="F31" s="382" t="s">
        <v>75</v>
      </c>
      <c r="G31" s="384" t="s">
        <v>981</v>
      </c>
      <c r="H31" s="384" t="s">
        <v>982</v>
      </c>
      <c r="I31" s="385" t="s">
        <v>69</v>
      </c>
      <c r="J31" s="382" t="s">
        <v>983</v>
      </c>
      <c r="K31" s="385" t="s">
        <v>966</v>
      </c>
      <c r="L31" s="383">
        <v>44750</v>
      </c>
      <c r="M31" s="383">
        <v>44896</v>
      </c>
      <c r="N31" s="116">
        <v>45115</v>
      </c>
      <c r="O31" s="702" t="s">
        <v>984</v>
      </c>
      <c r="P31" s="664"/>
      <c r="Q31" s="664"/>
      <c r="R31" s="665"/>
      <c r="S31" s="525" t="s">
        <v>985</v>
      </c>
      <c r="T31" s="127" t="s">
        <v>1468</v>
      </c>
      <c r="U31" s="525" t="s">
        <v>985</v>
      </c>
      <c r="V31" s="115"/>
      <c r="W31" s="115" t="s">
        <v>70</v>
      </c>
      <c r="X31" s="563" t="s">
        <v>1469</v>
      </c>
      <c r="Y31" s="123"/>
      <c r="Z31" s="23"/>
      <c r="AA31" s="23"/>
    </row>
    <row r="32" spans="1:27" ht="142.5" customHeight="1">
      <c r="A32" s="366">
        <v>2</v>
      </c>
      <c r="B32" s="141" t="s">
        <v>961</v>
      </c>
      <c r="C32" s="141" t="s">
        <v>59</v>
      </c>
      <c r="D32" s="131">
        <v>44708</v>
      </c>
      <c r="E32" s="91" t="s">
        <v>969</v>
      </c>
      <c r="F32" s="141" t="s">
        <v>75</v>
      </c>
      <c r="G32" s="91" t="s">
        <v>987</v>
      </c>
      <c r="H32" s="91" t="s">
        <v>988</v>
      </c>
      <c r="I32" s="130" t="s">
        <v>69</v>
      </c>
      <c r="J32" s="141" t="s">
        <v>989</v>
      </c>
      <c r="K32" s="130" t="s">
        <v>966</v>
      </c>
      <c r="L32" s="131">
        <v>44750</v>
      </c>
      <c r="M32" s="131">
        <v>44896</v>
      </c>
      <c r="N32" s="131">
        <v>45115</v>
      </c>
      <c r="O32" s="692" t="s">
        <v>990</v>
      </c>
      <c r="P32" s="578"/>
      <c r="Q32" s="578"/>
      <c r="R32" s="579"/>
      <c r="S32" s="386" t="s">
        <v>985</v>
      </c>
      <c r="T32" s="91" t="s">
        <v>1468</v>
      </c>
      <c r="U32" s="554" t="s">
        <v>985</v>
      </c>
      <c r="V32" s="387"/>
      <c r="W32" s="385" t="s">
        <v>70</v>
      </c>
      <c r="X32" s="404" t="s">
        <v>1469</v>
      </c>
      <c r="Y32" s="23"/>
      <c r="Z32" s="23"/>
      <c r="AA32" s="23"/>
    </row>
    <row r="33" spans="1:27" ht="140.25">
      <c r="A33" s="366">
        <v>3</v>
      </c>
      <c r="B33" s="141" t="s">
        <v>961</v>
      </c>
      <c r="C33" s="141" t="s">
        <v>59</v>
      </c>
      <c r="D33" s="131">
        <v>44708</v>
      </c>
      <c r="E33" s="91" t="s">
        <v>974</v>
      </c>
      <c r="F33" s="130" t="s">
        <v>61</v>
      </c>
      <c r="G33" s="91" t="s">
        <v>991</v>
      </c>
      <c r="H33" s="91" t="s">
        <v>992</v>
      </c>
      <c r="I33" s="130" t="s">
        <v>62</v>
      </c>
      <c r="J33" s="141" t="s">
        <v>993</v>
      </c>
      <c r="K33" s="130" t="s">
        <v>966</v>
      </c>
      <c r="L33" s="131">
        <v>44750</v>
      </c>
      <c r="M33" s="131">
        <v>44896</v>
      </c>
      <c r="N33" s="131">
        <v>45115</v>
      </c>
      <c r="O33" s="692" t="s">
        <v>994</v>
      </c>
      <c r="P33" s="578"/>
      <c r="Q33" s="578"/>
      <c r="R33" s="579"/>
      <c r="S33" s="386" t="s">
        <v>985</v>
      </c>
      <c r="T33" s="91" t="s">
        <v>1470</v>
      </c>
      <c r="U33" s="525" t="s">
        <v>985</v>
      </c>
      <c r="V33" s="387"/>
      <c r="W33" s="385" t="s">
        <v>70</v>
      </c>
      <c r="X33" s="404" t="s">
        <v>1469</v>
      </c>
      <c r="Y33" s="23"/>
      <c r="Z33" s="23"/>
      <c r="AA33" s="23"/>
    </row>
    <row r="34" spans="1:27" ht="134.25" customHeight="1">
      <c r="A34" s="371">
        <v>4</v>
      </c>
      <c r="B34" s="373" t="s">
        <v>961</v>
      </c>
      <c r="C34" s="373" t="s">
        <v>59</v>
      </c>
      <c r="D34" s="374">
        <v>44708</v>
      </c>
      <c r="E34" s="375" t="s">
        <v>995</v>
      </c>
      <c r="F34" s="376" t="s">
        <v>75</v>
      </c>
      <c r="G34" s="376" t="s">
        <v>996</v>
      </c>
      <c r="H34" s="136" t="s">
        <v>997</v>
      </c>
      <c r="I34" s="376" t="s">
        <v>69</v>
      </c>
      <c r="J34" s="376" t="s">
        <v>998</v>
      </c>
      <c r="K34" s="376" t="s">
        <v>608</v>
      </c>
      <c r="L34" s="374">
        <v>44750</v>
      </c>
      <c r="M34" s="374">
        <v>45089</v>
      </c>
      <c r="N34" s="378">
        <v>45114</v>
      </c>
      <c r="O34" s="703" t="s">
        <v>999</v>
      </c>
      <c r="P34" s="671"/>
      <c r="Q34" s="671"/>
      <c r="R34" s="704"/>
      <c r="S34" s="386" t="s">
        <v>985</v>
      </c>
      <c r="T34" s="91" t="s">
        <v>1471</v>
      </c>
      <c r="U34" s="525" t="s">
        <v>985</v>
      </c>
      <c r="V34" s="389"/>
      <c r="W34" s="385" t="s">
        <v>70</v>
      </c>
      <c r="X34" s="404" t="s">
        <v>1469</v>
      </c>
      <c r="Y34" s="23"/>
      <c r="Z34" s="23"/>
      <c r="AA34" s="23"/>
    </row>
    <row r="35" spans="1:27" ht="132.75" customHeight="1">
      <c r="A35" s="709">
        <v>5</v>
      </c>
      <c r="B35" s="626" t="s">
        <v>1000</v>
      </c>
      <c r="C35" s="623" t="s">
        <v>59</v>
      </c>
      <c r="D35" s="639">
        <v>44621</v>
      </c>
      <c r="E35" s="711" t="s">
        <v>1001</v>
      </c>
      <c r="F35" s="639" t="s">
        <v>75</v>
      </c>
      <c r="G35" s="255" t="s">
        <v>1002</v>
      </c>
      <c r="H35" s="130" t="s">
        <v>986</v>
      </c>
      <c r="I35" s="191" t="s">
        <v>69</v>
      </c>
      <c r="J35" s="141" t="s">
        <v>1003</v>
      </c>
      <c r="K35" s="130" t="s">
        <v>1004</v>
      </c>
      <c r="L35" s="286" t="s">
        <v>986</v>
      </c>
      <c r="M35" s="286" t="s">
        <v>986</v>
      </c>
      <c r="N35" s="523" t="s">
        <v>986</v>
      </c>
      <c r="O35" s="705" t="s">
        <v>1005</v>
      </c>
      <c r="P35" s="706"/>
      <c r="Q35" s="706"/>
      <c r="R35" s="707"/>
      <c r="S35" s="555" t="s">
        <v>1006</v>
      </c>
      <c r="T35" s="390" t="s">
        <v>1472</v>
      </c>
      <c r="U35" s="529" t="s">
        <v>1476</v>
      </c>
      <c r="V35" s="389"/>
      <c r="W35" s="385" t="s">
        <v>70</v>
      </c>
      <c r="X35" s="404" t="s">
        <v>1469</v>
      </c>
      <c r="Y35" s="23"/>
      <c r="Z35" s="23"/>
      <c r="AA35" s="23"/>
    </row>
    <row r="36" spans="1:27" ht="78.75" customHeight="1">
      <c r="A36" s="622"/>
      <c r="B36" s="622"/>
      <c r="C36" s="710"/>
      <c r="D36" s="622"/>
      <c r="E36" s="622"/>
      <c r="F36" s="622"/>
      <c r="G36" s="255" t="s">
        <v>1007</v>
      </c>
      <c r="H36" s="130" t="s">
        <v>986</v>
      </c>
      <c r="I36" s="191" t="s">
        <v>69</v>
      </c>
      <c r="J36" s="141" t="s">
        <v>1003</v>
      </c>
      <c r="K36" s="130" t="s">
        <v>1004</v>
      </c>
      <c r="L36" s="286" t="s">
        <v>986</v>
      </c>
      <c r="M36" s="286" t="s">
        <v>986</v>
      </c>
      <c r="N36" s="286" t="s">
        <v>986</v>
      </c>
      <c r="O36" s="702" t="s">
        <v>1005</v>
      </c>
      <c r="P36" s="664"/>
      <c r="Q36" s="664"/>
      <c r="R36" s="665"/>
      <c r="S36" s="522" t="s">
        <v>1006</v>
      </c>
      <c r="T36" s="391" t="s">
        <v>1473</v>
      </c>
      <c r="U36" s="558" t="s">
        <v>1474</v>
      </c>
      <c r="V36" s="389"/>
      <c r="W36" s="385" t="s">
        <v>70</v>
      </c>
      <c r="X36" s="404" t="s">
        <v>1469</v>
      </c>
      <c r="Y36" s="23"/>
      <c r="Z36" s="23"/>
      <c r="AA36" s="23"/>
    </row>
    <row r="37" spans="1:27" ht="122.25" customHeight="1">
      <c r="A37" s="286">
        <v>6</v>
      </c>
      <c r="B37" s="191" t="s">
        <v>1000</v>
      </c>
      <c r="C37" s="372" t="s">
        <v>59</v>
      </c>
      <c r="D37" s="392">
        <v>44621</v>
      </c>
      <c r="E37" s="255" t="s">
        <v>1008</v>
      </c>
      <c r="F37" s="376" t="s">
        <v>75</v>
      </c>
      <c r="G37" s="255" t="s">
        <v>1009</v>
      </c>
      <c r="H37" s="130" t="s">
        <v>986</v>
      </c>
      <c r="I37" s="191" t="s">
        <v>69</v>
      </c>
      <c r="J37" s="141" t="s">
        <v>1010</v>
      </c>
      <c r="K37" s="130" t="s">
        <v>1004</v>
      </c>
      <c r="L37" s="286" t="s">
        <v>986</v>
      </c>
      <c r="M37" s="286" t="s">
        <v>986</v>
      </c>
      <c r="N37" s="286" t="s">
        <v>986</v>
      </c>
      <c r="O37" s="692" t="s">
        <v>1005</v>
      </c>
      <c r="P37" s="578"/>
      <c r="Q37" s="578"/>
      <c r="R37" s="579"/>
      <c r="S37" s="376" t="s">
        <v>1006</v>
      </c>
      <c r="T37" s="556" t="s">
        <v>1477</v>
      </c>
      <c r="U37" s="532" t="s">
        <v>1475</v>
      </c>
      <c r="V37" s="557"/>
      <c r="W37" s="393" t="s">
        <v>70</v>
      </c>
      <c r="X37" s="438" t="s">
        <v>1469</v>
      </c>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23"/>
      <c r="W90" s="219"/>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19"/>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19"/>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40">
    <mergeCell ref="O34:R34"/>
    <mergeCell ref="O35:R35"/>
    <mergeCell ref="O37:R37"/>
    <mergeCell ref="A29:G29"/>
    <mergeCell ref="H29:N29"/>
    <mergeCell ref="O29:S29"/>
    <mergeCell ref="A35:A36"/>
    <mergeCell ref="B35:B36"/>
    <mergeCell ref="C35:C36"/>
    <mergeCell ref="F35:F36"/>
    <mergeCell ref="O36:R36"/>
    <mergeCell ref="D35:D36"/>
    <mergeCell ref="E35:E36"/>
    <mergeCell ref="T29:X29"/>
    <mergeCell ref="O30:R30"/>
    <mergeCell ref="O31:R31"/>
    <mergeCell ref="O32:R32"/>
    <mergeCell ref="O33:R33"/>
    <mergeCell ref="L25:M25"/>
    <mergeCell ref="N25:O25"/>
    <mergeCell ref="N26:O26"/>
    <mergeCell ref="N27:O27"/>
    <mergeCell ref="L26:M26"/>
    <mergeCell ref="L27:M27"/>
    <mergeCell ref="H25:I25"/>
    <mergeCell ref="H26:I26"/>
    <mergeCell ref="A17:C20"/>
    <mergeCell ref="D17:W20"/>
    <mergeCell ref="A22:C22"/>
    <mergeCell ref="E22:F22"/>
    <mergeCell ref="L22:M22"/>
    <mergeCell ref="N22:O22"/>
    <mergeCell ref="H22:J22"/>
    <mergeCell ref="A23:C23"/>
    <mergeCell ref="L23:M23"/>
    <mergeCell ref="N23:O23"/>
    <mergeCell ref="L24:M24"/>
    <mergeCell ref="N24:O24"/>
    <mergeCell ref="H23:I23"/>
    <mergeCell ref="H24:I24"/>
  </mergeCells>
  <conditionalFormatting sqref="W31:W37">
    <cfRule type="containsText" dxfId="95" priority="1" stopIfTrue="1" operator="containsText" text="Cerrada">
      <formula>NOT(ISERROR(SEARCH(("Cerrada"),(W31))))</formula>
    </cfRule>
  </conditionalFormatting>
  <conditionalFormatting sqref="W31:W37">
    <cfRule type="containsText" dxfId="94" priority="2" stopIfTrue="1" operator="containsText" text="En ejecución">
      <formula>NOT(ISERROR(SEARCH(("En ejecución"),(W31))))</formula>
    </cfRule>
  </conditionalFormatting>
  <conditionalFormatting sqref="W31:W37">
    <cfRule type="containsText" dxfId="93" priority="3" stopIfTrue="1" operator="containsText" text="Vencida">
      <formula>NOT(ISERROR(SEARCH(("Vencida"),(W31))))</formula>
    </cfRule>
  </conditionalFormatting>
  <dataValidations count="5">
    <dataValidation type="list" allowBlank="1" showErrorMessage="1" sqref="A23">
      <formula1>PROCESOS</formula1>
    </dataValidation>
    <dataValidation type="list" allowBlank="1" showErrorMessage="1" sqref="F31:F34 F37">
      <formula1>$G$2:$G$5</formula1>
    </dataValidation>
    <dataValidation type="list" allowBlank="1" showErrorMessage="1" sqref="I31:I34">
      <formula1>$H$2:$H$3</formula1>
    </dataValidation>
    <dataValidation type="list" allowBlank="1" showErrorMessage="1" sqref="W31:W37">
      <formula1>$I$2:$I$4</formula1>
    </dataValidation>
    <dataValidation type="list" allowBlank="1" showErrorMessage="1" sqref="V31">
      <formula1>$J$2:$J$4</formula1>
    </dataValidation>
  </dataValidations>
  <hyperlinks>
    <hyperlink ref="S32" r:id="rId1"/>
    <hyperlink ref="S33" r:id="rId2"/>
    <hyperlink ref="S34" r:id="rId3"/>
    <hyperlink ref="S36" r:id="rId4"/>
    <hyperlink ref="S31" r:id="rId5"/>
    <hyperlink ref="U32" r:id="rId6"/>
    <hyperlink ref="S35" r:id="rId7"/>
    <hyperlink ref="U33" r:id="rId8"/>
    <hyperlink ref="U34" r:id="rId9"/>
    <hyperlink ref="U31" r:id="rId10"/>
  </hyperlinks>
  <pageMargins left="0.7" right="0.7" top="0.75" bottom="0.75" header="0" footer="0"/>
  <pageSetup orientation="portrait"/>
  <drawing r:id="rId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1000"/>
  <sheetViews>
    <sheetView showGridLines="0" topLeftCell="T29" workbookViewId="0">
      <selection activeCell="T29" sqref="T29:X29"/>
    </sheetView>
  </sheetViews>
  <sheetFormatPr baseColWidth="10" defaultColWidth="14.42578125" defaultRowHeight="15" customHeight="1"/>
  <cols>
    <col min="1" max="1" width="8.710937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4" customWidth="1"/>
    <col min="20" max="20" width="64.140625" customWidth="1"/>
    <col min="21" max="21" width="44.42578125" customWidth="1"/>
    <col min="22" max="22" width="18.42578125" customWidth="1"/>
    <col min="23" max="23" width="19.42578125" customWidth="1"/>
    <col min="24" max="24" width="46"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423"/>
      <c r="U1" s="23"/>
      <c r="V1" s="7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424"/>
      <c r="U2" s="74"/>
      <c r="V2" s="83"/>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424"/>
      <c r="U3" s="74"/>
      <c r="V3" s="83"/>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424"/>
      <c r="U4" s="74"/>
      <c r="V4" s="83"/>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424"/>
      <c r="U5" s="74"/>
      <c r="V5" s="83"/>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424"/>
      <c r="U6" s="74"/>
      <c r="V6" s="83"/>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424"/>
      <c r="U7" s="74"/>
      <c r="V7" s="83"/>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424"/>
      <c r="U8" s="74"/>
      <c r="V8" s="83"/>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424"/>
      <c r="U9" s="74"/>
      <c r="V9" s="83"/>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424"/>
      <c r="U10" s="74"/>
      <c r="V10" s="83"/>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424"/>
      <c r="U11" s="74"/>
      <c r="V11" s="83"/>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424"/>
      <c r="U12" s="74"/>
      <c r="V12" s="83"/>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424"/>
      <c r="U13" s="74"/>
      <c r="V13" s="83"/>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424"/>
      <c r="U14" s="74"/>
      <c r="V14" s="83"/>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424"/>
      <c r="U15" s="74"/>
      <c r="V15" s="83"/>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425"/>
      <c r="U16" s="93"/>
      <c r="V16" s="73"/>
      <c r="W16" s="23"/>
      <c r="X16" s="94"/>
      <c r="Y16" s="94"/>
      <c r="Z16" s="23"/>
      <c r="AA16" s="23"/>
    </row>
    <row r="17" spans="1:27" ht="27.75" customHeight="1">
      <c r="A17" s="646"/>
      <c r="B17" s="647"/>
      <c r="C17" s="648"/>
      <c r="D17" s="653" t="s">
        <v>101</v>
      </c>
      <c r="E17" s="647"/>
      <c r="F17" s="647"/>
      <c r="G17" s="647"/>
      <c r="H17" s="647"/>
      <c r="I17" s="647"/>
      <c r="J17" s="647"/>
      <c r="K17" s="647"/>
      <c r="L17" s="647"/>
      <c r="M17" s="647"/>
      <c r="N17" s="647"/>
      <c r="O17" s="647"/>
      <c r="P17" s="647"/>
      <c r="Q17" s="647"/>
      <c r="R17" s="647"/>
      <c r="S17" s="647"/>
      <c r="T17" s="647"/>
      <c r="U17" s="647"/>
      <c r="V17" s="647"/>
      <c r="W17" s="648"/>
      <c r="X17" s="330" t="s">
        <v>102</v>
      </c>
      <c r="Y17" s="23"/>
      <c r="Z17" s="23"/>
      <c r="AA17" s="23"/>
    </row>
    <row r="18" spans="1:27" ht="27.75" customHeight="1">
      <c r="A18" s="649"/>
      <c r="B18" s="593"/>
      <c r="C18" s="650"/>
      <c r="D18" s="649"/>
      <c r="E18" s="593"/>
      <c r="F18" s="593"/>
      <c r="G18" s="593"/>
      <c r="H18" s="593"/>
      <c r="I18" s="593"/>
      <c r="J18" s="593"/>
      <c r="K18" s="593"/>
      <c r="L18" s="593"/>
      <c r="M18" s="593"/>
      <c r="N18" s="593"/>
      <c r="O18" s="593"/>
      <c r="P18" s="593"/>
      <c r="Q18" s="593"/>
      <c r="R18" s="593"/>
      <c r="S18" s="593"/>
      <c r="T18" s="593"/>
      <c r="U18" s="593"/>
      <c r="V18" s="593"/>
      <c r="W18" s="650"/>
      <c r="X18" s="332" t="s">
        <v>954</v>
      </c>
      <c r="Y18" s="23"/>
      <c r="Z18" s="23"/>
      <c r="AA18" s="23"/>
    </row>
    <row r="19" spans="1:27" ht="27.75" customHeight="1">
      <c r="A19" s="649"/>
      <c r="B19" s="593"/>
      <c r="C19" s="650"/>
      <c r="D19" s="649"/>
      <c r="E19" s="593"/>
      <c r="F19" s="593"/>
      <c r="G19" s="593"/>
      <c r="H19" s="593"/>
      <c r="I19" s="593"/>
      <c r="J19" s="593"/>
      <c r="K19" s="593"/>
      <c r="L19" s="593"/>
      <c r="M19" s="593"/>
      <c r="N19" s="593"/>
      <c r="O19" s="593"/>
      <c r="P19" s="593"/>
      <c r="Q19" s="593"/>
      <c r="R19" s="593"/>
      <c r="S19" s="593"/>
      <c r="T19" s="593"/>
      <c r="U19" s="593"/>
      <c r="V19" s="593"/>
      <c r="W19" s="650"/>
      <c r="X19" s="426" t="s">
        <v>955</v>
      </c>
      <c r="Y19" s="23"/>
      <c r="Z19" s="23"/>
      <c r="AA19" s="23"/>
    </row>
    <row r="20" spans="1:27" ht="27.75" customHeight="1">
      <c r="A20" s="651"/>
      <c r="B20" s="652"/>
      <c r="C20" s="612"/>
      <c r="D20" s="651"/>
      <c r="E20" s="652"/>
      <c r="F20" s="652"/>
      <c r="G20" s="652"/>
      <c r="H20" s="652"/>
      <c r="I20" s="652"/>
      <c r="J20" s="652"/>
      <c r="K20" s="652"/>
      <c r="L20" s="652"/>
      <c r="M20" s="652"/>
      <c r="N20" s="652"/>
      <c r="O20" s="652"/>
      <c r="P20" s="652"/>
      <c r="Q20" s="652"/>
      <c r="R20" s="652"/>
      <c r="S20" s="652"/>
      <c r="T20" s="652"/>
      <c r="U20" s="652"/>
      <c r="V20" s="652"/>
      <c r="W20" s="612"/>
      <c r="X20" s="333"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427"/>
      <c r="U21" s="340"/>
      <c r="V21" s="337"/>
      <c r="W21" s="337"/>
      <c r="X21" s="338"/>
      <c r="Y21" s="23"/>
      <c r="Z21" s="23"/>
      <c r="AA21" s="23"/>
    </row>
    <row r="22" spans="1:27" ht="63" customHeight="1">
      <c r="A22" s="686" t="s">
        <v>956</v>
      </c>
      <c r="B22" s="565"/>
      <c r="C22" s="566"/>
      <c r="D22" s="341"/>
      <c r="E22" s="687" t="str">
        <f>CONCATENATE("INFORME DE SEGUIMIENTO DEL PROCESO ",A23)</f>
        <v>INFORME DE SEGUIMIENTO DEL PROCESO GESTIÓN DOCUMENTAL</v>
      </c>
      <c r="F22" s="569"/>
      <c r="G22" s="338"/>
      <c r="H22" s="688" t="s">
        <v>957</v>
      </c>
      <c r="I22" s="568"/>
      <c r="J22" s="569"/>
      <c r="K22" s="342"/>
      <c r="L22" s="343"/>
      <c r="M22" s="343"/>
      <c r="N22" s="343"/>
      <c r="O22" s="343"/>
      <c r="P22" s="343"/>
      <c r="Q22" s="343"/>
      <c r="R22" s="343"/>
      <c r="S22" s="343"/>
      <c r="T22" s="428"/>
      <c r="U22" s="343"/>
      <c r="V22" s="429"/>
      <c r="W22" s="343"/>
      <c r="X22" s="344"/>
      <c r="Y22" s="23"/>
      <c r="Z22" s="23"/>
      <c r="AA22" s="23"/>
    </row>
    <row r="23" spans="1:27" ht="87.75" customHeight="1">
      <c r="A23" s="712" t="s">
        <v>82</v>
      </c>
      <c r="B23" s="565"/>
      <c r="C23" s="566"/>
      <c r="D23" s="341"/>
      <c r="E23" s="345" t="s">
        <v>958</v>
      </c>
      <c r="F23" s="346">
        <f>COUNTA(E31:E42)</f>
        <v>1</v>
      </c>
      <c r="G23" s="338"/>
      <c r="H23" s="713" t="s">
        <v>959</v>
      </c>
      <c r="I23" s="579"/>
      <c r="J23" s="351">
        <f>COUNTIF(I31:I43,"Acción Correctiva")</f>
        <v>1</v>
      </c>
      <c r="K23" s="339"/>
      <c r="L23" s="343"/>
      <c r="M23" s="343"/>
      <c r="N23" s="343"/>
      <c r="O23" s="343"/>
      <c r="P23" s="343"/>
      <c r="Q23" s="343"/>
      <c r="R23" s="343"/>
      <c r="S23" s="343"/>
      <c r="T23" s="428"/>
      <c r="U23" s="344"/>
      <c r="V23" s="430"/>
      <c r="W23" s="341"/>
      <c r="X23" s="344"/>
      <c r="Y23" s="23"/>
      <c r="Z23" s="23"/>
      <c r="AA23" s="23"/>
    </row>
    <row r="24" spans="1:27" ht="48.75" customHeight="1">
      <c r="A24" s="348"/>
      <c r="B24" s="341"/>
      <c r="C24" s="341"/>
      <c r="D24" s="349"/>
      <c r="E24" s="350" t="s">
        <v>8</v>
      </c>
      <c r="F24" s="351">
        <f>COUNTA(H31:H42)</f>
        <v>1</v>
      </c>
      <c r="G24" s="352"/>
      <c r="H24" s="693" t="s">
        <v>960</v>
      </c>
      <c r="I24" s="694"/>
      <c r="J24" s="347">
        <f>COUNTIF(I31:I44,"Acción Preventiva y/o de mejora")</f>
        <v>0</v>
      </c>
      <c r="K24" s="339"/>
      <c r="L24" s="343"/>
      <c r="M24" s="343"/>
      <c r="N24" s="343"/>
      <c r="O24" s="343"/>
      <c r="P24" s="343"/>
      <c r="Q24" s="343"/>
      <c r="R24" s="339"/>
      <c r="S24" s="339"/>
      <c r="T24" s="431"/>
      <c r="U24" s="344"/>
      <c r="V24" s="430"/>
      <c r="W24" s="341"/>
      <c r="X24" s="344"/>
      <c r="Y24" s="23"/>
      <c r="Z24" s="23"/>
      <c r="AA24" s="23"/>
    </row>
    <row r="25" spans="1:27" ht="53.25" customHeight="1">
      <c r="A25" s="348"/>
      <c r="B25" s="341"/>
      <c r="C25" s="341"/>
      <c r="D25" s="353"/>
      <c r="E25" s="350" t="s">
        <v>9</v>
      </c>
      <c r="F25" s="351">
        <f>COUNTIF(W31:W42, "Vencida")</f>
        <v>0</v>
      </c>
      <c r="G25" s="352"/>
      <c r="H25" s="695"/>
      <c r="I25" s="666"/>
      <c r="J25" s="354"/>
      <c r="K25" s="339"/>
      <c r="L25" s="343"/>
      <c r="M25" s="343"/>
      <c r="N25" s="343"/>
      <c r="O25" s="343"/>
      <c r="P25" s="343"/>
      <c r="Q25" s="343"/>
      <c r="R25" s="339"/>
      <c r="S25" s="339"/>
      <c r="T25" s="431"/>
      <c r="U25" s="344"/>
      <c r="V25" s="430"/>
      <c r="W25" s="341"/>
      <c r="X25" s="355"/>
      <c r="Y25" s="23"/>
      <c r="Z25" s="23"/>
      <c r="AA25" s="23"/>
    </row>
    <row r="26" spans="1:27" ht="48.75" customHeight="1">
      <c r="A26" s="348"/>
      <c r="B26" s="341"/>
      <c r="C26" s="341"/>
      <c r="D26" s="349"/>
      <c r="E26" s="350" t="s">
        <v>10</v>
      </c>
      <c r="F26" s="351">
        <f>COUNTIF(W31:W42, "En ejecución")</f>
        <v>1</v>
      </c>
      <c r="G26" s="352"/>
      <c r="H26" s="695"/>
      <c r="I26" s="666"/>
      <c r="J26" s="356"/>
      <c r="K26" s="354"/>
      <c r="L26" s="343"/>
      <c r="M26" s="343"/>
      <c r="N26" s="343"/>
      <c r="O26" s="343"/>
      <c r="P26" s="343"/>
      <c r="Q26" s="343"/>
      <c r="R26" s="339"/>
      <c r="S26" s="339"/>
      <c r="T26" s="431"/>
      <c r="U26" s="344"/>
      <c r="V26" s="430"/>
      <c r="W26" s="341"/>
      <c r="X26" s="355"/>
      <c r="Y26" s="23"/>
      <c r="Z26" s="23"/>
      <c r="AA26" s="23"/>
    </row>
    <row r="27" spans="1:27" ht="51" customHeight="1">
      <c r="A27" s="348"/>
      <c r="B27" s="341"/>
      <c r="C27" s="341"/>
      <c r="D27" s="353"/>
      <c r="E27" s="357" t="s">
        <v>11</v>
      </c>
      <c r="F27" s="347">
        <f>COUNTIF(W31:W42,"Cerrada")</f>
        <v>0</v>
      </c>
      <c r="G27" s="352"/>
      <c r="H27" s="358"/>
      <c r="I27" s="359"/>
      <c r="J27" s="343"/>
      <c r="K27" s="343"/>
      <c r="L27" s="343"/>
      <c r="M27" s="343"/>
      <c r="N27" s="343"/>
      <c r="O27" s="343"/>
      <c r="P27" s="343"/>
      <c r="Q27" s="343"/>
      <c r="R27" s="339"/>
      <c r="S27" s="339"/>
      <c r="T27" s="431"/>
      <c r="U27" s="344"/>
      <c r="V27" s="430"/>
      <c r="W27" s="341"/>
      <c r="X27" s="355"/>
      <c r="Y27" s="23"/>
      <c r="Z27" s="23"/>
      <c r="AA27" s="23"/>
    </row>
    <row r="28" spans="1:27" ht="41.25" customHeight="1">
      <c r="A28" s="348"/>
      <c r="B28" s="341"/>
      <c r="C28" s="341"/>
      <c r="D28" s="341"/>
      <c r="E28" s="360"/>
      <c r="F28" s="361"/>
      <c r="G28" s="352"/>
      <c r="H28" s="358"/>
      <c r="I28" s="362"/>
      <c r="J28" s="363"/>
      <c r="K28" s="362"/>
      <c r="L28" s="363"/>
      <c r="M28" s="364"/>
      <c r="N28" s="365"/>
      <c r="O28" s="365"/>
      <c r="P28" s="365"/>
      <c r="Q28" s="365"/>
      <c r="R28" s="337"/>
      <c r="S28" s="337"/>
      <c r="T28" s="432"/>
      <c r="U28" s="337"/>
      <c r="V28" s="337"/>
      <c r="W28" s="337"/>
      <c r="X28" s="337"/>
      <c r="Y28" s="23"/>
      <c r="Z28" s="23"/>
      <c r="AA28" s="23"/>
    </row>
    <row r="29" spans="1:27" ht="45" customHeight="1">
      <c r="A29" s="654" t="s">
        <v>107</v>
      </c>
      <c r="B29" s="568"/>
      <c r="C29" s="568"/>
      <c r="D29" s="568"/>
      <c r="E29" s="568"/>
      <c r="F29" s="568"/>
      <c r="G29" s="569"/>
      <c r="H29" s="655" t="s">
        <v>108</v>
      </c>
      <c r="I29" s="568"/>
      <c r="J29" s="568"/>
      <c r="K29" s="568"/>
      <c r="L29" s="568"/>
      <c r="M29" s="568"/>
      <c r="N29" s="569"/>
      <c r="O29" s="656" t="s">
        <v>109</v>
      </c>
      <c r="P29" s="568"/>
      <c r="Q29" s="568"/>
      <c r="R29" s="568"/>
      <c r="S29" s="569"/>
      <c r="T29" s="657" t="s">
        <v>110</v>
      </c>
      <c r="U29" s="568"/>
      <c r="V29" s="568"/>
      <c r="W29" s="568"/>
      <c r="X29" s="569"/>
      <c r="Y29" s="102"/>
      <c r="Z29" s="103"/>
      <c r="AA29" s="104"/>
    </row>
    <row r="30" spans="1:27" ht="63" customHeight="1">
      <c r="A30" s="39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79" t="s">
        <v>123</v>
      </c>
      <c r="P30" s="565"/>
      <c r="Q30" s="565"/>
      <c r="R30" s="680"/>
      <c r="S30" s="400" t="s">
        <v>124</v>
      </c>
      <c r="T30" s="433" t="s">
        <v>123</v>
      </c>
      <c r="U30" s="399" t="s">
        <v>124</v>
      </c>
      <c r="V30" s="399" t="s">
        <v>57</v>
      </c>
      <c r="W30" s="399" t="s">
        <v>125</v>
      </c>
      <c r="X30" s="400" t="s">
        <v>126</v>
      </c>
      <c r="Y30" s="113"/>
      <c r="Z30" s="23"/>
      <c r="AA30" s="23"/>
    </row>
    <row r="31" spans="1:27" ht="238.5" customHeight="1">
      <c r="A31" s="130">
        <v>1</v>
      </c>
      <c r="B31" s="130" t="s">
        <v>60</v>
      </c>
      <c r="C31" s="130" t="s">
        <v>98</v>
      </c>
      <c r="D31" s="131">
        <v>44741</v>
      </c>
      <c r="E31" s="130" t="s">
        <v>1078</v>
      </c>
      <c r="F31" s="130" t="s">
        <v>61</v>
      </c>
      <c r="G31" s="130" t="s">
        <v>1079</v>
      </c>
      <c r="H31" s="434" t="s">
        <v>1080</v>
      </c>
      <c r="I31" s="150" t="s">
        <v>62</v>
      </c>
      <c r="J31" s="150" t="s">
        <v>1081</v>
      </c>
      <c r="K31" s="130" t="s">
        <v>1082</v>
      </c>
      <c r="L31" s="131">
        <v>44748</v>
      </c>
      <c r="M31" s="131">
        <v>44757</v>
      </c>
      <c r="N31" s="131">
        <v>45016</v>
      </c>
      <c r="O31" s="677" t="s">
        <v>1083</v>
      </c>
      <c r="P31" s="578"/>
      <c r="Q31" s="578"/>
      <c r="R31" s="604"/>
      <c r="S31" s="527" t="s">
        <v>1419</v>
      </c>
      <c r="T31" s="526" t="s">
        <v>1423</v>
      </c>
      <c r="U31" s="435" t="s">
        <v>1420</v>
      </c>
      <c r="V31" s="436"/>
      <c r="W31" s="437" t="s">
        <v>70</v>
      </c>
      <c r="X31" s="438" t="s">
        <v>1421</v>
      </c>
      <c r="Y31" s="74"/>
      <c r="Z31" s="74"/>
      <c r="AA31" s="74"/>
    </row>
    <row r="32" spans="1:27" ht="15" customHeight="1">
      <c r="A32" s="23"/>
      <c r="B32" s="23"/>
      <c r="C32" s="23"/>
      <c r="D32" s="23"/>
      <c r="E32" s="23"/>
      <c r="F32" s="23"/>
      <c r="G32" s="23"/>
      <c r="H32" s="23"/>
      <c r="I32" s="23"/>
      <c r="J32" s="23"/>
      <c r="K32" s="23"/>
      <c r="L32" s="23"/>
      <c r="M32" s="23"/>
      <c r="N32" s="23"/>
      <c r="O32" s="23"/>
      <c r="P32" s="23"/>
      <c r="Q32" s="23"/>
      <c r="R32" s="23"/>
      <c r="S32" s="23"/>
      <c r="T32" s="423"/>
      <c r="U32" s="23"/>
      <c r="V32" s="73"/>
      <c r="W32" s="23"/>
      <c r="X32" s="23"/>
      <c r="Y32" s="23"/>
      <c r="Z32" s="23"/>
      <c r="AA32" s="23"/>
    </row>
    <row r="33" spans="1:27" ht="15" customHeight="1">
      <c r="A33" s="23"/>
      <c r="B33" s="23"/>
      <c r="C33" s="23"/>
      <c r="D33" s="23"/>
      <c r="E33" s="23"/>
      <c r="F33" s="23"/>
      <c r="G33" s="23"/>
      <c r="H33" s="23"/>
      <c r="I33" s="23"/>
      <c r="J33" s="23"/>
      <c r="K33" s="23"/>
      <c r="L33" s="23"/>
      <c r="M33" s="23"/>
      <c r="N33" s="23"/>
      <c r="O33" s="23"/>
      <c r="P33" s="23"/>
      <c r="Q33" s="23"/>
      <c r="R33" s="23"/>
      <c r="S33" s="23"/>
      <c r="T33" s="423"/>
      <c r="U33" s="23"/>
      <c r="V33" s="73"/>
      <c r="W33" s="23"/>
      <c r="X33" s="23"/>
      <c r="Y33" s="23"/>
      <c r="Z33" s="23"/>
      <c r="AA33" s="23"/>
    </row>
    <row r="34" spans="1:27" ht="15" customHeight="1">
      <c r="A34" s="23"/>
      <c r="B34" s="23"/>
      <c r="C34" s="23"/>
      <c r="D34" s="23"/>
      <c r="E34" s="23"/>
      <c r="F34" s="23"/>
      <c r="G34" s="23"/>
      <c r="H34" s="23"/>
      <c r="I34" s="23"/>
      <c r="J34" s="23"/>
      <c r="K34" s="23"/>
      <c r="L34" s="23"/>
      <c r="M34" s="23"/>
      <c r="N34" s="23"/>
      <c r="O34" s="23"/>
      <c r="P34" s="23"/>
      <c r="Q34" s="23"/>
      <c r="R34" s="23"/>
      <c r="S34" s="23"/>
      <c r="T34" s="423"/>
      <c r="U34" s="23"/>
      <c r="V34" s="73"/>
      <c r="W34" s="23"/>
      <c r="X34" s="23"/>
      <c r="Y34" s="23"/>
      <c r="Z34" s="23"/>
      <c r="AA34" s="23"/>
    </row>
    <row r="35" spans="1:27" ht="15" customHeight="1">
      <c r="A35" s="23"/>
      <c r="B35" s="23"/>
      <c r="C35" s="23"/>
      <c r="D35" s="23"/>
      <c r="E35" s="23"/>
      <c r="F35" s="23"/>
      <c r="G35" s="23"/>
      <c r="H35" s="23"/>
      <c r="I35" s="23"/>
      <c r="J35" s="23"/>
      <c r="K35" s="23"/>
      <c r="L35" s="23"/>
      <c r="M35" s="23"/>
      <c r="N35" s="23"/>
      <c r="O35" s="23"/>
      <c r="P35" s="23"/>
      <c r="Q35" s="23"/>
      <c r="R35" s="23"/>
      <c r="S35" s="23"/>
      <c r="T35" s="423"/>
      <c r="U35" s="23"/>
      <c r="V35" s="73"/>
      <c r="W35" s="23"/>
      <c r="X35" s="23"/>
      <c r="Y35" s="23"/>
      <c r="Z35" s="23"/>
      <c r="AA35" s="23"/>
    </row>
    <row r="36" spans="1:27" ht="15.75" customHeight="1">
      <c r="A36" s="23"/>
      <c r="B36" s="23"/>
      <c r="C36" s="23"/>
      <c r="D36" s="23"/>
      <c r="E36" s="23"/>
      <c r="F36" s="23"/>
      <c r="G36" s="23"/>
      <c r="H36" s="23"/>
      <c r="I36" s="23"/>
      <c r="J36" s="23"/>
      <c r="K36" s="23"/>
      <c r="L36" s="23"/>
      <c r="M36" s="23"/>
      <c r="N36" s="23"/>
      <c r="O36" s="23"/>
      <c r="P36" s="23"/>
      <c r="Q36" s="23"/>
      <c r="R36" s="23"/>
      <c r="S36" s="23"/>
      <c r="T36" s="423"/>
      <c r="U36" s="23"/>
      <c r="V36" s="73"/>
      <c r="W36" s="23"/>
      <c r="X36" s="23"/>
      <c r="Y36" s="23"/>
      <c r="Z36" s="23"/>
      <c r="AA36" s="23"/>
    </row>
    <row r="37" spans="1:27" ht="15.75" customHeight="1">
      <c r="A37" s="23"/>
      <c r="B37" s="23"/>
      <c r="C37" s="23"/>
      <c r="D37" s="23"/>
      <c r="E37" s="23"/>
      <c r="F37" s="23"/>
      <c r="G37" s="23"/>
      <c r="H37" s="23"/>
      <c r="I37" s="23"/>
      <c r="J37" s="23"/>
      <c r="K37" s="23"/>
      <c r="L37" s="23"/>
      <c r="M37" s="23"/>
      <c r="N37" s="23"/>
      <c r="O37" s="23"/>
      <c r="P37" s="23"/>
      <c r="Q37" s="23"/>
      <c r="R37" s="23"/>
      <c r="S37" s="23"/>
      <c r="T37" s="423"/>
      <c r="U37" s="23"/>
      <c r="V37" s="73"/>
      <c r="W37" s="23"/>
      <c r="X37" s="23"/>
      <c r="Y37" s="23"/>
      <c r="Z37" s="23"/>
      <c r="AA37" s="23"/>
    </row>
    <row r="38" spans="1:27" ht="15.75" customHeight="1">
      <c r="A38" s="23"/>
      <c r="B38" s="23"/>
      <c r="C38" s="23"/>
      <c r="D38" s="23"/>
      <c r="E38" s="23"/>
      <c r="F38" s="23"/>
      <c r="G38" s="23"/>
      <c r="H38" s="23"/>
      <c r="I38" s="23"/>
      <c r="J38" s="23"/>
      <c r="K38" s="23"/>
      <c r="L38" s="23"/>
      <c r="M38" s="23"/>
      <c r="N38" s="23"/>
      <c r="O38" s="23"/>
      <c r="P38" s="23"/>
      <c r="Q38" s="23"/>
      <c r="R38" s="23"/>
      <c r="S38" s="23"/>
      <c r="T38" s="423"/>
      <c r="U38" s="23"/>
      <c r="V38" s="73"/>
      <c r="W38" s="23"/>
      <c r="X38" s="23"/>
      <c r="Y38" s="23"/>
      <c r="Z38" s="23"/>
      <c r="AA38" s="23"/>
    </row>
    <row r="39" spans="1:27" ht="15.75" customHeight="1">
      <c r="A39" s="23"/>
      <c r="B39" s="23"/>
      <c r="C39" s="23"/>
      <c r="D39" s="23"/>
      <c r="E39" s="23"/>
      <c r="F39" s="23"/>
      <c r="G39" s="23"/>
      <c r="H39" s="23"/>
      <c r="I39" s="23"/>
      <c r="J39" s="23"/>
      <c r="K39" s="23"/>
      <c r="L39" s="23"/>
      <c r="M39" s="23"/>
      <c r="N39" s="23"/>
      <c r="O39" s="23"/>
      <c r="P39" s="23"/>
      <c r="Q39" s="23"/>
      <c r="R39" s="23"/>
      <c r="S39" s="23"/>
      <c r="T39" s="423"/>
      <c r="U39" s="23"/>
      <c r="V39" s="73"/>
      <c r="W39" s="23"/>
      <c r="X39" s="23"/>
      <c r="Y39" s="23"/>
      <c r="Z39" s="23"/>
      <c r="AA39" s="23"/>
    </row>
    <row r="40" spans="1:27" ht="15.75" customHeight="1">
      <c r="A40" s="23"/>
      <c r="B40" s="23"/>
      <c r="C40" s="23"/>
      <c r="D40" s="23"/>
      <c r="E40" s="23"/>
      <c r="F40" s="23"/>
      <c r="G40" s="23"/>
      <c r="H40" s="23"/>
      <c r="I40" s="23"/>
      <c r="J40" s="23"/>
      <c r="K40" s="23"/>
      <c r="L40" s="23"/>
      <c r="M40" s="23"/>
      <c r="N40" s="23"/>
      <c r="O40" s="23"/>
      <c r="P40" s="23"/>
      <c r="Q40" s="23"/>
      <c r="R40" s="23"/>
      <c r="S40" s="23"/>
      <c r="T40" s="423"/>
      <c r="U40" s="23"/>
      <c r="V40" s="73"/>
      <c r="W40" s="23"/>
      <c r="X40" s="23"/>
      <c r="Y40" s="23"/>
      <c r="Z40" s="23"/>
      <c r="AA40" s="23"/>
    </row>
    <row r="41" spans="1:27" ht="15.75" customHeight="1">
      <c r="A41" s="23"/>
      <c r="B41" s="23"/>
      <c r="C41" s="23"/>
      <c r="D41" s="23"/>
      <c r="E41" s="23"/>
      <c r="F41" s="23"/>
      <c r="G41" s="23"/>
      <c r="H41" s="23"/>
      <c r="I41" s="23"/>
      <c r="J41" s="23"/>
      <c r="K41" s="23"/>
      <c r="L41" s="23"/>
      <c r="M41" s="23"/>
      <c r="N41" s="23"/>
      <c r="O41" s="23"/>
      <c r="P41" s="23"/>
      <c r="Q41" s="23"/>
      <c r="R41" s="23"/>
      <c r="S41" s="23"/>
      <c r="T41" s="423"/>
      <c r="U41" s="23"/>
      <c r="V41" s="73"/>
      <c r="W41" s="23"/>
      <c r="X41" s="23"/>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425" t="s">
        <v>1084</v>
      </c>
      <c r="U42" s="93"/>
      <c r="V42" s="7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425"/>
      <c r="U43" s="93"/>
      <c r="V43" s="7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425"/>
      <c r="U44" s="93"/>
      <c r="V44" s="7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425"/>
      <c r="U45" s="93"/>
      <c r="V45" s="7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425"/>
      <c r="U46" s="93"/>
      <c r="V46" s="7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425"/>
      <c r="U47" s="93"/>
      <c r="V47" s="7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425"/>
      <c r="U48" s="93"/>
      <c r="V48" s="7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425"/>
      <c r="U49" s="93"/>
      <c r="V49" s="7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425"/>
      <c r="U50" s="93"/>
      <c r="V50" s="7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425"/>
      <c r="U51" s="93"/>
      <c r="V51" s="7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425"/>
      <c r="U52" s="93"/>
      <c r="V52" s="7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425"/>
      <c r="U53" s="93"/>
      <c r="V53" s="7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425"/>
      <c r="U54" s="93"/>
      <c r="V54" s="7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425"/>
      <c r="U55" s="93"/>
      <c r="V55" s="7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425"/>
      <c r="U56" s="93"/>
      <c r="V56" s="7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425"/>
      <c r="U57" s="93"/>
      <c r="V57" s="7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425"/>
      <c r="U58" s="93"/>
      <c r="V58" s="7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425"/>
      <c r="U59" s="93"/>
      <c r="V59" s="7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425"/>
      <c r="U60" s="93"/>
      <c r="V60" s="7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425"/>
      <c r="U61" s="93"/>
      <c r="V61" s="7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425"/>
      <c r="U62" s="93"/>
      <c r="V62" s="7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425"/>
      <c r="U63" s="93"/>
      <c r="V63" s="7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425"/>
      <c r="U64" s="93"/>
      <c r="V64" s="7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425"/>
      <c r="U65" s="93"/>
      <c r="V65" s="7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425"/>
      <c r="U66" s="93"/>
      <c r="V66" s="7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425"/>
      <c r="U67" s="93"/>
      <c r="V67" s="7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425"/>
      <c r="U68" s="93"/>
      <c r="V68" s="7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425"/>
      <c r="U69" s="93"/>
      <c r="V69" s="7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425"/>
      <c r="U70" s="93"/>
      <c r="V70" s="7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425"/>
      <c r="U71" s="93"/>
      <c r="V71" s="7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425"/>
      <c r="U72" s="93"/>
      <c r="V72" s="7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425"/>
      <c r="U73" s="93"/>
      <c r="V73" s="7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425"/>
      <c r="U74" s="93"/>
      <c r="V74" s="7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425"/>
      <c r="U75" s="93"/>
      <c r="V75" s="7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425"/>
      <c r="U76" s="93"/>
      <c r="V76" s="73"/>
      <c r="W76" s="219"/>
      <c r="X76" s="94"/>
      <c r="Y76" s="23"/>
      <c r="Z76" s="23"/>
      <c r="AA76" s="23"/>
    </row>
    <row r="77" spans="1:27" ht="15.75" customHeight="1">
      <c r="A77" s="23"/>
      <c r="B77" s="23"/>
      <c r="C77" s="23"/>
      <c r="D77" s="23"/>
      <c r="E77" s="23"/>
      <c r="F77" s="23"/>
      <c r="G77" s="23"/>
      <c r="H77" s="23"/>
      <c r="I77" s="23"/>
      <c r="J77" s="23"/>
      <c r="K77" s="23"/>
      <c r="L77" s="23"/>
      <c r="M77" s="23"/>
      <c r="N77" s="23"/>
      <c r="O77" s="23"/>
      <c r="P77" s="23"/>
      <c r="Q77" s="23"/>
      <c r="R77" s="23"/>
      <c r="S77" s="23"/>
      <c r="T77" s="423"/>
      <c r="U77" s="23"/>
      <c r="V77" s="73"/>
      <c r="W77" s="219"/>
      <c r="X77" s="23"/>
      <c r="Y77" s="23"/>
      <c r="Z77" s="23"/>
      <c r="AA77" s="23"/>
    </row>
    <row r="78" spans="1:27" ht="15.75" customHeight="1">
      <c r="A78" s="23"/>
      <c r="B78" s="23"/>
      <c r="C78" s="23"/>
      <c r="D78" s="23"/>
      <c r="E78" s="23"/>
      <c r="F78" s="23"/>
      <c r="G78" s="23"/>
      <c r="H78" s="23"/>
      <c r="I78" s="23"/>
      <c r="J78" s="23"/>
      <c r="K78" s="23"/>
      <c r="L78" s="23"/>
      <c r="M78" s="23"/>
      <c r="N78" s="23"/>
      <c r="O78" s="23"/>
      <c r="P78" s="23"/>
      <c r="Q78" s="23"/>
      <c r="R78" s="23"/>
      <c r="S78" s="23"/>
      <c r="T78" s="423"/>
      <c r="U78" s="23"/>
      <c r="V78" s="73"/>
      <c r="W78" s="219"/>
      <c r="X78" s="23"/>
      <c r="Y78" s="23"/>
      <c r="Z78" s="23"/>
      <c r="AA78" s="23"/>
    </row>
    <row r="79" spans="1:27" ht="15.75" customHeight="1">
      <c r="A79" s="23"/>
      <c r="B79" s="23"/>
      <c r="C79" s="23"/>
      <c r="D79" s="23"/>
      <c r="E79" s="23"/>
      <c r="F79" s="23"/>
      <c r="G79" s="23"/>
      <c r="H79" s="23"/>
      <c r="I79" s="23"/>
      <c r="J79" s="23"/>
      <c r="K79" s="23"/>
      <c r="L79" s="23"/>
      <c r="M79" s="23"/>
      <c r="N79" s="23"/>
      <c r="O79" s="23"/>
      <c r="P79" s="23"/>
      <c r="Q79" s="23"/>
      <c r="R79" s="23"/>
      <c r="S79" s="23"/>
      <c r="T79" s="423"/>
      <c r="U79" s="23"/>
      <c r="V79" s="73"/>
      <c r="W79" s="219"/>
      <c r="X79" s="23"/>
      <c r="Y79" s="23"/>
      <c r="Z79" s="23"/>
      <c r="AA79" s="23"/>
    </row>
    <row r="80" spans="1:27" ht="15.75" customHeight="1">
      <c r="A80" s="23"/>
      <c r="B80" s="23"/>
      <c r="C80" s="23"/>
      <c r="D80" s="23"/>
      <c r="E80" s="23"/>
      <c r="F80" s="23"/>
      <c r="G80" s="23"/>
      <c r="H80" s="23"/>
      <c r="I80" s="23"/>
      <c r="J80" s="23"/>
      <c r="K80" s="23"/>
      <c r="L80" s="23"/>
      <c r="M80" s="23"/>
      <c r="N80" s="23"/>
      <c r="O80" s="23"/>
      <c r="P80" s="23"/>
      <c r="Q80" s="23"/>
      <c r="R80" s="23"/>
      <c r="S80" s="23"/>
      <c r="T80" s="423"/>
      <c r="U80" s="23"/>
      <c r="V80" s="73"/>
      <c r="W80" s="219"/>
      <c r="X80" s="23"/>
      <c r="Y80" s="23"/>
      <c r="Z80" s="23"/>
      <c r="AA80" s="23"/>
    </row>
    <row r="81" spans="1:27" ht="15.75" customHeight="1">
      <c r="A81" s="23"/>
      <c r="B81" s="23"/>
      <c r="C81" s="23"/>
      <c r="D81" s="23"/>
      <c r="E81" s="23"/>
      <c r="F81" s="23"/>
      <c r="G81" s="23"/>
      <c r="H81" s="23"/>
      <c r="I81" s="23"/>
      <c r="J81" s="23"/>
      <c r="K81" s="23"/>
      <c r="L81" s="23"/>
      <c r="M81" s="23"/>
      <c r="N81" s="23"/>
      <c r="O81" s="23"/>
      <c r="P81" s="23"/>
      <c r="Q81" s="23"/>
      <c r="R81" s="23"/>
      <c r="S81" s="23"/>
      <c r="T81" s="423"/>
      <c r="U81" s="23"/>
      <c r="V81" s="73"/>
      <c r="W81" s="219"/>
      <c r="X81" s="23"/>
      <c r="Y81" s="23"/>
      <c r="Z81" s="23"/>
      <c r="AA81" s="23"/>
    </row>
    <row r="82" spans="1:27" ht="15.75" customHeight="1">
      <c r="A82" s="23"/>
      <c r="B82" s="23"/>
      <c r="C82" s="23"/>
      <c r="D82" s="23"/>
      <c r="E82" s="23"/>
      <c r="F82" s="23"/>
      <c r="G82" s="23"/>
      <c r="H82" s="23"/>
      <c r="I82" s="23"/>
      <c r="J82" s="23"/>
      <c r="K82" s="23"/>
      <c r="L82" s="23"/>
      <c r="M82" s="23"/>
      <c r="N82" s="23"/>
      <c r="O82" s="23"/>
      <c r="P82" s="23"/>
      <c r="Q82" s="23"/>
      <c r="R82" s="23"/>
      <c r="S82" s="23"/>
      <c r="T82" s="423"/>
      <c r="U82" s="23"/>
      <c r="V82" s="73"/>
      <c r="W82" s="219"/>
      <c r="X82" s="23"/>
      <c r="Y82" s="23"/>
      <c r="Z82" s="23"/>
      <c r="AA82" s="23"/>
    </row>
    <row r="83" spans="1:27" ht="15.75" customHeight="1">
      <c r="A83" s="23"/>
      <c r="B83" s="23"/>
      <c r="C83" s="23"/>
      <c r="D83" s="23"/>
      <c r="E83" s="23"/>
      <c r="F83" s="23"/>
      <c r="G83" s="23"/>
      <c r="H83" s="23"/>
      <c r="I83" s="23"/>
      <c r="J83" s="23"/>
      <c r="K83" s="23"/>
      <c r="L83" s="23"/>
      <c r="M83" s="23"/>
      <c r="N83" s="23"/>
      <c r="O83" s="23"/>
      <c r="P83" s="23"/>
      <c r="Q83" s="23"/>
      <c r="R83" s="23"/>
      <c r="S83" s="23"/>
      <c r="T83" s="423"/>
      <c r="U83" s="23"/>
      <c r="V83" s="73"/>
      <c r="W83" s="219"/>
      <c r="X83" s="23"/>
      <c r="Y83" s="23"/>
      <c r="Z83" s="23"/>
      <c r="AA83" s="23"/>
    </row>
    <row r="84" spans="1:27" ht="15.75" customHeight="1">
      <c r="A84" s="23"/>
      <c r="B84" s="23"/>
      <c r="C84" s="23"/>
      <c r="D84" s="23"/>
      <c r="E84" s="23"/>
      <c r="F84" s="23"/>
      <c r="G84" s="23"/>
      <c r="H84" s="23"/>
      <c r="I84" s="23"/>
      <c r="J84" s="23"/>
      <c r="K84" s="23"/>
      <c r="L84" s="23"/>
      <c r="M84" s="23"/>
      <c r="N84" s="23"/>
      <c r="O84" s="23"/>
      <c r="P84" s="23"/>
      <c r="Q84" s="23"/>
      <c r="R84" s="23"/>
      <c r="S84" s="23"/>
      <c r="T84" s="423"/>
      <c r="U84" s="23"/>
      <c r="V84" s="73"/>
      <c r="W84" s="219"/>
      <c r="X84" s="23"/>
      <c r="Y84" s="23"/>
      <c r="Z84" s="23"/>
      <c r="AA84" s="23"/>
    </row>
    <row r="85" spans="1:27" ht="15.75" customHeight="1">
      <c r="A85" s="23"/>
      <c r="B85" s="23"/>
      <c r="C85" s="23"/>
      <c r="D85" s="23"/>
      <c r="E85" s="23"/>
      <c r="F85" s="23"/>
      <c r="G85" s="23"/>
      <c r="H85" s="23"/>
      <c r="I85" s="23"/>
      <c r="J85" s="23"/>
      <c r="K85" s="23"/>
      <c r="L85" s="23"/>
      <c r="M85" s="23"/>
      <c r="N85" s="23"/>
      <c r="O85" s="23"/>
      <c r="P85" s="23"/>
      <c r="Q85" s="23"/>
      <c r="R85" s="23"/>
      <c r="S85" s="23"/>
      <c r="T85" s="423"/>
      <c r="U85" s="23"/>
      <c r="V85" s="73"/>
      <c r="W85" s="219"/>
      <c r="X85" s="23"/>
      <c r="Y85" s="23"/>
      <c r="Z85" s="23"/>
      <c r="AA85" s="23"/>
    </row>
    <row r="86" spans="1:27" ht="15.75" customHeight="1">
      <c r="A86" s="23"/>
      <c r="B86" s="23"/>
      <c r="C86" s="23"/>
      <c r="D86" s="23"/>
      <c r="E86" s="23"/>
      <c r="F86" s="23"/>
      <c r="G86" s="23"/>
      <c r="H86" s="23"/>
      <c r="I86" s="23"/>
      <c r="J86" s="23"/>
      <c r="K86" s="23"/>
      <c r="L86" s="23"/>
      <c r="M86" s="23"/>
      <c r="N86" s="23"/>
      <c r="O86" s="23"/>
      <c r="P86" s="23"/>
      <c r="Q86" s="23"/>
      <c r="R86" s="23"/>
      <c r="S86" s="23"/>
      <c r="T86" s="423"/>
      <c r="U86" s="23"/>
      <c r="V86" s="73"/>
      <c r="W86" s="219"/>
      <c r="X86" s="23"/>
      <c r="Y86" s="23"/>
      <c r="Z86" s="23"/>
      <c r="AA86" s="23"/>
    </row>
    <row r="87" spans="1:27" ht="15.75" customHeight="1">
      <c r="A87" s="23"/>
      <c r="B87" s="23"/>
      <c r="C87" s="23"/>
      <c r="D87" s="23"/>
      <c r="E87" s="23"/>
      <c r="F87" s="23"/>
      <c r="G87" s="23"/>
      <c r="H87" s="23"/>
      <c r="I87" s="23"/>
      <c r="J87" s="23"/>
      <c r="K87" s="23"/>
      <c r="L87" s="23"/>
      <c r="M87" s="23"/>
      <c r="N87" s="23"/>
      <c r="O87" s="23"/>
      <c r="P87" s="23"/>
      <c r="Q87" s="23"/>
      <c r="R87" s="23"/>
      <c r="S87" s="23"/>
      <c r="T87" s="423"/>
      <c r="U87" s="23"/>
      <c r="V87" s="73"/>
      <c r="W87" s="219"/>
      <c r="X87" s="23"/>
      <c r="Y87" s="23"/>
      <c r="Z87" s="23"/>
      <c r="AA87" s="23"/>
    </row>
    <row r="88" spans="1:27" ht="15.75" customHeight="1">
      <c r="A88" s="23"/>
      <c r="B88" s="23"/>
      <c r="C88" s="23"/>
      <c r="D88" s="23"/>
      <c r="E88" s="23"/>
      <c r="F88" s="23"/>
      <c r="G88" s="23"/>
      <c r="H88" s="23"/>
      <c r="I88" s="23"/>
      <c r="J88" s="23"/>
      <c r="K88" s="23"/>
      <c r="L88" s="23"/>
      <c r="M88" s="23"/>
      <c r="N88" s="23"/>
      <c r="O88" s="23"/>
      <c r="P88" s="23"/>
      <c r="Q88" s="23"/>
      <c r="R88" s="23"/>
      <c r="S88" s="23"/>
      <c r="T88" s="423"/>
      <c r="U88" s="23"/>
      <c r="V88" s="73"/>
      <c r="W88" s="219"/>
      <c r="X88" s="23"/>
      <c r="Y88" s="23"/>
      <c r="Z88" s="23"/>
      <c r="AA88" s="23"/>
    </row>
    <row r="89" spans="1:27" ht="15.75" customHeight="1">
      <c r="A89" s="23"/>
      <c r="B89" s="23"/>
      <c r="C89" s="23"/>
      <c r="D89" s="23"/>
      <c r="E89" s="23"/>
      <c r="F89" s="23"/>
      <c r="G89" s="23"/>
      <c r="H89" s="23"/>
      <c r="I89" s="23"/>
      <c r="J89" s="23"/>
      <c r="K89" s="23"/>
      <c r="L89" s="23"/>
      <c r="M89" s="23"/>
      <c r="N89" s="23"/>
      <c r="O89" s="23"/>
      <c r="P89" s="23"/>
      <c r="Q89" s="23"/>
      <c r="R89" s="23"/>
      <c r="S89" s="23"/>
      <c r="T89" s="423"/>
      <c r="U89" s="23"/>
      <c r="V89" s="73"/>
      <c r="W89" s="219"/>
      <c r="X89" s="23"/>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423"/>
      <c r="U90" s="23"/>
      <c r="V90" s="73"/>
      <c r="W90" s="219"/>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423"/>
      <c r="U91" s="23"/>
      <c r="V91" s="7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423"/>
      <c r="U92" s="23"/>
      <c r="V92" s="7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423"/>
      <c r="U93" s="23"/>
      <c r="V93" s="7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423"/>
      <c r="U94" s="23"/>
      <c r="V94" s="7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423"/>
      <c r="U95" s="23"/>
      <c r="V95" s="7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423"/>
      <c r="U96" s="23"/>
      <c r="V96" s="7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423"/>
      <c r="U97" s="23"/>
      <c r="V97" s="7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423"/>
      <c r="U98" s="23"/>
      <c r="V98" s="7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423"/>
      <c r="U99" s="23"/>
      <c r="V99" s="7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423"/>
      <c r="U100" s="23"/>
      <c r="V100" s="7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423"/>
      <c r="U101" s="23"/>
      <c r="V101" s="7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423"/>
      <c r="U102" s="23"/>
      <c r="V102" s="7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423"/>
      <c r="U103" s="23"/>
      <c r="V103" s="7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423"/>
      <c r="U104" s="23"/>
      <c r="V104" s="7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423"/>
      <c r="U105" s="23"/>
      <c r="V105" s="7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423"/>
      <c r="U106" s="23"/>
      <c r="V106" s="7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423"/>
      <c r="U107" s="23"/>
      <c r="V107" s="7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423"/>
      <c r="U108" s="23"/>
      <c r="V108" s="7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423"/>
      <c r="U109" s="23"/>
      <c r="V109" s="7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423"/>
      <c r="U110" s="23"/>
      <c r="V110" s="7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423"/>
      <c r="U111" s="23"/>
      <c r="V111" s="7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423"/>
      <c r="U112" s="23"/>
      <c r="V112" s="7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423"/>
      <c r="U113" s="23"/>
      <c r="V113" s="7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423"/>
      <c r="U114" s="23"/>
      <c r="V114" s="7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423"/>
      <c r="U115" s="23"/>
      <c r="V115" s="7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423"/>
      <c r="U116" s="23"/>
      <c r="V116" s="7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423"/>
      <c r="U117" s="23"/>
      <c r="V117" s="7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423"/>
      <c r="U118" s="23"/>
      <c r="V118" s="7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423"/>
      <c r="U119" s="23"/>
      <c r="V119" s="7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423"/>
      <c r="U120" s="23"/>
      <c r="V120" s="7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423"/>
      <c r="U121" s="23"/>
      <c r="V121" s="7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423"/>
      <c r="U122" s="23"/>
      <c r="V122" s="7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423"/>
      <c r="U123" s="23"/>
      <c r="V123" s="7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423"/>
      <c r="U124" s="23"/>
      <c r="V124" s="7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423"/>
      <c r="U125" s="23"/>
      <c r="V125" s="7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423"/>
      <c r="U126" s="23"/>
      <c r="V126" s="7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423"/>
      <c r="U127" s="23"/>
      <c r="V127" s="7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423"/>
      <c r="U128" s="23"/>
      <c r="V128" s="7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423"/>
      <c r="U129" s="23"/>
      <c r="V129" s="7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423"/>
      <c r="U130" s="23"/>
      <c r="V130" s="7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423"/>
      <c r="U131" s="23"/>
      <c r="V131" s="7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423"/>
      <c r="U132" s="23"/>
      <c r="V132" s="7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423"/>
      <c r="U133" s="23"/>
      <c r="V133" s="7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423"/>
      <c r="U134" s="23"/>
      <c r="V134" s="7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423"/>
      <c r="U135" s="23"/>
      <c r="V135" s="7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423"/>
      <c r="U136" s="23"/>
      <c r="V136" s="7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423"/>
      <c r="U137" s="23"/>
      <c r="V137" s="7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423"/>
      <c r="U138" s="23"/>
      <c r="V138" s="7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423"/>
      <c r="U139" s="23"/>
      <c r="V139" s="7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423"/>
      <c r="U140" s="23"/>
      <c r="V140" s="7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423"/>
      <c r="U141" s="23"/>
      <c r="V141" s="7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423"/>
      <c r="U142" s="23"/>
      <c r="V142" s="7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423"/>
      <c r="U143" s="23"/>
      <c r="V143" s="7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423"/>
      <c r="U144" s="23"/>
      <c r="V144" s="7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423"/>
      <c r="U145" s="23"/>
      <c r="V145" s="7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423"/>
      <c r="U146" s="23"/>
      <c r="V146" s="7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423"/>
      <c r="U147" s="23"/>
      <c r="V147" s="7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423"/>
      <c r="U148" s="23"/>
      <c r="V148" s="7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423"/>
      <c r="U149" s="23"/>
      <c r="V149" s="7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423"/>
      <c r="U150" s="23"/>
      <c r="V150" s="7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423"/>
      <c r="U151" s="23"/>
      <c r="V151" s="7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423"/>
      <c r="U152" s="23"/>
      <c r="V152" s="7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423"/>
      <c r="U153" s="23"/>
      <c r="V153" s="7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423"/>
      <c r="U154" s="23"/>
      <c r="V154" s="7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423"/>
      <c r="U155" s="23"/>
      <c r="V155" s="7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423"/>
      <c r="U156" s="23"/>
      <c r="V156" s="7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423"/>
      <c r="U157" s="23"/>
      <c r="V157" s="7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423"/>
      <c r="U158" s="23"/>
      <c r="V158" s="7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423"/>
      <c r="U159" s="23"/>
      <c r="V159" s="7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423"/>
      <c r="U160" s="23"/>
      <c r="V160" s="7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423"/>
      <c r="U161" s="23"/>
      <c r="V161" s="7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423"/>
      <c r="U162" s="23"/>
      <c r="V162" s="7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423"/>
      <c r="U163" s="23"/>
      <c r="V163" s="7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423"/>
      <c r="U164" s="23"/>
      <c r="V164" s="7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423"/>
      <c r="U165" s="23"/>
      <c r="V165" s="7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423"/>
      <c r="U166" s="23"/>
      <c r="V166" s="7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423"/>
      <c r="U167" s="23"/>
      <c r="V167" s="7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423"/>
      <c r="U168" s="23"/>
      <c r="V168" s="7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423"/>
      <c r="U169" s="23"/>
      <c r="V169" s="7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423"/>
      <c r="U170" s="23"/>
      <c r="V170" s="7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423"/>
      <c r="U171" s="23"/>
      <c r="V171" s="7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423"/>
      <c r="U172" s="23"/>
      <c r="V172" s="7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423"/>
      <c r="U173" s="23"/>
      <c r="V173" s="7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423"/>
      <c r="U174" s="23"/>
      <c r="V174" s="7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423"/>
      <c r="U175" s="23"/>
      <c r="V175" s="7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423"/>
      <c r="U176" s="23"/>
      <c r="V176" s="7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423"/>
      <c r="U177" s="23"/>
      <c r="V177" s="7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423"/>
      <c r="U178" s="23"/>
      <c r="V178" s="7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423"/>
      <c r="U179" s="23"/>
      <c r="V179" s="7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423"/>
      <c r="U180" s="23"/>
      <c r="V180" s="7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423"/>
      <c r="U181" s="23"/>
      <c r="V181" s="7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423"/>
      <c r="U182" s="23"/>
      <c r="V182" s="7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423"/>
      <c r="U183" s="23"/>
      <c r="V183" s="7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423"/>
      <c r="U184" s="23"/>
      <c r="V184" s="7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423"/>
      <c r="U185" s="23"/>
      <c r="V185" s="7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423"/>
      <c r="U186" s="23"/>
      <c r="V186" s="7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423"/>
      <c r="U187" s="23"/>
      <c r="V187" s="7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423"/>
      <c r="U188" s="23"/>
      <c r="V188" s="7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423"/>
      <c r="U189" s="23"/>
      <c r="V189" s="7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423"/>
      <c r="U190" s="23"/>
      <c r="V190" s="7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423"/>
      <c r="U191" s="23"/>
      <c r="V191" s="7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423"/>
      <c r="U192" s="23"/>
      <c r="V192" s="7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423"/>
      <c r="U193" s="23"/>
      <c r="V193" s="7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423"/>
      <c r="U194" s="23"/>
      <c r="V194" s="7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423"/>
      <c r="U195" s="23"/>
      <c r="V195" s="7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423"/>
      <c r="U196" s="23"/>
      <c r="V196" s="7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423"/>
      <c r="U197" s="23"/>
      <c r="V197" s="7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423"/>
      <c r="U198" s="23"/>
      <c r="V198" s="7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423"/>
      <c r="U199" s="23"/>
      <c r="V199" s="7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423"/>
      <c r="U200" s="23"/>
      <c r="V200" s="7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423"/>
      <c r="U201" s="23"/>
      <c r="V201" s="7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423"/>
      <c r="U202" s="23"/>
      <c r="V202" s="7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423"/>
      <c r="U203" s="23"/>
      <c r="V203" s="7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423"/>
      <c r="U204" s="23"/>
      <c r="V204" s="7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423"/>
      <c r="U205" s="23"/>
      <c r="V205" s="7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423"/>
      <c r="U206" s="23"/>
      <c r="V206" s="7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423"/>
      <c r="U207" s="23"/>
      <c r="V207" s="7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423"/>
      <c r="U208" s="23"/>
      <c r="V208" s="7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423"/>
      <c r="U209" s="23"/>
      <c r="V209" s="7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423"/>
      <c r="U210" s="23"/>
      <c r="V210" s="7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423"/>
      <c r="U211" s="23"/>
      <c r="V211" s="7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423"/>
      <c r="U212" s="23"/>
      <c r="V212" s="7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423"/>
      <c r="U213" s="23"/>
      <c r="V213" s="7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423"/>
      <c r="U214" s="23"/>
      <c r="V214" s="7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423"/>
      <c r="U215" s="23"/>
      <c r="V215" s="7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423"/>
      <c r="U216" s="23"/>
      <c r="V216" s="7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423"/>
      <c r="U217" s="23"/>
      <c r="V217" s="7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423"/>
      <c r="U218" s="23"/>
      <c r="V218" s="7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423"/>
      <c r="U219" s="23"/>
      <c r="V219" s="7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423"/>
      <c r="U220" s="23"/>
      <c r="V220" s="7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423"/>
      <c r="U221" s="23"/>
      <c r="V221" s="7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423"/>
      <c r="U222" s="23"/>
      <c r="V222" s="7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423"/>
      <c r="U223" s="23"/>
      <c r="V223" s="7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423"/>
      <c r="U224" s="23"/>
      <c r="V224" s="7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423"/>
      <c r="U225" s="23"/>
      <c r="V225" s="7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423"/>
      <c r="U226" s="23"/>
      <c r="V226" s="7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423"/>
      <c r="U227" s="23"/>
      <c r="V227" s="7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423"/>
      <c r="U228" s="23"/>
      <c r="V228" s="7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423"/>
      <c r="U229" s="23"/>
      <c r="V229" s="7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423"/>
      <c r="U230" s="23"/>
      <c r="V230" s="7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423"/>
      <c r="U231" s="23"/>
      <c r="V231" s="7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423"/>
      <c r="U232" s="23"/>
      <c r="V232" s="7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423"/>
      <c r="U233" s="23"/>
      <c r="V233" s="73"/>
      <c r="W233" s="219"/>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423"/>
      <c r="U234" s="23"/>
      <c r="V234" s="73"/>
      <c r="W234" s="219"/>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423"/>
      <c r="U235" s="23"/>
      <c r="V235" s="73"/>
      <c r="W235" s="219"/>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423"/>
      <c r="U236" s="23"/>
      <c r="V236" s="73"/>
      <c r="W236" s="219"/>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423"/>
      <c r="U237" s="23"/>
      <c r="V237" s="73"/>
      <c r="W237" s="219"/>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423"/>
      <c r="U238" s="23"/>
      <c r="V238" s="73"/>
      <c r="W238" s="219"/>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423"/>
      <c r="U239" s="23"/>
      <c r="V239" s="73"/>
      <c r="W239" s="219"/>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423"/>
      <c r="U240" s="23"/>
      <c r="V240" s="73"/>
      <c r="W240" s="219"/>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423"/>
      <c r="U241" s="23"/>
      <c r="V241" s="73"/>
      <c r="W241" s="219"/>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423"/>
      <c r="U242" s="23"/>
      <c r="V242" s="73"/>
      <c r="W242" s="219"/>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423"/>
      <c r="U243" s="23"/>
      <c r="V243" s="7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423"/>
      <c r="U244" s="23"/>
      <c r="V244" s="7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423"/>
      <c r="U245" s="23"/>
      <c r="V245" s="7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423"/>
      <c r="U246" s="23"/>
      <c r="V246" s="7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423"/>
      <c r="U247" s="23"/>
      <c r="V247" s="7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423"/>
      <c r="U248" s="23"/>
      <c r="V248" s="7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423"/>
      <c r="U249" s="23"/>
      <c r="V249" s="7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423"/>
      <c r="U250" s="23"/>
      <c r="V250" s="7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423"/>
      <c r="U251" s="23"/>
      <c r="V251" s="7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423"/>
      <c r="U252" s="23"/>
      <c r="V252" s="7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423"/>
      <c r="U253" s="23"/>
      <c r="V253" s="7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423"/>
      <c r="U254" s="23"/>
      <c r="V254" s="7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423"/>
      <c r="U255" s="23"/>
      <c r="V255" s="7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423"/>
      <c r="U256" s="23"/>
      <c r="V256" s="7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423"/>
      <c r="U257" s="23"/>
      <c r="V257" s="7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423"/>
      <c r="U258" s="23"/>
      <c r="V258" s="7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423"/>
      <c r="U259" s="23"/>
      <c r="V259" s="7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423"/>
      <c r="U260" s="23"/>
      <c r="V260" s="7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423"/>
      <c r="U261" s="23"/>
      <c r="V261" s="7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423"/>
      <c r="U262" s="23"/>
      <c r="V262" s="7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423"/>
      <c r="U263" s="23"/>
      <c r="V263" s="7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423"/>
      <c r="U264" s="23"/>
      <c r="V264" s="7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423"/>
      <c r="U265" s="23"/>
      <c r="V265" s="7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423"/>
      <c r="U266" s="23"/>
      <c r="V266" s="7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423"/>
      <c r="U267" s="23"/>
      <c r="V267" s="7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423"/>
      <c r="U268" s="23"/>
      <c r="V268" s="7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423"/>
      <c r="U269" s="23"/>
      <c r="V269" s="7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423"/>
      <c r="U270" s="23"/>
      <c r="V270" s="7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423"/>
      <c r="U271" s="23"/>
      <c r="V271" s="7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423"/>
      <c r="U272" s="23"/>
      <c r="V272" s="7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423"/>
      <c r="U273" s="23"/>
      <c r="V273" s="7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423"/>
      <c r="U274" s="23"/>
      <c r="V274" s="7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423"/>
      <c r="U275" s="23"/>
      <c r="V275" s="7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423"/>
      <c r="U276" s="23"/>
      <c r="V276" s="7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423"/>
      <c r="U277" s="23"/>
      <c r="V277" s="7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423"/>
      <c r="U278" s="23"/>
      <c r="V278" s="7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423"/>
      <c r="U279" s="23"/>
      <c r="V279" s="7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423"/>
      <c r="U280" s="23"/>
      <c r="V280" s="7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423"/>
      <c r="U281" s="23"/>
      <c r="V281" s="7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423"/>
      <c r="U282" s="23"/>
      <c r="V282" s="7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423"/>
      <c r="U283" s="23"/>
      <c r="V283" s="7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423"/>
      <c r="U284" s="23"/>
      <c r="V284" s="7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423"/>
      <c r="U285" s="23"/>
      <c r="V285" s="7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423"/>
      <c r="U286" s="23"/>
      <c r="V286" s="7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423"/>
      <c r="U287" s="23"/>
      <c r="V287" s="7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423"/>
      <c r="U288" s="23"/>
      <c r="V288" s="7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423"/>
      <c r="U289" s="23"/>
      <c r="V289" s="7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423"/>
      <c r="U290" s="23"/>
      <c r="V290" s="7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423"/>
      <c r="U291" s="23"/>
      <c r="V291" s="7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423"/>
      <c r="U292" s="23"/>
      <c r="V292" s="7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423"/>
      <c r="U293" s="23"/>
      <c r="V293" s="7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423"/>
      <c r="U294" s="23"/>
      <c r="V294" s="7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423"/>
      <c r="U295" s="23"/>
      <c r="V295" s="7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423"/>
      <c r="U296" s="23"/>
      <c r="V296" s="7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423"/>
      <c r="U297" s="23"/>
      <c r="V297" s="7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423"/>
      <c r="U298" s="23"/>
      <c r="V298" s="7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423"/>
      <c r="U299" s="23"/>
      <c r="V299" s="7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423"/>
      <c r="U300" s="23"/>
      <c r="V300" s="7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423"/>
      <c r="U301" s="23"/>
      <c r="V301" s="7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423"/>
      <c r="U302" s="23"/>
      <c r="V302" s="7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423"/>
      <c r="U303" s="23"/>
      <c r="V303" s="7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423"/>
      <c r="U304" s="23"/>
      <c r="V304" s="7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423"/>
      <c r="U305" s="23"/>
      <c r="V305" s="7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423"/>
      <c r="U306" s="23"/>
      <c r="V306" s="7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423"/>
      <c r="U307" s="23"/>
      <c r="V307" s="7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423"/>
      <c r="U308" s="23"/>
      <c r="V308" s="7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423"/>
      <c r="U309" s="23"/>
      <c r="V309" s="7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423"/>
      <c r="U310" s="23"/>
      <c r="V310" s="7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423"/>
      <c r="U311" s="23"/>
      <c r="V311" s="7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423"/>
      <c r="U312" s="23"/>
      <c r="V312" s="7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423"/>
      <c r="U313" s="23"/>
      <c r="V313" s="7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423"/>
      <c r="U314" s="23"/>
      <c r="V314" s="7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423"/>
      <c r="U315" s="23"/>
      <c r="V315" s="7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423"/>
      <c r="U316" s="23"/>
      <c r="V316" s="7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423"/>
      <c r="U317" s="23"/>
      <c r="V317" s="7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423"/>
      <c r="U318" s="23"/>
      <c r="V318" s="7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423"/>
      <c r="U319" s="23"/>
      <c r="V319" s="7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423"/>
      <c r="U320" s="23"/>
      <c r="V320" s="7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423"/>
      <c r="U321" s="23"/>
      <c r="V321" s="7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423"/>
      <c r="U322" s="23"/>
      <c r="V322" s="7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423"/>
      <c r="U323" s="23"/>
      <c r="V323" s="7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423"/>
      <c r="U324" s="23"/>
      <c r="V324" s="7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423"/>
      <c r="U325" s="23"/>
      <c r="V325" s="7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423"/>
      <c r="U326" s="23"/>
      <c r="V326" s="7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423"/>
      <c r="U327" s="23"/>
      <c r="V327" s="7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423"/>
      <c r="U328" s="23"/>
      <c r="V328" s="7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423"/>
      <c r="U329" s="23"/>
      <c r="V329" s="7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423"/>
      <c r="U330" s="23"/>
      <c r="V330" s="7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423"/>
      <c r="U331" s="23"/>
      <c r="V331" s="7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423"/>
      <c r="U332" s="23"/>
      <c r="V332" s="7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423"/>
      <c r="U333" s="23"/>
      <c r="V333" s="7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423"/>
      <c r="U334" s="23"/>
      <c r="V334" s="7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423"/>
      <c r="U335" s="23"/>
      <c r="V335" s="7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423"/>
      <c r="U336" s="23"/>
      <c r="V336" s="7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423"/>
      <c r="U337" s="23"/>
      <c r="V337" s="7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423"/>
      <c r="U338" s="23"/>
      <c r="V338" s="7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423"/>
      <c r="U339" s="23"/>
      <c r="V339" s="7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423"/>
      <c r="U340" s="23"/>
      <c r="V340" s="7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423"/>
      <c r="U341" s="23"/>
      <c r="V341" s="7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423"/>
      <c r="U342" s="23"/>
      <c r="V342" s="7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423"/>
      <c r="U343" s="23"/>
      <c r="V343" s="7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423"/>
      <c r="U344" s="23"/>
      <c r="V344" s="7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423"/>
      <c r="U345" s="23"/>
      <c r="V345" s="7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423"/>
      <c r="U346" s="23"/>
      <c r="V346" s="7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423"/>
      <c r="U347" s="23"/>
      <c r="V347" s="7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423"/>
      <c r="U348" s="23"/>
      <c r="V348" s="7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423"/>
      <c r="U349" s="23"/>
      <c r="V349" s="7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423"/>
      <c r="U350" s="23"/>
      <c r="V350" s="7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423"/>
      <c r="U351" s="23"/>
      <c r="V351" s="7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423"/>
      <c r="U352" s="23"/>
      <c r="V352" s="7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423"/>
      <c r="U353" s="23"/>
      <c r="V353" s="7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423"/>
      <c r="U354" s="23"/>
      <c r="V354" s="7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423"/>
      <c r="U355" s="23"/>
      <c r="V355" s="7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423"/>
      <c r="U356" s="23"/>
      <c r="V356" s="7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423"/>
      <c r="U357" s="23"/>
      <c r="V357" s="7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423"/>
      <c r="U358" s="23"/>
      <c r="V358" s="7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423"/>
      <c r="U359" s="23"/>
      <c r="V359" s="7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423"/>
      <c r="U360" s="23"/>
      <c r="V360" s="7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423"/>
      <c r="U361" s="23"/>
      <c r="V361" s="7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423"/>
      <c r="U362" s="23"/>
      <c r="V362" s="7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423"/>
      <c r="U363" s="23"/>
      <c r="V363" s="7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423"/>
      <c r="U364" s="23"/>
      <c r="V364" s="7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423"/>
      <c r="U365" s="23"/>
      <c r="V365" s="7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423"/>
      <c r="U366" s="23"/>
      <c r="V366" s="7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423"/>
      <c r="U367" s="23"/>
      <c r="V367" s="7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423"/>
      <c r="U368" s="23"/>
      <c r="V368" s="7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423"/>
      <c r="U369" s="23"/>
      <c r="V369" s="7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423"/>
      <c r="U370" s="23"/>
      <c r="V370" s="7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423"/>
      <c r="U371" s="23"/>
      <c r="V371" s="7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423"/>
      <c r="U372" s="23"/>
      <c r="V372" s="7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423"/>
      <c r="U373" s="23"/>
      <c r="V373" s="7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423"/>
      <c r="U374" s="23"/>
      <c r="V374" s="7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423"/>
      <c r="U375" s="23"/>
      <c r="V375" s="7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423"/>
      <c r="U376" s="23"/>
      <c r="V376" s="7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423"/>
      <c r="U377" s="23"/>
      <c r="V377" s="7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423"/>
      <c r="U378" s="23"/>
      <c r="V378" s="7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423"/>
      <c r="U379" s="23"/>
      <c r="V379" s="7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423"/>
      <c r="U380" s="23"/>
      <c r="V380" s="7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423"/>
      <c r="U381" s="23"/>
      <c r="V381" s="7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423"/>
      <c r="U382" s="23"/>
      <c r="V382" s="7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423"/>
      <c r="U383" s="23"/>
      <c r="V383" s="7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423"/>
      <c r="U384" s="23"/>
      <c r="V384" s="7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423"/>
      <c r="U385" s="23"/>
      <c r="V385" s="7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423"/>
      <c r="U386" s="23"/>
      <c r="V386" s="7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423"/>
      <c r="U387" s="23"/>
      <c r="V387" s="7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423"/>
      <c r="U388" s="23"/>
      <c r="V388" s="7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423"/>
      <c r="U389" s="23"/>
      <c r="V389" s="7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423"/>
      <c r="U390" s="23"/>
      <c r="V390" s="7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423"/>
      <c r="U391" s="23"/>
      <c r="V391" s="7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423"/>
      <c r="U392" s="23"/>
      <c r="V392" s="7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423"/>
      <c r="U393" s="23"/>
      <c r="V393" s="7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423"/>
      <c r="U394" s="23"/>
      <c r="V394" s="7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423"/>
      <c r="U395" s="23"/>
      <c r="V395" s="7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423"/>
      <c r="U396" s="23"/>
      <c r="V396" s="7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423"/>
      <c r="U397" s="23"/>
      <c r="V397" s="7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423"/>
      <c r="U398" s="23"/>
      <c r="V398" s="7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423"/>
      <c r="U399" s="23"/>
      <c r="V399" s="7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423"/>
      <c r="U400" s="23"/>
      <c r="V400" s="7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423"/>
      <c r="U401" s="23"/>
      <c r="V401" s="7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423"/>
      <c r="U402" s="23"/>
      <c r="V402" s="7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423"/>
      <c r="U403" s="23"/>
      <c r="V403" s="7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423"/>
      <c r="U404" s="23"/>
      <c r="V404" s="7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423"/>
      <c r="U405" s="23"/>
      <c r="V405" s="7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423"/>
      <c r="U406" s="23"/>
      <c r="V406" s="7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423"/>
      <c r="U407" s="23"/>
      <c r="V407" s="7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423"/>
      <c r="U408" s="23"/>
      <c r="V408" s="7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423"/>
      <c r="U409" s="23"/>
      <c r="V409" s="7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423"/>
      <c r="U410" s="23"/>
      <c r="V410" s="7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423"/>
      <c r="U411" s="23"/>
      <c r="V411" s="7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423"/>
      <c r="U412" s="23"/>
      <c r="V412" s="7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423"/>
      <c r="U413" s="23"/>
      <c r="V413" s="7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423"/>
      <c r="U414" s="23"/>
      <c r="V414" s="7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423"/>
      <c r="U415" s="23"/>
      <c r="V415" s="7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423"/>
      <c r="U416" s="23"/>
      <c r="V416" s="7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423"/>
      <c r="U417" s="23"/>
      <c r="V417" s="7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423"/>
      <c r="U418" s="23"/>
      <c r="V418" s="7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423"/>
      <c r="U419" s="23"/>
      <c r="V419" s="7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423"/>
      <c r="U420" s="23"/>
      <c r="V420" s="7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423"/>
      <c r="U421" s="23"/>
      <c r="V421" s="7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423"/>
      <c r="U422" s="23"/>
      <c r="V422" s="7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423"/>
      <c r="U423" s="23"/>
      <c r="V423" s="7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423"/>
      <c r="U424" s="23"/>
      <c r="V424" s="7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423"/>
      <c r="U425" s="23"/>
      <c r="V425" s="7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423"/>
      <c r="U426" s="23"/>
      <c r="V426" s="7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423"/>
      <c r="U427" s="23"/>
      <c r="V427" s="7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423"/>
      <c r="U428" s="23"/>
      <c r="V428" s="7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423"/>
      <c r="U429" s="23"/>
      <c r="V429" s="7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423"/>
      <c r="U430" s="23"/>
      <c r="V430" s="7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423"/>
      <c r="U431" s="23"/>
      <c r="V431" s="7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423"/>
      <c r="U432" s="23"/>
      <c r="V432" s="7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423"/>
      <c r="U433" s="23"/>
      <c r="V433" s="7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423"/>
      <c r="U434" s="23"/>
      <c r="V434" s="7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423"/>
      <c r="U435" s="23"/>
      <c r="V435" s="7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423"/>
      <c r="U436" s="23"/>
      <c r="V436" s="7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423"/>
      <c r="U437" s="23"/>
      <c r="V437" s="7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423"/>
      <c r="U438" s="23"/>
      <c r="V438" s="7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423"/>
      <c r="U439" s="23"/>
      <c r="V439" s="7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423"/>
      <c r="U440" s="23"/>
      <c r="V440" s="7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423"/>
      <c r="U441" s="23"/>
      <c r="V441" s="7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423"/>
      <c r="U442" s="23"/>
      <c r="V442" s="7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423"/>
      <c r="U443" s="23"/>
      <c r="V443" s="7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423"/>
      <c r="U444" s="23"/>
      <c r="V444" s="7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423"/>
      <c r="U445" s="23"/>
      <c r="V445" s="7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423"/>
      <c r="U446" s="23"/>
      <c r="V446" s="7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423"/>
      <c r="U447" s="23"/>
      <c r="V447" s="7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423"/>
      <c r="U448" s="23"/>
      <c r="V448" s="7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423"/>
      <c r="U449" s="23"/>
      <c r="V449" s="7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423"/>
      <c r="U450" s="23"/>
      <c r="V450" s="7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423"/>
      <c r="U451" s="23"/>
      <c r="V451" s="7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423"/>
      <c r="U452" s="23"/>
      <c r="V452" s="7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423"/>
      <c r="U453" s="23"/>
      <c r="V453" s="7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423"/>
      <c r="U454" s="23"/>
      <c r="V454" s="7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423"/>
      <c r="U455" s="23"/>
      <c r="V455" s="7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423"/>
      <c r="U456" s="23"/>
      <c r="V456" s="7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423"/>
      <c r="U457" s="23"/>
      <c r="V457" s="7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423"/>
      <c r="U458" s="23"/>
      <c r="V458" s="7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423"/>
      <c r="U459" s="23"/>
      <c r="V459" s="7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423"/>
      <c r="U460" s="23"/>
      <c r="V460" s="7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423"/>
      <c r="U461" s="23"/>
      <c r="V461" s="7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423"/>
      <c r="U462" s="23"/>
      <c r="V462" s="7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423"/>
      <c r="U463" s="23"/>
      <c r="V463" s="7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423"/>
      <c r="U464" s="23"/>
      <c r="V464" s="7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423"/>
      <c r="U465" s="23"/>
      <c r="V465" s="7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423"/>
      <c r="U466" s="23"/>
      <c r="V466" s="7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423"/>
      <c r="U467" s="23"/>
      <c r="V467" s="7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423"/>
      <c r="U468" s="23"/>
      <c r="V468" s="7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423"/>
      <c r="U469" s="23"/>
      <c r="V469" s="7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423"/>
      <c r="U470" s="23"/>
      <c r="V470" s="7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423"/>
      <c r="U471" s="23"/>
      <c r="V471" s="7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423"/>
      <c r="U472" s="23"/>
      <c r="V472" s="7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423"/>
      <c r="U473" s="23"/>
      <c r="V473" s="7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423"/>
      <c r="U474" s="23"/>
      <c r="V474" s="7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423"/>
      <c r="U475" s="23"/>
      <c r="V475" s="7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423"/>
      <c r="U476" s="23"/>
      <c r="V476" s="7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423"/>
      <c r="U477" s="23"/>
      <c r="V477" s="7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423"/>
      <c r="U478" s="23"/>
      <c r="V478" s="7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423"/>
      <c r="U479" s="23"/>
      <c r="V479" s="7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423"/>
      <c r="U480" s="23"/>
      <c r="V480" s="7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423"/>
      <c r="U481" s="23"/>
      <c r="V481" s="7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423"/>
      <c r="U482" s="23"/>
      <c r="V482" s="7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423"/>
      <c r="U483" s="23"/>
      <c r="V483" s="7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423"/>
      <c r="U484" s="23"/>
      <c r="V484" s="7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423"/>
      <c r="U485" s="23"/>
      <c r="V485" s="7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423"/>
      <c r="U486" s="23"/>
      <c r="V486" s="7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423"/>
      <c r="U487" s="23"/>
      <c r="V487" s="7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423"/>
      <c r="U488" s="23"/>
      <c r="V488" s="7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423"/>
      <c r="U489" s="23"/>
      <c r="V489" s="7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423"/>
      <c r="U490" s="23"/>
      <c r="V490" s="7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423"/>
      <c r="U491" s="23"/>
      <c r="V491" s="7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423"/>
      <c r="U492" s="23"/>
      <c r="V492" s="7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423"/>
      <c r="U493" s="23"/>
      <c r="V493" s="7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423"/>
      <c r="U494" s="23"/>
      <c r="V494" s="7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423"/>
      <c r="U495" s="23"/>
      <c r="V495" s="7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423"/>
      <c r="U496" s="23"/>
      <c r="V496" s="7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423"/>
      <c r="U497" s="23"/>
      <c r="V497" s="7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423"/>
      <c r="U498" s="23"/>
      <c r="V498" s="7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423"/>
      <c r="U499" s="23"/>
      <c r="V499" s="7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423"/>
      <c r="U500" s="23"/>
      <c r="V500" s="7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423"/>
      <c r="U501" s="23"/>
      <c r="V501" s="7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423"/>
      <c r="U502" s="23"/>
      <c r="V502" s="7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423"/>
      <c r="U503" s="23"/>
      <c r="V503" s="7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423"/>
      <c r="U504" s="23"/>
      <c r="V504" s="7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423"/>
      <c r="U505" s="23"/>
      <c r="V505" s="7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423"/>
      <c r="U506" s="23"/>
      <c r="V506" s="7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423"/>
      <c r="U507" s="23"/>
      <c r="V507" s="7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423"/>
      <c r="U508" s="23"/>
      <c r="V508" s="7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423"/>
      <c r="U509" s="23"/>
      <c r="V509" s="7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423"/>
      <c r="U510" s="23"/>
      <c r="V510" s="7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423"/>
      <c r="U511" s="23"/>
      <c r="V511" s="7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423"/>
      <c r="U512" s="23"/>
      <c r="V512" s="7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423"/>
      <c r="U513" s="23"/>
      <c r="V513" s="7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423"/>
      <c r="U514" s="23"/>
      <c r="V514" s="7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423"/>
      <c r="U515" s="23"/>
      <c r="V515" s="7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423"/>
      <c r="U516" s="23"/>
      <c r="V516" s="7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423"/>
      <c r="U517" s="23"/>
      <c r="V517" s="7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423"/>
      <c r="U518" s="23"/>
      <c r="V518" s="7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423"/>
      <c r="U519" s="23"/>
      <c r="V519" s="7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423"/>
      <c r="U520" s="23"/>
      <c r="V520" s="7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423"/>
      <c r="U521" s="23"/>
      <c r="V521" s="7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423"/>
      <c r="U522" s="23"/>
      <c r="V522" s="7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423"/>
      <c r="U523" s="23"/>
      <c r="V523" s="7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423"/>
      <c r="U524" s="23"/>
      <c r="V524" s="7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423"/>
      <c r="U525" s="23"/>
      <c r="V525" s="7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423"/>
      <c r="U526" s="23"/>
      <c r="V526" s="7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423"/>
      <c r="U527" s="23"/>
      <c r="V527" s="7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423"/>
      <c r="U528" s="23"/>
      <c r="V528" s="7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423"/>
      <c r="U529" s="23"/>
      <c r="V529" s="7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423"/>
      <c r="U530" s="23"/>
      <c r="V530" s="7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423"/>
      <c r="U531" s="23"/>
      <c r="V531" s="7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423"/>
      <c r="U532" s="23"/>
      <c r="V532" s="7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423"/>
      <c r="U533" s="23"/>
      <c r="V533" s="7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423"/>
      <c r="U534" s="23"/>
      <c r="V534" s="7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423"/>
      <c r="U535" s="23"/>
      <c r="V535" s="7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423"/>
      <c r="U536" s="23"/>
      <c r="V536" s="7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423"/>
      <c r="U537" s="23"/>
      <c r="V537" s="7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423"/>
      <c r="U538" s="23"/>
      <c r="V538" s="7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423"/>
      <c r="U539" s="23"/>
      <c r="V539" s="7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423"/>
      <c r="U540" s="23"/>
      <c r="V540" s="7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423"/>
      <c r="U541" s="23"/>
      <c r="V541" s="7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423"/>
      <c r="U542" s="23"/>
      <c r="V542" s="7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423"/>
      <c r="U543" s="23"/>
      <c r="V543" s="7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423"/>
      <c r="U544" s="23"/>
      <c r="V544" s="7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423"/>
      <c r="U545" s="23"/>
      <c r="V545" s="7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423"/>
      <c r="U546" s="23"/>
      <c r="V546" s="7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423"/>
      <c r="U547" s="23"/>
      <c r="V547" s="7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423"/>
      <c r="U548" s="23"/>
      <c r="V548" s="7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423"/>
      <c r="U549" s="23"/>
      <c r="V549" s="7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423"/>
      <c r="U550" s="23"/>
      <c r="V550" s="7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423"/>
      <c r="U551" s="23"/>
      <c r="V551" s="7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423"/>
      <c r="U552" s="23"/>
      <c r="V552" s="7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423"/>
      <c r="U553" s="23"/>
      <c r="V553" s="7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423"/>
      <c r="U554" s="23"/>
      <c r="V554" s="7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423"/>
      <c r="U555" s="23"/>
      <c r="V555" s="7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423"/>
      <c r="U556" s="23"/>
      <c r="V556" s="7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423"/>
      <c r="U557" s="23"/>
      <c r="V557" s="7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423"/>
      <c r="U558" s="23"/>
      <c r="V558" s="7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423"/>
      <c r="U559" s="23"/>
      <c r="V559" s="7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423"/>
      <c r="U560" s="23"/>
      <c r="V560" s="7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423"/>
      <c r="U561" s="23"/>
      <c r="V561" s="7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423"/>
      <c r="U562" s="23"/>
      <c r="V562" s="7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423"/>
      <c r="U563" s="23"/>
      <c r="V563" s="7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423"/>
      <c r="U564" s="23"/>
      <c r="V564" s="7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423"/>
      <c r="U565" s="23"/>
      <c r="V565" s="7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423"/>
      <c r="U566" s="23"/>
      <c r="V566" s="7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423"/>
      <c r="U567" s="23"/>
      <c r="V567" s="7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423"/>
      <c r="U568" s="23"/>
      <c r="V568" s="7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423"/>
      <c r="U569" s="23"/>
      <c r="V569" s="7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423"/>
      <c r="U570" s="23"/>
      <c r="V570" s="7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423"/>
      <c r="U571" s="23"/>
      <c r="V571" s="7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423"/>
      <c r="U572" s="23"/>
      <c r="V572" s="7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423"/>
      <c r="U573" s="23"/>
      <c r="V573" s="7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423"/>
      <c r="U574" s="23"/>
      <c r="V574" s="7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423"/>
      <c r="U575" s="23"/>
      <c r="V575" s="7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423"/>
      <c r="U576" s="23"/>
      <c r="V576" s="7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423"/>
      <c r="U577" s="23"/>
      <c r="V577" s="7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423"/>
      <c r="U578" s="23"/>
      <c r="V578" s="7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423"/>
      <c r="U579" s="23"/>
      <c r="V579" s="7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423"/>
      <c r="U580" s="23"/>
      <c r="V580" s="7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423"/>
      <c r="U581" s="23"/>
      <c r="V581" s="7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423"/>
      <c r="U582" s="23"/>
      <c r="V582" s="7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423"/>
      <c r="U583" s="23"/>
      <c r="V583" s="7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423"/>
      <c r="U584" s="23"/>
      <c r="V584" s="7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423"/>
      <c r="U585" s="23"/>
      <c r="V585" s="7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423"/>
      <c r="U586" s="23"/>
      <c r="V586" s="7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423"/>
      <c r="U587" s="23"/>
      <c r="V587" s="7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423"/>
      <c r="U588" s="23"/>
      <c r="V588" s="7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423"/>
      <c r="U589" s="23"/>
      <c r="V589" s="7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423"/>
      <c r="U590" s="23"/>
      <c r="V590" s="7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423"/>
      <c r="U591" s="23"/>
      <c r="V591" s="7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423"/>
      <c r="U592" s="23"/>
      <c r="V592" s="7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423"/>
      <c r="U593" s="23"/>
      <c r="V593" s="7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423"/>
      <c r="U594" s="23"/>
      <c r="V594" s="7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423"/>
      <c r="U595" s="23"/>
      <c r="V595" s="7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423"/>
      <c r="U596" s="23"/>
      <c r="V596" s="7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423"/>
      <c r="U597" s="23"/>
      <c r="V597" s="7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423"/>
      <c r="U598" s="23"/>
      <c r="V598" s="7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423"/>
      <c r="U599" s="23"/>
      <c r="V599" s="7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423"/>
      <c r="U600" s="23"/>
      <c r="V600" s="7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423"/>
      <c r="U601" s="23"/>
      <c r="V601" s="7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423"/>
      <c r="U602" s="23"/>
      <c r="V602" s="7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423"/>
      <c r="U603" s="23"/>
      <c r="V603" s="7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423"/>
      <c r="U604" s="23"/>
      <c r="V604" s="7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423"/>
      <c r="U605" s="23"/>
      <c r="V605" s="7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423"/>
      <c r="U606" s="23"/>
      <c r="V606" s="7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423"/>
      <c r="U607" s="23"/>
      <c r="V607" s="7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423"/>
      <c r="U608" s="23"/>
      <c r="V608" s="7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423"/>
      <c r="U609" s="23"/>
      <c r="V609" s="7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423"/>
      <c r="U610" s="23"/>
      <c r="V610" s="7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423"/>
      <c r="U611" s="23"/>
      <c r="V611" s="7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423"/>
      <c r="U612" s="23"/>
      <c r="V612" s="7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423"/>
      <c r="U613" s="23"/>
      <c r="V613" s="7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423"/>
      <c r="U614" s="23"/>
      <c r="V614" s="7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423"/>
      <c r="U615" s="23"/>
      <c r="V615" s="7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423"/>
      <c r="U616" s="23"/>
      <c r="V616" s="7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423"/>
      <c r="U617" s="23"/>
      <c r="V617" s="7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423"/>
      <c r="U618" s="23"/>
      <c r="V618" s="7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423"/>
      <c r="U619" s="23"/>
      <c r="V619" s="7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423"/>
      <c r="U620" s="23"/>
      <c r="V620" s="7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423"/>
      <c r="U621" s="23"/>
      <c r="V621" s="7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423"/>
      <c r="U622" s="23"/>
      <c r="V622" s="7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423"/>
      <c r="U623" s="23"/>
      <c r="V623" s="7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423"/>
      <c r="U624" s="23"/>
      <c r="V624" s="7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423"/>
      <c r="U625" s="23"/>
      <c r="V625" s="7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423"/>
      <c r="U626" s="23"/>
      <c r="V626" s="7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423"/>
      <c r="U627" s="23"/>
      <c r="V627" s="7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423"/>
      <c r="U628" s="23"/>
      <c r="V628" s="7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423"/>
      <c r="U629" s="23"/>
      <c r="V629" s="7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423"/>
      <c r="U630" s="23"/>
      <c r="V630" s="7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423"/>
      <c r="U631" s="23"/>
      <c r="V631" s="7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423"/>
      <c r="U632" s="23"/>
      <c r="V632" s="7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423"/>
      <c r="U633" s="23"/>
      <c r="V633" s="7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423"/>
      <c r="U634" s="23"/>
      <c r="V634" s="7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423"/>
      <c r="U635" s="23"/>
      <c r="V635" s="7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423"/>
      <c r="U636" s="23"/>
      <c r="V636" s="7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423"/>
      <c r="U637" s="23"/>
      <c r="V637" s="7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423"/>
      <c r="U638" s="23"/>
      <c r="V638" s="7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423"/>
      <c r="U639" s="23"/>
      <c r="V639" s="7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423"/>
      <c r="U640" s="23"/>
      <c r="V640" s="7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423"/>
      <c r="U641" s="23"/>
      <c r="V641" s="7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423"/>
      <c r="U642" s="23"/>
      <c r="V642" s="7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423"/>
      <c r="U643" s="23"/>
      <c r="V643" s="7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423"/>
      <c r="U644" s="23"/>
      <c r="V644" s="7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423"/>
      <c r="U645" s="23"/>
      <c r="V645" s="7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423"/>
      <c r="U646" s="23"/>
      <c r="V646" s="7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423"/>
      <c r="U647" s="23"/>
      <c r="V647" s="7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423"/>
      <c r="U648" s="23"/>
      <c r="V648" s="7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423"/>
      <c r="U649" s="23"/>
      <c r="V649" s="7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423"/>
      <c r="U650" s="23"/>
      <c r="V650" s="7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423"/>
      <c r="U651" s="23"/>
      <c r="V651" s="7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423"/>
      <c r="U652" s="23"/>
      <c r="V652" s="7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423"/>
      <c r="U653" s="23"/>
      <c r="V653" s="7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423"/>
      <c r="U654" s="23"/>
      <c r="V654" s="7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423"/>
      <c r="U655" s="23"/>
      <c r="V655" s="7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423"/>
      <c r="U656" s="23"/>
      <c r="V656" s="7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423"/>
      <c r="U657" s="23"/>
      <c r="V657" s="7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423"/>
      <c r="U658" s="23"/>
      <c r="V658" s="7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423"/>
      <c r="U659" s="23"/>
      <c r="V659" s="7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423"/>
      <c r="U660" s="23"/>
      <c r="V660" s="7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423"/>
      <c r="U661" s="23"/>
      <c r="V661" s="7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423"/>
      <c r="U662" s="23"/>
      <c r="V662" s="7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423"/>
      <c r="U663" s="23"/>
      <c r="V663" s="7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423"/>
      <c r="U664" s="23"/>
      <c r="V664" s="7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423"/>
      <c r="U665" s="23"/>
      <c r="V665" s="7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423"/>
      <c r="U666" s="23"/>
      <c r="V666" s="7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423"/>
      <c r="U667" s="23"/>
      <c r="V667" s="7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423"/>
      <c r="U668" s="23"/>
      <c r="V668" s="7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423"/>
      <c r="U669" s="23"/>
      <c r="V669" s="7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423"/>
      <c r="U670" s="23"/>
      <c r="V670" s="7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423"/>
      <c r="U671" s="23"/>
      <c r="V671" s="7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423"/>
      <c r="U672" s="23"/>
      <c r="V672" s="7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423"/>
      <c r="U673" s="23"/>
      <c r="V673" s="7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423"/>
      <c r="U674" s="23"/>
      <c r="V674" s="7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423"/>
      <c r="U675" s="23"/>
      <c r="V675" s="7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423"/>
      <c r="U676" s="23"/>
      <c r="V676" s="7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423"/>
      <c r="U677" s="23"/>
      <c r="V677" s="7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423"/>
      <c r="U678" s="23"/>
      <c r="V678" s="7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423"/>
      <c r="U679" s="23"/>
      <c r="V679" s="7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423"/>
      <c r="U680" s="23"/>
      <c r="V680" s="7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423"/>
      <c r="U681" s="23"/>
      <c r="V681" s="7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423"/>
      <c r="U682" s="23"/>
      <c r="V682" s="7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423"/>
      <c r="U683" s="23"/>
      <c r="V683" s="7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423"/>
      <c r="U684" s="23"/>
      <c r="V684" s="7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423"/>
      <c r="U685" s="23"/>
      <c r="V685" s="7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423"/>
      <c r="U686" s="23"/>
      <c r="V686" s="7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423"/>
      <c r="U687" s="23"/>
      <c r="V687" s="7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423"/>
      <c r="U688" s="23"/>
      <c r="V688" s="7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423"/>
      <c r="U689" s="23"/>
      <c r="V689" s="7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423"/>
      <c r="U690" s="23"/>
      <c r="V690" s="7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423"/>
      <c r="U691" s="23"/>
      <c r="V691" s="7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423"/>
      <c r="U692" s="23"/>
      <c r="V692" s="7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423"/>
      <c r="U693" s="23"/>
      <c r="V693" s="7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423"/>
      <c r="U694" s="23"/>
      <c r="V694" s="7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423"/>
      <c r="U695" s="23"/>
      <c r="V695" s="7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423"/>
      <c r="U696" s="23"/>
      <c r="V696" s="7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423"/>
      <c r="U697" s="23"/>
      <c r="V697" s="7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423"/>
      <c r="U698" s="23"/>
      <c r="V698" s="7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423"/>
      <c r="U699" s="23"/>
      <c r="V699" s="7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423"/>
      <c r="U700" s="23"/>
      <c r="V700" s="7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423"/>
      <c r="U701" s="23"/>
      <c r="V701" s="7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423"/>
      <c r="U702" s="23"/>
      <c r="V702" s="7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423"/>
      <c r="U703" s="23"/>
      <c r="V703" s="7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423"/>
      <c r="U704" s="23"/>
      <c r="V704" s="7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423"/>
      <c r="U705" s="23"/>
      <c r="V705" s="7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423"/>
      <c r="U706" s="23"/>
      <c r="V706" s="7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423"/>
      <c r="U707" s="23"/>
      <c r="V707" s="7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423"/>
      <c r="U708" s="23"/>
      <c r="V708" s="7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423"/>
      <c r="U709" s="23"/>
      <c r="V709" s="7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423"/>
      <c r="U710" s="23"/>
      <c r="V710" s="7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423"/>
      <c r="U711" s="23"/>
      <c r="V711" s="7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423"/>
      <c r="U712" s="23"/>
      <c r="V712" s="7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423"/>
      <c r="U713" s="23"/>
      <c r="V713" s="7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423"/>
      <c r="U714" s="23"/>
      <c r="V714" s="7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423"/>
      <c r="U715" s="23"/>
      <c r="V715" s="7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423"/>
      <c r="U716" s="23"/>
      <c r="V716" s="7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423"/>
      <c r="U717" s="23"/>
      <c r="V717" s="7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423"/>
      <c r="U718" s="23"/>
      <c r="V718" s="7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423"/>
      <c r="U719" s="23"/>
      <c r="V719" s="7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423"/>
      <c r="U720" s="23"/>
      <c r="V720" s="7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423"/>
      <c r="U721" s="23"/>
      <c r="V721" s="7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423"/>
      <c r="U722" s="23"/>
      <c r="V722" s="7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423"/>
      <c r="U723" s="23"/>
      <c r="V723" s="7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423"/>
      <c r="U724" s="23"/>
      <c r="V724" s="7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423"/>
      <c r="U725" s="23"/>
      <c r="V725" s="7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423"/>
      <c r="U726" s="23"/>
      <c r="V726" s="7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423"/>
      <c r="U727" s="23"/>
      <c r="V727" s="7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423"/>
      <c r="U728" s="23"/>
      <c r="V728" s="7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423"/>
      <c r="U729" s="23"/>
      <c r="V729" s="7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423"/>
      <c r="U730" s="23"/>
      <c r="V730" s="7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423"/>
      <c r="U731" s="23"/>
      <c r="V731" s="7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423"/>
      <c r="U732" s="23"/>
      <c r="V732" s="7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423"/>
      <c r="U733" s="23"/>
      <c r="V733" s="7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423"/>
      <c r="U734" s="23"/>
      <c r="V734" s="7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423"/>
      <c r="U735" s="23"/>
      <c r="V735" s="7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423"/>
      <c r="U736" s="23"/>
      <c r="V736" s="7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423"/>
      <c r="U737" s="23"/>
      <c r="V737" s="7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423"/>
      <c r="U738" s="23"/>
      <c r="V738" s="7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423"/>
      <c r="U739" s="23"/>
      <c r="V739" s="7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423"/>
      <c r="U740" s="23"/>
      <c r="V740" s="7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423"/>
      <c r="U741" s="23"/>
      <c r="V741" s="7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423"/>
      <c r="U742" s="23"/>
      <c r="V742" s="7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423"/>
      <c r="U743" s="23"/>
      <c r="V743" s="7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423"/>
      <c r="U744" s="23"/>
      <c r="V744" s="7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423"/>
      <c r="U745" s="23"/>
      <c r="V745" s="7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423"/>
      <c r="U746" s="23"/>
      <c r="V746" s="7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423"/>
      <c r="U747" s="23"/>
      <c r="V747" s="7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423"/>
      <c r="U748" s="23"/>
      <c r="V748" s="7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423"/>
      <c r="U749" s="23"/>
      <c r="V749" s="7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423"/>
      <c r="U750" s="23"/>
      <c r="V750" s="7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423"/>
      <c r="U751" s="23"/>
      <c r="V751" s="7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423"/>
      <c r="U752" s="23"/>
      <c r="V752" s="7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423"/>
      <c r="U753" s="23"/>
      <c r="V753" s="7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423"/>
      <c r="U754" s="23"/>
      <c r="V754" s="7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423"/>
      <c r="U755" s="23"/>
      <c r="V755" s="7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423"/>
      <c r="U756" s="23"/>
      <c r="V756" s="7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423"/>
      <c r="U757" s="23"/>
      <c r="V757" s="7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423"/>
      <c r="U758" s="23"/>
      <c r="V758" s="7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423"/>
      <c r="U759" s="23"/>
      <c r="V759" s="7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423"/>
      <c r="U760" s="23"/>
      <c r="V760" s="7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423"/>
      <c r="U761" s="23"/>
      <c r="V761" s="7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423"/>
      <c r="U762" s="23"/>
      <c r="V762" s="7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423"/>
      <c r="U763" s="23"/>
      <c r="V763" s="7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423"/>
      <c r="U764" s="23"/>
      <c r="V764" s="7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423"/>
      <c r="U765" s="23"/>
      <c r="V765" s="7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423"/>
      <c r="U766" s="23"/>
      <c r="V766" s="7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423"/>
      <c r="U767" s="23"/>
      <c r="V767" s="7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423"/>
      <c r="U768" s="23"/>
      <c r="V768" s="7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423"/>
      <c r="U769" s="23"/>
      <c r="V769" s="7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423"/>
      <c r="U770" s="23"/>
      <c r="V770" s="7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423"/>
      <c r="U771" s="23"/>
      <c r="V771" s="7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423"/>
      <c r="U772" s="23"/>
      <c r="V772" s="7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423"/>
      <c r="U773" s="23"/>
      <c r="V773" s="7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423"/>
      <c r="U774" s="23"/>
      <c r="V774" s="7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423"/>
      <c r="U775" s="23"/>
      <c r="V775" s="7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423"/>
      <c r="U776" s="23"/>
      <c r="V776" s="7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423"/>
      <c r="U777" s="23"/>
      <c r="V777" s="7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423"/>
      <c r="U778" s="23"/>
      <c r="V778" s="7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423"/>
      <c r="U779" s="23"/>
      <c r="V779" s="7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423"/>
      <c r="U780" s="23"/>
      <c r="V780" s="7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423"/>
      <c r="U781" s="23"/>
      <c r="V781" s="7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423"/>
      <c r="U782" s="23"/>
      <c r="V782" s="7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423"/>
      <c r="U783" s="23"/>
      <c r="V783" s="7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423"/>
      <c r="U784" s="23"/>
      <c r="V784" s="7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423"/>
      <c r="U785" s="23"/>
      <c r="V785" s="7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423"/>
      <c r="U786" s="23"/>
      <c r="V786" s="7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423"/>
      <c r="U787" s="23"/>
      <c r="V787" s="7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423"/>
      <c r="U788" s="23"/>
      <c r="V788" s="7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423"/>
      <c r="U789" s="23"/>
      <c r="V789" s="7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423"/>
      <c r="U790" s="23"/>
      <c r="V790" s="7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423"/>
      <c r="U791" s="23"/>
      <c r="V791" s="7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423"/>
      <c r="U792" s="23"/>
      <c r="V792" s="7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423"/>
      <c r="U793" s="23"/>
      <c r="V793" s="7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423"/>
      <c r="U794" s="23"/>
      <c r="V794" s="7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423"/>
      <c r="U795" s="23"/>
      <c r="V795" s="7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423"/>
      <c r="U796" s="23"/>
      <c r="V796" s="7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423"/>
      <c r="U797" s="23"/>
      <c r="V797" s="7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423"/>
      <c r="U798" s="23"/>
      <c r="V798" s="7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423"/>
      <c r="U799" s="23"/>
      <c r="V799" s="7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423"/>
      <c r="U800" s="23"/>
      <c r="V800" s="7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423"/>
      <c r="U801" s="23"/>
      <c r="V801" s="7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423"/>
      <c r="U802" s="23"/>
      <c r="V802" s="7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423"/>
      <c r="U803" s="23"/>
      <c r="V803" s="7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423"/>
      <c r="U804" s="23"/>
      <c r="V804" s="7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423"/>
      <c r="U805" s="23"/>
      <c r="V805" s="7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423"/>
      <c r="U806" s="23"/>
      <c r="V806" s="7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423"/>
      <c r="U807" s="23"/>
      <c r="V807" s="7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423"/>
      <c r="U808" s="23"/>
      <c r="V808" s="7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423"/>
      <c r="U809" s="23"/>
      <c r="V809" s="7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423"/>
      <c r="U810" s="23"/>
      <c r="V810" s="7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423"/>
      <c r="U811" s="23"/>
      <c r="V811" s="7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423"/>
      <c r="U812" s="23"/>
      <c r="V812" s="7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423"/>
      <c r="U813" s="23"/>
      <c r="V813" s="7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423"/>
      <c r="U814" s="23"/>
      <c r="V814" s="7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423"/>
      <c r="U815" s="23"/>
      <c r="V815" s="7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423"/>
      <c r="U816" s="23"/>
      <c r="V816" s="7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423"/>
      <c r="U817" s="23"/>
      <c r="V817" s="7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423"/>
      <c r="U818" s="23"/>
      <c r="V818" s="7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423"/>
      <c r="U819" s="23"/>
      <c r="V819" s="7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423"/>
      <c r="U820" s="23"/>
      <c r="V820" s="7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423"/>
      <c r="U821" s="23"/>
      <c r="V821" s="7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423"/>
      <c r="U822" s="23"/>
      <c r="V822" s="7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423"/>
      <c r="U823" s="23"/>
      <c r="V823" s="7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423"/>
      <c r="U824" s="23"/>
      <c r="V824" s="7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423"/>
      <c r="U825" s="23"/>
      <c r="V825" s="7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423"/>
      <c r="U826" s="23"/>
      <c r="V826" s="7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423"/>
      <c r="U827" s="23"/>
      <c r="V827" s="7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423"/>
      <c r="U828" s="23"/>
      <c r="V828" s="7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423"/>
      <c r="U829" s="23"/>
      <c r="V829" s="7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423"/>
      <c r="U830" s="23"/>
      <c r="V830" s="7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423"/>
      <c r="U831" s="23"/>
      <c r="V831" s="7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423"/>
      <c r="U832" s="23"/>
      <c r="V832" s="7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423"/>
      <c r="U833" s="23"/>
      <c r="V833" s="7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423"/>
      <c r="U834" s="23"/>
      <c r="V834" s="7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423"/>
      <c r="U835" s="23"/>
      <c r="V835" s="7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423"/>
      <c r="U836" s="23"/>
      <c r="V836" s="7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423"/>
      <c r="U837" s="23"/>
      <c r="V837" s="7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423"/>
      <c r="U838" s="23"/>
      <c r="V838" s="7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423"/>
      <c r="U839" s="23"/>
      <c r="V839" s="7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423"/>
      <c r="U840" s="23"/>
      <c r="V840" s="7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423"/>
      <c r="U841" s="23"/>
      <c r="V841" s="7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423"/>
      <c r="U842" s="23"/>
      <c r="V842" s="7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423"/>
      <c r="U843" s="23"/>
      <c r="V843" s="7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423"/>
      <c r="U844" s="23"/>
      <c r="V844" s="7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423"/>
      <c r="U845" s="23"/>
      <c r="V845" s="7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423"/>
      <c r="U846" s="23"/>
      <c r="V846" s="7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423"/>
      <c r="U847" s="23"/>
      <c r="V847" s="7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423"/>
      <c r="U848" s="23"/>
      <c r="V848" s="7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423"/>
      <c r="U849" s="23"/>
      <c r="V849" s="7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423"/>
      <c r="U850" s="23"/>
      <c r="V850" s="7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423"/>
      <c r="U851" s="23"/>
      <c r="V851" s="7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423"/>
      <c r="U852" s="23"/>
      <c r="V852" s="7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423"/>
      <c r="U853" s="23"/>
      <c r="V853" s="7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423"/>
      <c r="U854" s="23"/>
      <c r="V854" s="7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423"/>
      <c r="U855" s="23"/>
      <c r="V855" s="7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423"/>
      <c r="U856" s="23"/>
      <c r="V856" s="7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423"/>
      <c r="U857" s="23"/>
      <c r="V857" s="7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423"/>
      <c r="U858" s="23"/>
      <c r="V858" s="7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423"/>
      <c r="U859" s="23"/>
      <c r="V859" s="7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423"/>
      <c r="U860" s="23"/>
      <c r="V860" s="7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423"/>
      <c r="U861" s="23"/>
      <c r="V861" s="7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423"/>
      <c r="U862" s="23"/>
      <c r="V862" s="7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423"/>
      <c r="U863" s="23"/>
      <c r="V863" s="7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423"/>
      <c r="U864" s="23"/>
      <c r="V864" s="7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423"/>
      <c r="U865" s="23"/>
      <c r="V865" s="7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423"/>
      <c r="U866" s="23"/>
      <c r="V866" s="7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423"/>
      <c r="U867" s="23"/>
      <c r="V867" s="7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423"/>
      <c r="U868" s="23"/>
      <c r="V868" s="7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423"/>
      <c r="U869" s="23"/>
      <c r="V869" s="7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423"/>
      <c r="U870" s="23"/>
      <c r="V870" s="7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423"/>
      <c r="U871" s="23"/>
      <c r="V871" s="7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423"/>
      <c r="U872" s="23"/>
      <c r="V872" s="7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423"/>
      <c r="U873" s="23"/>
      <c r="V873" s="7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423"/>
      <c r="U874" s="23"/>
      <c r="V874" s="7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423"/>
      <c r="U875" s="23"/>
      <c r="V875" s="7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423"/>
      <c r="U876" s="23"/>
      <c r="V876" s="7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423"/>
      <c r="U877" s="23"/>
      <c r="V877" s="7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423"/>
      <c r="U878" s="23"/>
      <c r="V878" s="7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423"/>
      <c r="U879" s="23"/>
      <c r="V879" s="7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423"/>
      <c r="U880" s="23"/>
      <c r="V880" s="7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423"/>
      <c r="U881" s="23"/>
      <c r="V881" s="7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423"/>
      <c r="U882" s="23"/>
      <c r="V882" s="7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423"/>
      <c r="U883" s="23"/>
      <c r="V883" s="7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423"/>
      <c r="U884" s="23"/>
      <c r="V884" s="7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423"/>
      <c r="U885" s="23"/>
      <c r="V885" s="7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423"/>
      <c r="U886" s="23"/>
      <c r="V886" s="7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423"/>
      <c r="U887" s="23"/>
      <c r="V887" s="7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423"/>
      <c r="U888" s="23"/>
      <c r="V888" s="7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423"/>
      <c r="U889" s="23"/>
      <c r="V889" s="7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423"/>
      <c r="U890" s="23"/>
      <c r="V890" s="7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423"/>
      <c r="U891" s="23"/>
      <c r="V891" s="7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423"/>
      <c r="U892" s="23"/>
      <c r="V892" s="7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423"/>
      <c r="U893" s="23"/>
      <c r="V893" s="7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423"/>
      <c r="U894" s="23"/>
      <c r="V894" s="7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423"/>
      <c r="U895" s="23"/>
      <c r="V895" s="7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423"/>
      <c r="U896" s="23"/>
      <c r="V896" s="7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423"/>
      <c r="U897" s="23"/>
      <c r="V897" s="7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423"/>
      <c r="U898" s="23"/>
      <c r="V898" s="7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423"/>
      <c r="U899" s="23"/>
      <c r="V899" s="7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423"/>
      <c r="U900" s="23"/>
      <c r="V900" s="7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423"/>
      <c r="U901" s="23"/>
      <c r="V901" s="7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423"/>
      <c r="U902" s="23"/>
      <c r="V902" s="7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423"/>
      <c r="U903" s="23"/>
      <c r="V903" s="7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423"/>
      <c r="U904" s="23"/>
      <c r="V904" s="7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423"/>
      <c r="U905" s="23"/>
      <c r="V905" s="7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423"/>
      <c r="U906" s="23"/>
      <c r="V906" s="7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423"/>
      <c r="U907" s="23"/>
      <c r="V907" s="7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423"/>
      <c r="U908" s="23"/>
      <c r="V908" s="7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423"/>
      <c r="U909" s="23"/>
      <c r="V909" s="7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423"/>
      <c r="U910" s="23"/>
      <c r="V910" s="7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423"/>
      <c r="U911" s="23"/>
      <c r="V911" s="7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423"/>
      <c r="U912" s="23"/>
      <c r="V912" s="7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423"/>
      <c r="U913" s="23"/>
      <c r="V913" s="7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423"/>
      <c r="U914" s="23"/>
      <c r="V914" s="7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423"/>
      <c r="U915" s="23"/>
      <c r="V915" s="7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423"/>
      <c r="U916" s="23"/>
      <c r="V916" s="7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423"/>
      <c r="U917" s="23"/>
      <c r="V917" s="7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423"/>
      <c r="U918" s="23"/>
      <c r="V918" s="7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423"/>
      <c r="U919" s="23"/>
      <c r="V919" s="7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423"/>
      <c r="U920" s="23"/>
      <c r="V920" s="7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423"/>
      <c r="U921" s="23"/>
      <c r="V921" s="7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423"/>
      <c r="U922" s="23"/>
      <c r="V922" s="7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423"/>
      <c r="U923" s="23"/>
      <c r="V923" s="7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423"/>
      <c r="U924" s="23"/>
      <c r="V924" s="7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423"/>
      <c r="U925" s="23"/>
      <c r="V925" s="7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423"/>
      <c r="U926" s="23"/>
      <c r="V926" s="7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423"/>
      <c r="U927" s="23"/>
      <c r="V927" s="7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423"/>
      <c r="U928" s="23"/>
      <c r="V928" s="7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423"/>
      <c r="U929" s="23"/>
      <c r="V929" s="7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423"/>
      <c r="U930" s="23"/>
      <c r="V930" s="7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423"/>
      <c r="U931" s="23"/>
      <c r="V931" s="7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423"/>
      <c r="U932" s="23"/>
      <c r="V932" s="7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423"/>
      <c r="U933" s="23"/>
      <c r="V933" s="7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423"/>
      <c r="U934" s="23"/>
      <c r="V934" s="7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423"/>
      <c r="U935" s="23"/>
      <c r="V935" s="7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423"/>
      <c r="U936" s="23"/>
      <c r="V936" s="7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423"/>
      <c r="U937" s="23"/>
      <c r="V937" s="7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423"/>
      <c r="U938" s="23"/>
      <c r="V938" s="7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423"/>
      <c r="U939" s="23"/>
      <c r="V939" s="7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423"/>
      <c r="U940" s="23"/>
      <c r="V940" s="7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423"/>
      <c r="U941" s="23"/>
      <c r="V941" s="7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423"/>
      <c r="U942" s="23"/>
      <c r="V942" s="7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423"/>
      <c r="U943" s="23"/>
      <c r="V943" s="7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423"/>
      <c r="U944" s="23"/>
      <c r="V944" s="7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423"/>
      <c r="U945" s="23"/>
      <c r="V945" s="7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423"/>
      <c r="U946" s="23"/>
      <c r="V946" s="7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423"/>
      <c r="U947" s="23"/>
      <c r="V947" s="7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423"/>
      <c r="U948" s="23"/>
      <c r="V948" s="7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423"/>
      <c r="U949" s="23"/>
      <c r="V949" s="7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423"/>
      <c r="U950" s="23"/>
      <c r="V950" s="7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423"/>
      <c r="U951" s="23"/>
      <c r="V951" s="7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423"/>
      <c r="U952" s="23"/>
      <c r="V952" s="7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423"/>
      <c r="U953" s="23"/>
      <c r="V953" s="7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423"/>
      <c r="U954" s="23"/>
      <c r="V954" s="7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423"/>
      <c r="U955" s="23"/>
      <c r="V955" s="7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423"/>
      <c r="U956" s="23"/>
      <c r="V956" s="7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423"/>
      <c r="U957" s="23"/>
      <c r="V957" s="7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423"/>
      <c r="U958" s="23"/>
      <c r="V958" s="7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423"/>
      <c r="U959" s="23"/>
      <c r="V959" s="7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423"/>
      <c r="U960" s="23"/>
      <c r="V960" s="7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423"/>
      <c r="U961" s="23"/>
      <c r="V961" s="7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423"/>
      <c r="U962" s="23"/>
      <c r="V962" s="7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423"/>
      <c r="U963" s="23"/>
      <c r="V963" s="7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423"/>
      <c r="U964" s="23"/>
      <c r="V964" s="7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423"/>
      <c r="U965" s="23"/>
      <c r="V965" s="7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423"/>
      <c r="U966" s="23"/>
      <c r="V966" s="7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423"/>
      <c r="U967" s="23"/>
      <c r="V967" s="7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423"/>
      <c r="U968" s="23"/>
      <c r="V968" s="7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423"/>
      <c r="U969" s="23"/>
      <c r="V969" s="7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423"/>
      <c r="U970" s="23"/>
      <c r="V970" s="7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423"/>
      <c r="U971" s="23"/>
      <c r="V971" s="7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423"/>
      <c r="U972" s="23"/>
      <c r="V972" s="7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423"/>
      <c r="U973" s="23"/>
      <c r="V973" s="7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423"/>
      <c r="U974" s="23"/>
      <c r="V974" s="7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423"/>
      <c r="U975" s="23"/>
      <c r="V975" s="7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423"/>
      <c r="U976" s="23"/>
      <c r="V976" s="7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423"/>
      <c r="U977" s="23"/>
      <c r="V977" s="7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423"/>
      <c r="U978" s="23"/>
      <c r="V978" s="7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423"/>
      <c r="U979" s="23"/>
      <c r="V979" s="7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423"/>
      <c r="U980" s="23"/>
      <c r="V980" s="7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423"/>
      <c r="U981" s="23"/>
      <c r="V981" s="7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423"/>
      <c r="U982" s="23"/>
      <c r="V982" s="7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423"/>
      <c r="U983" s="23"/>
      <c r="V983" s="7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423"/>
      <c r="U984" s="23"/>
      <c r="V984" s="7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423"/>
      <c r="U985" s="23"/>
      <c r="V985" s="7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423"/>
      <c r="U986" s="23"/>
      <c r="V986" s="7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423"/>
      <c r="U987" s="23"/>
      <c r="V987" s="7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423"/>
      <c r="U988" s="23"/>
      <c r="V988" s="7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423"/>
      <c r="U989" s="23"/>
      <c r="V989" s="7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423"/>
      <c r="U990" s="23"/>
      <c r="V990" s="7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423"/>
      <c r="U991" s="23"/>
      <c r="V991" s="7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423"/>
      <c r="U992" s="23"/>
      <c r="V992" s="7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423"/>
      <c r="U993" s="23"/>
      <c r="V993" s="7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423"/>
      <c r="U994" s="23"/>
      <c r="V994" s="7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423"/>
      <c r="U995" s="23"/>
      <c r="V995" s="7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423"/>
      <c r="U996" s="23"/>
      <c r="V996" s="7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423"/>
      <c r="U997" s="23"/>
      <c r="V997" s="7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423"/>
      <c r="U998" s="23"/>
      <c r="V998" s="7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423"/>
      <c r="U999" s="23"/>
      <c r="V999" s="7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423"/>
      <c r="U1000" s="23"/>
      <c r="V1000" s="73"/>
      <c r="W1000" s="23"/>
      <c r="X1000" s="23"/>
      <c r="Y1000" s="23"/>
      <c r="Z1000" s="23"/>
      <c r="AA1000" s="23"/>
    </row>
  </sheetData>
  <mergeCells count="16">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dataValidations count="5">
    <dataValidation type="list" allowBlank="1" showErrorMessage="1" sqref="B31">
      <formula1>$F$2:$F$6</formula1>
    </dataValidation>
    <dataValidation type="list" allowBlank="1" showErrorMessage="1" sqref="A23">
      <formula1>PROCESOS</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00"/>
  <sheetViews>
    <sheetView showGridLines="0" topLeftCell="U33" workbookViewId="0">
      <selection activeCell="X33" sqref="X33"/>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4" width="15.42578125" customWidth="1"/>
    <col min="15" max="15" width="18" customWidth="1"/>
    <col min="16" max="16" width="26.28515625" customWidth="1"/>
    <col min="17" max="17" width="24.85546875" customWidth="1"/>
    <col min="18" max="18" width="26.7109375" customWidth="1"/>
    <col min="19" max="19" width="28.140625" customWidth="1"/>
    <col min="20" max="20" width="133"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46"/>
      <c r="B17" s="647"/>
      <c r="C17" s="648"/>
      <c r="D17" s="653" t="s">
        <v>101</v>
      </c>
      <c r="E17" s="647"/>
      <c r="F17" s="647"/>
      <c r="G17" s="647"/>
      <c r="H17" s="647"/>
      <c r="I17" s="647"/>
      <c r="J17" s="647"/>
      <c r="K17" s="647"/>
      <c r="L17" s="647"/>
      <c r="M17" s="647"/>
      <c r="N17" s="647"/>
      <c r="O17" s="647"/>
      <c r="P17" s="647"/>
      <c r="Q17" s="647"/>
      <c r="R17" s="647"/>
      <c r="S17" s="647"/>
      <c r="T17" s="647"/>
      <c r="U17" s="647"/>
      <c r="V17" s="647"/>
      <c r="W17" s="648"/>
      <c r="X17" s="439" t="s">
        <v>102</v>
      </c>
      <c r="Y17" s="23"/>
      <c r="Z17" s="23"/>
      <c r="AA17" s="23"/>
    </row>
    <row r="18" spans="1:27" ht="27.75" customHeight="1">
      <c r="A18" s="649"/>
      <c r="B18" s="593"/>
      <c r="C18" s="650"/>
      <c r="D18" s="649"/>
      <c r="E18" s="593"/>
      <c r="F18" s="593"/>
      <c r="G18" s="593"/>
      <c r="H18" s="593"/>
      <c r="I18" s="593"/>
      <c r="J18" s="593"/>
      <c r="K18" s="593"/>
      <c r="L18" s="593"/>
      <c r="M18" s="593"/>
      <c r="N18" s="593"/>
      <c r="O18" s="593"/>
      <c r="P18" s="593"/>
      <c r="Q18" s="593"/>
      <c r="R18" s="593"/>
      <c r="S18" s="593"/>
      <c r="T18" s="593"/>
      <c r="U18" s="593"/>
      <c r="V18" s="593"/>
      <c r="W18" s="650"/>
      <c r="X18" s="440" t="s">
        <v>1085</v>
      </c>
      <c r="Y18" s="23"/>
      <c r="Z18" s="23"/>
      <c r="AA18" s="23"/>
    </row>
    <row r="19" spans="1:27" ht="27.75" customHeight="1">
      <c r="A19" s="649"/>
      <c r="B19" s="593"/>
      <c r="C19" s="650"/>
      <c r="D19" s="649"/>
      <c r="E19" s="593"/>
      <c r="F19" s="593"/>
      <c r="G19" s="593"/>
      <c r="H19" s="593"/>
      <c r="I19" s="593"/>
      <c r="J19" s="593"/>
      <c r="K19" s="593"/>
      <c r="L19" s="593"/>
      <c r="M19" s="593"/>
      <c r="N19" s="593"/>
      <c r="O19" s="593"/>
      <c r="P19" s="593"/>
      <c r="Q19" s="593"/>
      <c r="R19" s="593"/>
      <c r="S19" s="593"/>
      <c r="T19" s="593"/>
      <c r="U19" s="593"/>
      <c r="V19" s="593"/>
      <c r="W19" s="650"/>
      <c r="X19" s="441" t="s">
        <v>955</v>
      </c>
      <c r="Y19" s="23"/>
      <c r="Z19" s="23"/>
      <c r="AA19" s="23"/>
    </row>
    <row r="20" spans="1:27" ht="27.75" customHeight="1">
      <c r="A20" s="651"/>
      <c r="B20" s="652"/>
      <c r="C20" s="612"/>
      <c r="D20" s="651"/>
      <c r="E20" s="652"/>
      <c r="F20" s="652"/>
      <c r="G20" s="652"/>
      <c r="H20" s="652"/>
      <c r="I20" s="652"/>
      <c r="J20" s="652"/>
      <c r="K20" s="652"/>
      <c r="L20" s="652"/>
      <c r="M20" s="652"/>
      <c r="N20" s="652"/>
      <c r="O20" s="652"/>
      <c r="P20" s="652"/>
      <c r="Q20" s="652"/>
      <c r="R20" s="652"/>
      <c r="S20" s="652"/>
      <c r="T20" s="652"/>
      <c r="U20" s="652"/>
      <c r="V20" s="652"/>
      <c r="W20" s="612"/>
      <c r="X20" s="442"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686" t="s">
        <v>956</v>
      </c>
      <c r="B22" s="565"/>
      <c r="C22" s="566"/>
      <c r="D22" s="341"/>
      <c r="E22" s="687" t="str">
        <f>CONCATENATE("INFORME DE SEGUIMIENTO DEL PROCESO ",A23)</f>
        <v>INFORME DE SEGUIMIENTO DEL PROCESO DIRECCIÓN Y PLANEACIÓN</v>
      </c>
      <c r="F22" s="569"/>
      <c r="G22" s="338"/>
      <c r="H22" s="688" t="s">
        <v>957</v>
      </c>
      <c r="I22" s="568"/>
      <c r="J22" s="569"/>
      <c r="K22" s="342"/>
      <c r="L22" s="354"/>
      <c r="M22" s="354"/>
      <c r="N22" s="354"/>
      <c r="O22" s="354"/>
      <c r="P22" s="354"/>
      <c r="Q22" s="343"/>
      <c r="R22" s="343"/>
      <c r="S22" s="343"/>
      <c r="T22" s="343"/>
      <c r="U22" s="343"/>
      <c r="V22" s="343"/>
      <c r="W22" s="343"/>
      <c r="X22" s="344"/>
      <c r="Y22" s="23"/>
      <c r="Z22" s="23"/>
      <c r="AA22" s="23"/>
    </row>
    <row r="23" spans="1:27" ht="53.25" customHeight="1">
      <c r="A23" s="689" t="s">
        <v>65</v>
      </c>
      <c r="B23" s="565"/>
      <c r="C23" s="566"/>
      <c r="D23" s="341"/>
      <c r="E23" s="345" t="s">
        <v>958</v>
      </c>
      <c r="F23" s="346">
        <f>COUNTA(E31:E40)</f>
        <v>2</v>
      </c>
      <c r="G23" s="338"/>
      <c r="H23" s="690" t="s">
        <v>959</v>
      </c>
      <c r="I23" s="691"/>
      <c r="J23" s="346">
        <f>COUNTIF(I31:I38,"Acción correctiva")</f>
        <v>2</v>
      </c>
      <c r="K23" s="339"/>
      <c r="L23" s="354"/>
      <c r="M23" s="354"/>
      <c r="N23" s="354"/>
      <c r="O23" s="354"/>
      <c r="P23" s="354"/>
      <c r="Q23" s="343"/>
      <c r="R23" s="343"/>
      <c r="S23" s="343"/>
      <c r="T23" s="343"/>
      <c r="U23" s="344"/>
      <c r="V23" s="344"/>
      <c r="W23" s="341"/>
      <c r="X23" s="344"/>
      <c r="Y23" s="23"/>
      <c r="Z23" s="23"/>
      <c r="AA23" s="23"/>
    </row>
    <row r="24" spans="1:27" ht="48.75" customHeight="1">
      <c r="A24" s="348"/>
      <c r="B24" s="341"/>
      <c r="C24" s="341"/>
      <c r="D24" s="349"/>
      <c r="E24" s="350" t="s">
        <v>8</v>
      </c>
      <c r="F24" s="351">
        <f>COUNTA(H31:H40)</f>
        <v>2</v>
      </c>
      <c r="G24" s="352"/>
      <c r="H24" s="693" t="s">
        <v>960</v>
      </c>
      <c r="I24" s="694"/>
      <c r="J24" s="347">
        <f>COUNTIF(I31:I38,"Acción Preventiva y/o de mejora")</f>
        <v>0</v>
      </c>
      <c r="K24" s="339"/>
      <c r="L24" s="354"/>
      <c r="M24" s="354"/>
      <c r="N24" s="354"/>
      <c r="O24" s="354"/>
      <c r="P24" s="354"/>
      <c r="Q24" s="343"/>
      <c r="R24" s="339"/>
      <c r="S24" s="339"/>
      <c r="T24" s="339"/>
      <c r="U24" s="344"/>
      <c r="V24" s="344"/>
      <c r="W24" s="341"/>
      <c r="X24" s="344"/>
      <c r="Y24" s="23"/>
      <c r="Z24" s="23"/>
      <c r="AA24" s="23"/>
    </row>
    <row r="25" spans="1:27" ht="53.25" customHeight="1">
      <c r="A25" s="348"/>
      <c r="B25" s="341"/>
      <c r="C25" s="341"/>
      <c r="D25" s="353"/>
      <c r="E25" s="350" t="s">
        <v>9</v>
      </c>
      <c r="F25" s="351">
        <f>COUNTIF(W31:W35, "Vencida")</f>
        <v>0</v>
      </c>
      <c r="G25" s="352"/>
      <c r="H25" s="695"/>
      <c r="I25" s="666"/>
      <c r="J25" s="354"/>
      <c r="K25" s="339"/>
      <c r="L25" s="354"/>
      <c r="M25" s="354"/>
      <c r="N25" s="354"/>
      <c r="O25" s="354"/>
      <c r="P25" s="354"/>
      <c r="Q25" s="343"/>
      <c r="R25" s="339"/>
      <c r="S25" s="339"/>
      <c r="T25" s="339"/>
      <c r="U25" s="344"/>
      <c r="V25" s="344"/>
      <c r="W25" s="341"/>
      <c r="X25" s="355"/>
      <c r="Y25" s="23"/>
      <c r="Z25" s="23"/>
      <c r="AA25" s="23"/>
    </row>
    <row r="26" spans="1:27" ht="48.75" customHeight="1">
      <c r="A26" s="348"/>
      <c r="B26" s="341"/>
      <c r="C26" s="341"/>
      <c r="D26" s="349"/>
      <c r="E26" s="350" t="s">
        <v>10</v>
      </c>
      <c r="F26" s="351">
        <f>COUNTIF(W31:W40, "En ejecución")</f>
        <v>2</v>
      </c>
      <c r="G26" s="352"/>
      <c r="H26" s="695"/>
      <c r="I26" s="666"/>
      <c r="J26" s="356"/>
      <c r="K26" s="354"/>
      <c r="L26" s="354"/>
      <c r="M26" s="354"/>
      <c r="N26" s="354"/>
      <c r="O26" s="354"/>
      <c r="P26" s="354"/>
      <c r="Q26" s="343"/>
      <c r="R26" s="339"/>
      <c r="S26" s="339"/>
      <c r="T26" s="339"/>
      <c r="U26" s="344"/>
      <c r="V26" s="344"/>
      <c r="W26" s="341"/>
      <c r="X26" s="355"/>
      <c r="Y26" s="23"/>
      <c r="Z26" s="23"/>
      <c r="AA26" s="23"/>
    </row>
    <row r="27" spans="1:27" ht="51" customHeight="1">
      <c r="A27" s="348"/>
      <c r="B27" s="341"/>
      <c r="C27" s="341"/>
      <c r="D27" s="353"/>
      <c r="E27" s="357" t="s">
        <v>980</v>
      </c>
      <c r="F27" s="347">
        <f>COUNTIF(W31:W40,"Cerrada")</f>
        <v>0</v>
      </c>
      <c r="G27" s="352"/>
      <c r="H27" s="358"/>
      <c r="I27" s="359"/>
      <c r="J27" s="343"/>
      <c r="K27" s="343"/>
      <c r="L27" s="354"/>
      <c r="M27" s="354"/>
      <c r="N27" s="354"/>
      <c r="O27" s="354"/>
      <c r="P27" s="354"/>
      <c r="Q27" s="343"/>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62"/>
      <c r="L28" s="354"/>
      <c r="M28" s="354"/>
      <c r="N28" s="354"/>
      <c r="O28" s="354"/>
      <c r="P28" s="354"/>
      <c r="Q28" s="365"/>
      <c r="R28" s="337"/>
      <c r="S28" s="337"/>
      <c r="T28" s="337"/>
      <c r="U28" s="337"/>
      <c r="V28" s="337"/>
      <c r="W28" s="337"/>
      <c r="X28" s="337"/>
      <c r="Y28" s="23"/>
      <c r="Z28" s="23"/>
      <c r="AA28" s="23"/>
    </row>
    <row r="29" spans="1:27" ht="23.25">
      <c r="A29" s="681" t="s">
        <v>107</v>
      </c>
      <c r="B29" s="565"/>
      <c r="C29" s="565"/>
      <c r="D29" s="565"/>
      <c r="E29" s="565"/>
      <c r="F29" s="565"/>
      <c r="G29" s="566"/>
      <c r="H29" s="682" t="s">
        <v>108</v>
      </c>
      <c r="I29" s="565"/>
      <c r="J29" s="565"/>
      <c r="K29" s="565"/>
      <c r="L29" s="565"/>
      <c r="M29" s="565"/>
      <c r="N29" s="566"/>
      <c r="O29" s="683" t="s">
        <v>109</v>
      </c>
      <c r="P29" s="565"/>
      <c r="Q29" s="565"/>
      <c r="R29" s="565"/>
      <c r="S29" s="566"/>
      <c r="T29" s="684" t="s">
        <v>110</v>
      </c>
      <c r="U29" s="565"/>
      <c r="V29" s="565"/>
      <c r="W29" s="565"/>
      <c r="X29" s="566"/>
      <c r="Y29" s="102"/>
      <c r="Z29" s="103"/>
      <c r="AA29" s="104"/>
    </row>
    <row r="30" spans="1:27" ht="63.75">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79" t="s">
        <v>123</v>
      </c>
      <c r="P30" s="565"/>
      <c r="Q30" s="565"/>
      <c r="R30" s="680"/>
      <c r="S30" s="110" t="s">
        <v>124</v>
      </c>
      <c r="T30" s="112" t="s">
        <v>123</v>
      </c>
      <c r="U30" s="109" t="s">
        <v>124</v>
      </c>
      <c r="V30" s="109" t="s">
        <v>57</v>
      </c>
      <c r="W30" s="109" t="s">
        <v>125</v>
      </c>
      <c r="X30" s="110" t="s">
        <v>126</v>
      </c>
      <c r="Y30" s="113"/>
      <c r="Z30" s="23"/>
      <c r="AA30" s="23"/>
    </row>
    <row r="31" spans="1:27" ht="293.25" customHeight="1">
      <c r="A31" s="136">
        <v>1</v>
      </c>
      <c r="B31" s="181" t="s">
        <v>60</v>
      </c>
      <c r="C31" s="181" t="s">
        <v>66</v>
      </c>
      <c r="D31" s="137">
        <v>44741</v>
      </c>
      <c r="E31" s="138" t="s">
        <v>1078</v>
      </c>
      <c r="F31" s="181" t="s">
        <v>61</v>
      </c>
      <c r="G31" s="138" t="s">
        <v>1086</v>
      </c>
      <c r="H31" s="174" t="s">
        <v>1080</v>
      </c>
      <c r="I31" s="174" t="s">
        <v>62</v>
      </c>
      <c r="J31" s="174" t="s">
        <v>1087</v>
      </c>
      <c r="K31" s="136" t="s">
        <v>1088</v>
      </c>
      <c r="L31" s="137">
        <v>44748</v>
      </c>
      <c r="M31" s="137">
        <v>44757</v>
      </c>
      <c r="N31" s="411">
        <v>45169</v>
      </c>
      <c r="O31" s="714" t="s">
        <v>1414</v>
      </c>
      <c r="P31" s="586"/>
      <c r="Q31" s="586"/>
      <c r="R31" s="691"/>
      <c r="S31" s="545" t="s">
        <v>1397</v>
      </c>
      <c r="T31" s="443" t="s">
        <v>1465</v>
      </c>
      <c r="U31" s="444" t="s">
        <v>1089</v>
      </c>
      <c r="V31" s="138" t="s">
        <v>64</v>
      </c>
      <c r="W31" s="445" t="s">
        <v>70</v>
      </c>
      <c r="X31" s="388" t="s">
        <v>1425</v>
      </c>
      <c r="Y31" s="123"/>
      <c r="Z31" s="23"/>
      <c r="AA31" s="23"/>
    </row>
    <row r="32" spans="1:27" ht="295.5" customHeight="1">
      <c r="A32" s="130">
        <v>2</v>
      </c>
      <c r="B32" s="141" t="s">
        <v>60</v>
      </c>
      <c r="C32" s="141" t="s">
        <v>66</v>
      </c>
      <c r="D32" s="131">
        <v>44741</v>
      </c>
      <c r="E32" s="91" t="s">
        <v>1090</v>
      </c>
      <c r="F32" s="141" t="s">
        <v>75</v>
      </c>
      <c r="G32" s="91" t="s">
        <v>1091</v>
      </c>
      <c r="H32" s="150" t="s">
        <v>1092</v>
      </c>
      <c r="I32" s="150" t="s">
        <v>62</v>
      </c>
      <c r="J32" s="150" t="s">
        <v>1093</v>
      </c>
      <c r="K32" s="130" t="s">
        <v>1088</v>
      </c>
      <c r="L32" s="131">
        <v>44748</v>
      </c>
      <c r="M32" s="131">
        <v>44757</v>
      </c>
      <c r="N32" s="407">
        <v>44985</v>
      </c>
      <c r="O32" s="677" t="s">
        <v>1407</v>
      </c>
      <c r="P32" s="578"/>
      <c r="Q32" s="578"/>
      <c r="R32" s="579"/>
      <c r="S32" s="519" t="s">
        <v>1406</v>
      </c>
      <c r="T32" s="145" t="s">
        <v>1466</v>
      </c>
      <c r="U32" s="205" t="s">
        <v>1094</v>
      </c>
      <c r="V32" s="91"/>
      <c r="W32" s="221" t="s">
        <v>70</v>
      </c>
      <c r="X32" s="394" t="s">
        <v>1425</v>
      </c>
      <c r="Y32" s="123"/>
      <c r="Z32" s="23"/>
      <c r="AA32" s="23"/>
    </row>
    <row r="33" spans="1:27" ht="119.25" customHeight="1">
      <c r="A33" s="23"/>
      <c r="B33" s="23"/>
      <c r="C33" s="23"/>
      <c r="D33" s="23"/>
      <c r="E33" s="94"/>
      <c r="F33" s="23"/>
      <c r="G33" s="94"/>
      <c r="H33" s="94"/>
      <c r="I33" s="23"/>
      <c r="J33" s="23"/>
      <c r="K33" s="23"/>
      <c r="L33" s="23"/>
      <c r="M33" s="23"/>
      <c r="N33" s="23"/>
      <c r="O33" s="23"/>
      <c r="P33" s="23"/>
      <c r="Q33" s="23"/>
      <c r="R33" s="23"/>
      <c r="S33" s="23"/>
      <c r="T33" s="93"/>
      <c r="U33" s="93"/>
      <c r="V33" s="93"/>
      <c r="W33" s="219"/>
      <c r="X33" s="94"/>
      <c r="Y33" s="23"/>
      <c r="Z33" s="23"/>
      <c r="AA33" s="23"/>
    </row>
    <row r="34" spans="1:27">
      <c r="A34" s="23"/>
      <c r="B34" s="23"/>
      <c r="C34" s="23"/>
      <c r="D34" s="23"/>
      <c r="E34" s="94"/>
      <c r="F34" s="23"/>
      <c r="G34" s="94"/>
      <c r="H34" s="94"/>
      <c r="I34" s="23"/>
      <c r="J34" s="23"/>
      <c r="K34" s="23"/>
      <c r="L34" s="23"/>
      <c r="M34" s="23"/>
      <c r="N34" s="23"/>
      <c r="O34" s="23"/>
      <c r="P34" s="23"/>
      <c r="Q34" s="23"/>
      <c r="R34" s="23"/>
      <c r="S34" s="23"/>
      <c r="T34" s="93"/>
      <c r="U34" s="93"/>
      <c r="V34" s="93"/>
      <c r="W34" s="219"/>
      <c r="X34" s="94"/>
      <c r="Y34" s="23"/>
      <c r="Z34" s="23"/>
      <c r="AA34" s="23"/>
    </row>
    <row r="35" spans="1:27">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14"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94.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63"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96"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02"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7">
    <mergeCell ref="T29:X29"/>
    <mergeCell ref="A23:C23"/>
    <mergeCell ref="H23:I23"/>
    <mergeCell ref="O30:R30"/>
    <mergeCell ref="O31:R31"/>
    <mergeCell ref="O32:R32"/>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92" priority="1" stopIfTrue="1" operator="containsText" text="Cerrada">
      <formula>NOT(ISERROR(SEARCH(("Cerrada"),(W31))))</formula>
    </cfRule>
  </conditionalFormatting>
  <conditionalFormatting sqref="W31">
    <cfRule type="containsText" dxfId="91" priority="2" stopIfTrue="1" operator="containsText" text="En ejecución">
      <formula>NOT(ISERROR(SEARCH(("En ejecución"),(W31))))</formula>
    </cfRule>
  </conditionalFormatting>
  <conditionalFormatting sqref="W31">
    <cfRule type="containsText" dxfId="90" priority="3" stopIfTrue="1" operator="containsText" text="Vencida">
      <formula>NOT(ISERROR(SEARCH(("Vencida"),(W31))))</formula>
    </cfRule>
  </conditionalFormatting>
  <conditionalFormatting sqref="W31">
    <cfRule type="containsText" dxfId="89" priority="4" stopIfTrue="1" operator="containsText" text="Cerrada">
      <formula>NOT(ISERROR(SEARCH(("Cerrada"),(W31))))</formula>
    </cfRule>
  </conditionalFormatting>
  <conditionalFormatting sqref="W31">
    <cfRule type="containsText" dxfId="88" priority="5" stopIfTrue="1" operator="containsText" text="En ejecución">
      <formula>NOT(ISERROR(SEARCH(("En ejecución"),(W31))))</formula>
    </cfRule>
  </conditionalFormatting>
  <conditionalFormatting sqref="W31">
    <cfRule type="containsText" dxfId="87" priority="6" stopIfTrue="1" operator="containsText" text="Vencida">
      <formula>NOT(ISERROR(SEARCH(("Vencida"),(W31))))</formula>
    </cfRule>
  </conditionalFormatting>
  <conditionalFormatting sqref="W32">
    <cfRule type="containsText" dxfId="86" priority="7" stopIfTrue="1" operator="containsText" text="Cerrada">
      <formula>NOT(ISERROR(SEARCH(("Cerrada"),(W32))))</formula>
    </cfRule>
  </conditionalFormatting>
  <conditionalFormatting sqref="W32">
    <cfRule type="containsText" dxfId="85" priority="8" stopIfTrue="1" operator="containsText" text="En ejecución">
      <formula>NOT(ISERROR(SEARCH(("En ejecución"),(W32))))</formula>
    </cfRule>
  </conditionalFormatting>
  <conditionalFormatting sqref="W32">
    <cfRule type="containsText" dxfId="84" priority="9" stopIfTrue="1" operator="containsText" text="Vencida">
      <formula>NOT(ISERROR(SEARCH(("Vencida"),(W32))))</formula>
    </cfRule>
  </conditionalFormatting>
  <conditionalFormatting sqref="W32">
    <cfRule type="containsText" dxfId="83" priority="10" stopIfTrue="1" operator="containsText" text="Cerrada">
      <formula>NOT(ISERROR(SEARCH(("Cerrada"),(W32))))</formula>
    </cfRule>
  </conditionalFormatting>
  <conditionalFormatting sqref="W32">
    <cfRule type="containsText" dxfId="82" priority="11" stopIfTrue="1" operator="containsText" text="En ejecución">
      <formula>NOT(ISERROR(SEARCH(("En ejecución"),(W32))))</formula>
    </cfRule>
  </conditionalFormatting>
  <conditionalFormatting sqref="W32">
    <cfRule type="containsText" dxfId="81" priority="12" stopIfTrue="1" operator="containsText" text="Vencida">
      <formula>NOT(ISERROR(SEARCH(("Vencida"),(W32))))</formula>
    </cfRule>
  </conditionalFormatting>
  <dataValidations count="7">
    <dataValidation type="list" allowBlank="1" showErrorMessage="1" sqref="B31:B32">
      <formula1>$F$2:$F$6</formula1>
    </dataValidation>
    <dataValidation type="list" allowBlank="1" showErrorMessage="1" sqref="A23">
      <formula1>PROCESOS</formula1>
    </dataValidation>
    <dataValidation type="list" allowBlank="1" showErrorMessage="1" sqref="C31:C32">
      <formula1>$D$2:$D$13</formula1>
    </dataValidation>
    <dataValidation type="list" allowBlank="1" showErrorMessage="1" sqref="F31:F32">
      <formula1>$G$2:$G$5</formula1>
    </dataValidation>
    <dataValidation type="list" allowBlank="1" showErrorMessage="1" sqref="I31:I32">
      <formula1>$H$2:$H$3</formula1>
    </dataValidation>
    <dataValidation type="list" allowBlank="1" showErrorMessage="1" sqref="W31:W32">
      <formula1>$I$2:$I$4</formula1>
    </dataValidation>
    <dataValidation type="list" allowBlank="1" showErrorMessage="1" sqref="V31:V32">
      <formula1>$J$2:$J$4</formula1>
    </dataValidation>
  </dataValidations>
  <hyperlinks>
    <hyperlink ref="U31" r:id="rId1"/>
    <hyperlink ref="U32" r:id="rId2"/>
    <hyperlink ref="S32" r:id="rId3" display="https://drive.google.com/drive/folders/1XIAddvf08ZGO-jcVvaqAFTyQ5Xh4_STd_x000a__x000a_"/>
  </hyperlinks>
  <pageMargins left="0.7" right="0.7" top="0.75" bottom="0.75" header="0" footer="0"/>
  <pageSetup orientation="portrait"/>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16</vt:i4>
      </vt:variant>
    </vt:vector>
  </HeadingPairs>
  <TitlesOfParts>
    <vt:vector size="36" baseType="lpstr">
      <vt:lpstr>CONSOLIDADO</vt:lpstr>
      <vt:lpstr>CERRADAS</vt:lpstr>
      <vt:lpstr>HISTORICO CERRADAS</vt:lpstr>
      <vt:lpstr>CERRADAS EN EL TRIMESTRE</vt:lpstr>
      <vt:lpstr>Hoja1</vt:lpstr>
      <vt:lpstr>DIC-01</vt:lpstr>
      <vt:lpstr>AC-10</vt:lpstr>
      <vt:lpstr>GD-07</vt:lpstr>
      <vt:lpstr>DIP-02</vt:lpstr>
      <vt:lpstr>GC-08</vt:lpstr>
      <vt:lpstr>MIC-03</vt:lpstr>
      <vt:lpstr>GJ-09</vt:lpstr>
      <vt:lpstr>GRF-11</vt:lpstr>
      <vt:lpstr>GT-12</vt:lpstr>
      <vt:lpstr>IDP-04</vt:lpstr>
      <vt:lpstr>GTH-13</vt:lpstr>
      <vt:lpstr>CID-15</vt:lpstr>
      <vt:lpstr>GF-14</vt:lpstr>
      <vt:lpstr>EC-16</vt:lpstr>
      <vt:lpstr>LISTAS</vt:lpstr>
      <vt:lpstr>'GF-14'!_1._RESULTADOS_GENERALES_DEL_PLAN__DE_MEJORAMIENTO_IDEP</vt:lpstr>
      <vt:lpstr>'GRF-11'!_1._RESULTADOS_GENERALES_DEL_PLAN__DE_MEJORAMIENTO_IDEP</vt:lpstr>
      <vt:lpstr>'GT-12'!_1._RESULTADOS_GENERALES_DEL_PLAN__DE_MEJORAMIENTO_IDEP</vt:lpstr>
      <vt:lpstr>_1._RESULTADOS_GENERALES_DEL_PLAN__DE_MEJORAMIENTO_IDEP</vt:lpstr>
      <vt:lpstr>_2._RESULTADOS_POR_TIPOLOGÍA_DE_ACCIONES</vt:lpstr>
      <vt:lpstr>AREA</vt:lpstr>
      <vt:lpstr>ESTADOHALLAZGO</vt:lpstr>
      <vt:lpstr>FUENTE</vt:lpstr>
      <vt:lpstr>MENÚ_DEL_REPORTE_CONSOLIDADO</vt:lpstr>
      <vt:lpstr>'GF-14'!PROCESOS</vt:lpstr>
      <vt:lpstr>'GRF-11'!PROCESOS</vt:lpstr>
      <vt:lpstr>'GT-12'!PROCESOS</vt:lpstr>
      <vt:lpstr>PROCESOS</vt:lpstr>
      <vt:lpstr>SUBSISTEMAS</vt:lpstr>
      <vt:lpstr>TIPOACCION</vt:lpstr>
      <vt:lpstr>TIPOHALLAZGO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 Aixa Pineda Sarmiento</dc:creator>
  <cp:lastModifiedBy>MARGARITA</cp:lastModifiedBy>
  <dcterms:created xsi:type="dcterms:W3CDTF">2017-11-27T18:50:14Z</dcterms:created>
  <dcterms:modified xsi:type="dcterms:W3CDTF">2022-12-27T20:05:22Z</dcterms:modified>
</cp:coreProperties>
</file>