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65" tabRatio="900" activeTab="5"/>
  </bookViews>
  <sheets>
    <sheet name="DIC-01 Cumplimiento DIC C1" sheetId="1" r:id="rId1"/>
    <sheet name="DIC-02 Cumplimiento DIC C2" sheetId="2" r:id="rId2"/>
    <sheet name="DIC-03 DESCARGAS" sheetId="3" r:id="rId3"/>
    <sheet name="DIC-04 CLIC ENLACE" sheetId="4" r:id="rId4"/>
    <sheet name="DIC-05 REDES SOCIALES " sheetId="5" r:id="rId5"/>
    <sheet name="DIC-06 IMPACTO MEDIOS" sheetId="6" r:id="rId6"/>
    <sheet name="Listas" sheetId="7" state="hidden" r:id="rId7"/>
  </sheets>
  <externalReferences>
    <externalReference r:id="rId10"/>
  </externalReferences>
  <definedNames>
    <definedName name="a" localSheetId="3">#REF!</definedName>
    <definedName name="a" localSheetId="4">#REF!</definedName>
    <definedName name="a" localSheetId="5">#REF!</definedName>
    <definedName name="a">#REF!</definedName>
    <definedName name="_xlnm.Print_Area" localSheetId="2">'DIC-03 DESCARGAS'!$A$1:$M$65</definedName>
    <definedName name="_xlnm.Print_Area" localSheetId="3">'DIC-04 CLIC ENLACE'!$A$1:$M$65</definedName>
    <definedName name="_xlnm.Print_Area" localSheetId="4">'DIC-05 REDES SOCIALES '!$A$1:$M$69</definedName>
    <definedName name="_xlnm.Print_Area" localSheetId="5">'DIC-06 IMPACTO MEDIOS'!$A$1:$M$65</definedName>
    <definedName name="Frecuencia" localSheetId="0">#REF!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#REF!</definedName>
    <definedName name="Herramienta" localSheetId="0">#REF!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#REF!</definedName>
    <definedName name="iii" localSheetId="2">#REF!</definedName>
    <definedName name="iii" localSheetId="3">#REF!</definedName>
    <definedName name="iii" localSheetId="4">#REF!</definedName>
    <definedName name="iii" localSheetId="5">#REF!</definedName>
    <definedName name="iii">#REF!</definedName>
    <definedName name="Meses" localSheetId="0">#REF!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#REF!</definedName>
    <definedName name="Procesos" localSheetId="0">#REF!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#REF!</definedName>
    <definedName name="Tenden" localSheetId="2">#REF!</definedName>
    <definedName name="Tenden" localSheetId="3">#REF!</definedName>
    <definedName name="Tenden" localSheetId="4">#REF!</definedName>
    <definedName name="Tenden" localSheetId="5">#REF!</definedName>
    <definedName name="Tenden">#REF!</definedName>
    <definedName name="Tendencia" localSheetId="0">#REF!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#REF!</definedName>
    <definedName name="Tipo" localSheetId="0">#REF!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#REF!</definedName>
  </definedNames>
  <calcPr fullCalcOnLoad="1"/>
</workbook>
</file>

<file path=xl/sharedStrings.xml><?xml version="1.0" encoding="utf-8"?>
<sst xmlns="http://schemas.openxmlformats.org/spreadsheetml/2006/main" count="1118" uniqueCount="229">
  <si>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</si>
  <si>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</si>
  <si>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</si>
  <si>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</si>
  <si>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</si>
  <si>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</si>
  <si>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</si>
  <si>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</si>
  <si>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</si>
  <si>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</si>
  <si>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</si>
  <si>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</si>
  <si>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</si>
  <si>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</si>
  <si>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</si>
  <si>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</si>
  <si>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</si>
  <si>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</si>
  <si>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</si>
  <si>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</si>
  <si>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</si>
  <si>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</si>
  <si>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</si>
  <si>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</si>
  <si>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</si>
  <si>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</si>
  <si>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</si>
  <si>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</si>
  <si>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</si>
  <si>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</si>
  <si>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</si>
  <si>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</si>
  <si>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</si>
  <si>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</si>
  <si>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</si>
  <si>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</si>
  <si>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</si>
  <si>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</si>
  <si>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</si>
  <si>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</si>
  <si>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</si>
  <si>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</si>
  <si>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</si>
  <si>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</si>
  <si>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</si>
  <si>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</si>
  <si>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</si>
  <si>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</si>
  <si>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</si>
  <si>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</si>
  <si>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</si>
  <si>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</si>
  <si>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</si>
  <si>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</si>
  <si>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</si>
  <si>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</si>
  <si>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</si>
  <si>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</si>
  <si>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</si>
  <si>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</si>
  <si>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</si>
  <si>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</si>
  <si>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</si>
  <si>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</si>
  <si>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</si>
  <si>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</si>
  <si>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</si>
  <si>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</si>
  <si>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</si>
  <si>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</si>
  <si>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</si>
  <si>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</si>
  <si>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</si>
  <si>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</si>
  <si>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</si>
  <si>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</si>
  <si>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</si>
  <si>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</si>
  <si>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</si>
  <si>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</si>
  <si>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</si>
  <si>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</si>
  <si>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</si>
  <si>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</si>
  <si>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</si>
  <si>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</si>
  <si>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</si>
  <si>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</si>
  <si>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</si>
  <si>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</si>
  <si>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</si>
  <si>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</si>
  <si>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</si>
  <si>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</si>
  <si>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</si>
  <si>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</si>
  <si>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</si>
  <si>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</si>
  <si>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</si>
  <si>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</si>
  <si>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</si>
  <si>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</si>
  <si>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</si>
  <si>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</si>
  <si>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</si>
  <si>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</si>
  <si>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</si>
  <si>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</si>
  <si>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</si>
  <si>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</si>
  <si>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</si>
  <si>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</si>
  <si>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</si>
  <si>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</si>
  <si>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</si>
  <si>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</si>
  <si>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</si>
  <si>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</si>
  <si>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</si>
  <si>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</si>
  <si>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</si>
  <si>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</si>
  <si>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 xml:space="preserve">Divulgar la información del IDEP mediante el uso estratégico de canales de comunicación internos y externos para dar respuestas a las necesidades y expectativas de los usuarios de la entidad </t>
  </si>
  <si>
    <t>Contratista enlace entre el área de planeación y misional de la oficina Asesora de Planeación</t>
  </si>
  <si>
    <t>Avance en la ejecución de las actividades en el trimestre</t>
  </si>
  <si>
    <t xml:space="preserve">PMR mensual reportado por los referentes técnicos de cada proyecto </t>
  </si>
  <si>
    <t>Medir el avance en el desarrollo de la estrategia de Comunicación, Socialización y Divulgación del componente 1 Seguimiento a la política educativa distrital en los contextos escolares</t>
  </si>
  <si>
    <t>SEGPLAN</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</si>
  <si>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</si>
  <si>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</si>
  <si>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DIC-01</t>
  </si>
  <si>
    <t>DIC-02</t>
  </si>
  <si>
    <t xml:space="preserve">Fuente verificable de información </t>
  </si>
  <si>
    <t>Línea base</t>
  </si>
  <si>
    <t>Cuatrienio</t>
  </si>
  <si>
    <t>Gestión de Recursos Físicos y Ambiental</t>
  </si>
  <si>
    <t>Índice</t>
  </si>
  <si>
    <t xml:space="preserve"> Avance en el desarrollo de la estrategia de Comunicación, Socialización y Divulgación del Sistema de Seguimiento a la política educativa distrital en los contextos escolares</t>
  </si>
  <si>
    <t>Cronograma de actividades  de la estrategia de Comunicación, Socialización y Divulgación</t>
  </si>
  <si>
    <t>Meta programada en la vigencia</t>
  </si>
  <si>
    <t>Se tiene en cuenta el avance en la ejecución de las actividades en el trimestre reportado en el PMR por los referentes versus el avance en el total de las actividades programadas en la vigencia para cumplir la meta programada</t>
  </si>
  <si>
    <t>Numero de descargas de libros realizadas en la pagina web institucional en el trimestre</t>
  </si>
  <si>
    <t xml:space="preserve">Reportes  de descarga de libros  de la pagina web institucional </t>
  </si>
  <si>
    <t xml:space="preserve">Descargas realizadas  durante la vigencia 2018 </t>
  </si>
  <si>
    <t>N/A</t>
  </si>
  <si>
    <t>Numero  destinatarios que  dan clic en el enlace enviado</t>
  </si>
  <si>
    <t>Numero</t>
  </si>
  <si>
    <t xml:space="preserve">Se verifica la  cantidad de descargas de los libros que produce el IDEP a través de la pagina web institucional  en un periodo de tiempo </t>
  </si>
  <si>
    <t>Numero de descargas de libros a través de la pagina web institucional</t>
  </si>
  <si>
    <t>Identificar  el porcentaje de destinatarios de la base de datos del IDEP  que hacen clic en el enlace  que se envía  a través del correo  electrónico institucional masivo  con el fin de mejorar los mensajes con los  cuales se divulga la información del IDEP.</t>
  </si>
  <si>
    <t xml:space="preserve">Se verifica la  cantidad de destinatarios que  dan clic en el enlace enviado versus la cantidad de destinatarios que abrieron el correo electrónico masivo enviado por el IDEP  en un periodo de tiempo </t>
  </si>
  <si>
    <t xml:space="preserve">(Numero  destinatarios que  dan clic en el enlace enviado / Numero de destinatarios que abrieron el correo electrónico masivo enviado por el IDEP)*100 </t>
  </si>
  <si>
    <t xml:space="preserve">Reportes  de destinatarios que  dan clic en el enlace enviado a través de la herramienta digital del IDEP para envío masivo de correos electrónicos </t>
  </si>
  <si>
    <t>Numero de destinatarios que abrieron el correo electrónico masivo enviado por el IDEP</t>
  </si>
  <si>
    <t xml:space="preserve">Reportes  de destinatarios que abrieron el correo electrónico enviado a través de la herramienta digital del IDEP para envío masivo de correos electrónicos </t>
  </si>
  <si>
    <t>Reportes  de seguidores de las redes sociales institucionales de Facebook</t>
  </si>
  <si>
    <t>Reportes  de seguidores de las redes sociales institucionales de Twitter</t>
  </si>
  <si>
    <t>Reportes  de seguidores de las redes sociales institucionales de Instagram</t>
  </si>
  <si>
    <t>Reportes  de seguidores de las redes sociales institucionales de YouTube</t>
  </si>
  <si>
    <t>La información se tomará a partir de la cantidad de publicaciones realizadas en medios externos  de comunicación en los periodos acumulados  trimestralmente.  Este se medirá como la sumatoria de publicaciones de información del IDEP en  medios  de comunicación externos como radio, televisión, internet , académicos y/o  comentarios en otros medios.</t>
  </si>
  <si>
    <t>Numero de publicaciones de información del IDEP en  medios  de comunicación externos como televisión</t>
  </si>
  <si>
    <t>Avance en la ejecución de las actividades en el trimestre / Meta programada en la vigencia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</si>
  <si>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</si>
  <si>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</si>
  <si>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Estadísticas del correo masivo Constant Contact</t>
  </si>
  <si>
    <t xml:space="preserve">La información se tomará a partir de la cantidad de seguidores que  tengan las redes sociales del IDEP en los periodos acumulados  trimestralmente.  Este se medirá como la sumatoria de  los seguidores de las redes sociales  institucionales como   Facebook, Twitter, Instagram y YouTube en el periodo actual  y la diferencia de  la sumatoria de  los seguidores de las redes sociales  institucionales como   Facebook, Twitter, Instagram y YouTube en el periodo anterior sobre el numero actual de los seguidores de las redes sociales institucionales </t>
  </si>
  <si>
    <t>Numero de seguidores de las redes sociales  institucionales de  Facebook en el trimestre actual</t>
  </si>
  <si>
    <t>Numero de seguidores de las redes sociales  institucionales de  Twitter en el trimestre actual</t>
  </si>
  <si>
    <t>Numero de seguidores de las redes sociales  institucionales de  Instagram en el trimestre actual</t>
  </si>
  <si>
    <t>Numero de seguidores de las redes sociales  institucionales de YouTube en el trimestre actual</t>
  </si>
  <si>
    <t>Numero de seguidores de las redes sociales  institucionales de  Facebook en el trimestre anterior</t>
  </si>
  <si>
    <t>Numero de seguidores de las redes sociales  institucionales de  Twitter en el trimestre anterior</t>
  </si>
  <si>
    <t>Numero de seguidores de las redes sociales  institucionales de  Instagram  en el trimestre anterior</t>
  </si>
  <si>
    <t>Numero de seguidores de las redes sociales  institucionales de YouTube en el trimestre anterior</t>
  </si>
  <si>
    <t>Reportes de estadísticas de redes sociales</t>
  </si>
  <si>
    <t>Numero de publicaciones de información del IDEP en  medios  de comunicación externos como internet y prensa escrita</t>
  </si>
  <si>
    <t>Numero de publicaciones de información del IDEP en  medios  de comunicación externos como radio</t>
  </si>
  <si>
    <t xml:space="preserve">Sumatoria del numero de  publicaciones de información del IDEP en  medios  de comunicación externos como  televisión, radio, internet  y prensa escrita , académicos y/o  menciones en otros medios </t>
  </si>
  <si>
    <t xml:space="preserve">Numero de publicaciones de información del IDEP en  medios  de comunicación externos como  académicos y/o  menciones en otros medios </t>
  </si>
  <si>
    <t>Reporte de impactos (registros) en TV</t>
  </si>
  <si>
    <t>Reporte de impactos (registros) en internet y prensa escrita</t>
  </si>
  <si>
    <t>Reporte de impactos (registros) en radio</t>
  </si>
  <si>
    <t>Reporte de impactos (registros) en publicaciones académicas online, físico y/o menciones en otros medios</t>
  </si>
  <si>
    <t>Reporte de impactos (registros) en  medios</t>
  </si>
  <si>
    <r>
      <t xml:space="preserve">OBSERVACIONES: </t>
    </r>
    <r>
      <rPr>
        <sz val="10"/>
        <rFont val="Arial Narrow"/>
        <family val="2"/>
      </rPr>
      <t xml:space="preserve">Para este indicador, los rangos  de gestión en cada trimestre son diferentes, teniendo en cuenta que el impacto de medios es diferente según las actividades propuestas  en el marco de los proyectos de investigación y desarrollo pedagógico los cuales son  independientes y según las actividades definidas para el desarrollo del mismo.  
Para el primer trimestre los rangos  de gestión son:  0 a 3 deficiente,  de  4 a 6 aceptable y de 7 a 10 excelente. 
Para el segundo y tercer  trimestre los rangos  de gestión son:  0 a 6 deficiente,  de  7 a 12 aceptable y de 13 a 20 excelente. 
Para el cuarto trimestre los rangos  de gestión son:  0 a 10 deficiente,  de  11 a 20 aceptable y de 21 a 30 excelente. </t>
    </r>
  </si>
  <si>
    <t>Identificar el porcentaje de variación de seguidores que tienen las redes sociales del IDEP  como Facebook, Twitter, Instagram y YouTube para la vigencia 2019   con el fin de mejorar  como  se divulga la información del IDEP a través de estos medios.</t>
  </si>
  <si>
    <t xml:space="preserve">(Sumatoria del número de seguidores de las redes sociales  institucionales (Facebook, Twitter, YouTube e Instagram) en el periodo actual - Sumatoria del número de seguidores de las redes sociales  institucionales (Facebook, Twitter, YouTube e Instagram) en el periodo anterior)  /  (Sumatoria del número de seguidores de las redes sociales  institucionales (Facebook, Twitter, YouTube e Instagram) en el periodo actual </t>
  </si>
  <si>
    <t>DIC-03</t>
  </si>
  <si>
    <t xml:space="preserve">Porcentaje de destinatarios que hacen clic en el enlace del correo electrónico enviado por el IDEP  </t>
  </si>
  <si>
    <t>DIC-04</t>
  </si>
  <si>
    <t xml:space="preserve">Porcentaje de variación de seguidores de las redes sociales institucionales del IDEP </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</si>
  <si>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</si>
  <si>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</si>
  <si>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X</t>
  </si>
  <si>
    <t>NO</t>
  </si>
  <si>
    <t>SI</t>
  </si>
  <si>
    <t xml:space="preserve">Para el periodo de tiempo de medición, se muestra que el 10,45%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</si>
  <si>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 xml:space="preserve"> Impacto en medios de comunicación externos </t>
  </si>
  <si>
    <t xml:space="preserve">Durante  este periodo de tiempo, se evidencia un incremento  de 4.736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se subieron a la pagina web unos libros de semilleros de investigación y de redes de docentes, que ganaron una convocatoria el año pasado, lo cual ha generado muchas descargas de este material. </t>
  </si>
  <si>
    <t xml:space="preserve">Durante este periodo de tiempo, se evidencia un incremento en el porcentaje de variación de seguidores de las redes sociales institucionales del IDEP en un 6,93%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Para las redes de YouTube se subió a la plataforma los capítulos de Francisco el Matemático y para Instagram se comenzó a publicar mayor información por esta red, ocasionando así  el incremento del número de  seguidores. </t>
  </si>
  <si>
    <t xml:space="preserve">Para este periodo, se realizaron 10 publicaciones en internet a través de diferentes medios  y temas como: Alianza educativa,  Laboratorio de derechos humanos y ciudadanías, Palabra maestra, Educación Bogotá, Secretaría General, Compartir Palabra Maestra y Línea 195 Bogotá. 
Con temas relacionados con:  Estrategia aulas itinerantes, Estrategia de movilidad académica,  invitación a ver videos en el canal de YouTube, Convocatoria 2019 estrategia Pensamiento crítico, invitación a descargar libros, participación del IDEP en la Rendición de Cuentas Educación 2019 y evento #SuperCADEMóvil Suba -participación IDEP.
Con lo anterior, se evidencia un desempeño excelente para este trimestre, tendiendo en cuenta que se  hacen publicaciones de información del IDEP en medios de comunicación externos, para esta medición en internet. </t>
  </si>
  <si>
    <t>La estrategia de socialización y divulgación del componente 1 cuenta con los siguientes logros a 31 de marzo,: 
Durante la vigencia se elaborarán  los números del magazín “Aula Urbana” ediciones No. 114 y 116 para este componente.  Para el Magazín No 114 el  tema central será el de 25 años IDEP y se está gestionando la recolección de contenidos para la entrega de acuerdo con los tiempos previstos.
Se han desarrollado actividades de diseño y diagramación de piezas de comunicación (de difusión y promoción) de los diferentes eventos  académicos que realiza el IDEP. 
Gestión y actualización de contenidos de la página del IDEP y el aplicativo Open Journal System –OJS- de publicaciones periódicas. 
Se realizará  las ediciones No. 36 y 37 de la Revista “Educación y Ciudad”, las cuales abordarán el tema Maestros y maestras hoy. Así, el No. 36 corresponderá al componente 1. Producto de la convocatoria para los dos monográficos del año,  se presentaron en total 94 artículos y se elaboró el balance general académico y de cumplimiento de requisitos formales de los artículos recibidos. Para la revista “Educación y Ciudad”, se recibió la notificación de inclusión de la revista en GALE, y se inició la planeación de trabajo para adelantar gestiones de indexación y actualización de la revista en Publindex y dos índices internacionales.
En cuanto a los desarrollos de la producción editorial de libros, se definieron los contenidos y tiempos estimados de producción de títulos para la vigencia. Adicionalmente, se realizará la corrección de estilo, edición y revisión de artes de los libros del IDEP.
Gestión de  la participación del IDEP en la Feria Internacional del Libro de Bogotá 2019.  
Se enviaron por correo electrónico institucional 5 boletines externos, se realizaron 143 publicaciones en redes sociales y los libros publicados por el IDEP en PDF fueron descargados desde la página web en total 5.779 veces.</t>
  </si>
  <si>
    <t>La estrategia de socialización y divulgación del componente 2 cuenta con los siguientes logros  31 de marzo: 
Se renovó la membrecía anual (2019) al Consejo Latinoamericano de Ciencias Sociales- CLACSO
Se cuenta con el apoyo para: el diseño y realización de actividades de prensa y comunicación en medios y otros canales de difusión, interna y externa, mediante los cuales se socialicen y divulguen los proyectos y eventos efectuados por el IDEP; la conceptualización gráfica, diseño y diagramación de piezas comunicativas y publicaciones de la Colección editorial del IDEP.
Para 2019, se adelantarán dos ediciones del Magazín Aula Urbana para el componente, los Nos. 113 y 115, cuyos contenidos están planeándose y gestionándose para iniciar el diseño. 
En cuanto a los desarrollos de la producción editorial de libros,  se definieron los contenidos y tiempos estimados de producción de títulos para la vigencia. Se entregaron los contenidos de la Cartilla de orientación para el acompañamiento para su revisión.
Para la revista “Educación y Ciudad", se recibió la notificación de inclusión de la revista en GALE, y se inició la planeación de trabajo para adelantar gestiones de indexación y actualización de la revista en Publindex y dos índices internacionales.
Durante la vigencia 2019, la revista “Educación y Ciudad” abordará el tema Maestros y maestras hoy. Así, el No. 37 corresponderá al componente 2. Producto de la convocatoria para los dos monográficos del año,  se presentaron en total 94 artículos,  de los cuales se realizó el balance general académico y de cumplimiento de requisitos formales de los  artículos recibidos.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y tres eventos de InnovaIdep. 
Se enviaron por correo electrónico institucional 9 boletines externos, se realizaron 143 publicaciones en redes sociales y los libros publicados por el IDEP en PDF fueron descargados desde la página web en total 5.779 veces.</t>
  </si>
  <si>
    <t xml:space="preserve">Para este trimestre se evidencia un incremento  de 1.197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</si>
  <si>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Para este trimestre, se realizaron 22 publicaciones en internet a través de diferentes medios  y temas relacionados con: Convocatoria IDEP - Congreso Educación Física y Paz, Reunión externa con entidades del Distrito,  Revolución de los colegios - Alcaldía Bogotá - SED, Premio a la Investigación e Innovación Educativa 2019  y Convocatoria de Redes y Colectivos docentes.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</si>
  <si>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La estrategia de socialización y divulgación del componente 1 cuenta con los siguientes logros a 30 de junio: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Participación del IDEP en la Feria Internacional del Libro de Bogotá 2019 que se desarrolló del 24 abril al 6 de mayo.  
Se enviaron por correo electrónico institucional 22 boletines externos, se realizaron 344 publicaciones en redes sociales y los libros publicados por el IDEP en PDF fueron descargados desde la página web en total  7.683 veces.</t>
  </si>
  <si>
    <t>La estrategia de socialización y divulgación del componente 2 cuenta con los siguientes logros  30 de junio: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Se realizó la difusión del libro Premio a la Investigación e Innovación Educativa 2018 a través del sitio Web, correo electrónico y redes sociales. 
Se difundieron las convocatorias del Programa de Pensamiento Crítico, del Programa de Formación Alma maestra -SER - Cuerpo Docente, seis eventos de InnovaIdep y cuatro convocatorias de eventos, la convocatoria para redes y colectivos de docentes y la convocatoria para el Premio a la investigación e innovación educativa. 
Se enviaron por correo electrónico institucional 22 boletines externos, se realizaron 334 publicaciones en redes sociales y los libros publicados por el IDEP en PDF fueron descargados desde la página web en total  7.683 veces.</t>
  </si>
  <si>
    <t xml:space="preserve">Parte del trabajo de Comunicaciones es difundir los servicios del IDEP,  por esto es necesario difundir las convocatorias que haya, así no tengan tanta acogida entre la comunidad académica. Sin embargo, al realizar el análisis de causa de esta medición, se evidenció que algunos correos que se enviaron con vínculos a videos y publicaciones aumentaron el número de clics. Por lo anterior,  se realizará  el envío de correos masivos con vínculos a videos y/o  publicaciones para incrementar el numero de destinatarios que dan clic en el enlace enviado hasta la siguiente medición. </t>
  </si>
  <si>
    <t xml:space="preserve">Para el periodo de tiempo de medición, se muestra que el 7,95% de los destinatarios de la base de datos del IDEP hacen clic en el enlace que se envía a través de los correos electrónicos masivos institucionales, logrando un desempeño deficiente  en la estrategia de comunicaciones para el envío de este tipo de mensajes a los  grupos de valor del IDEP, con los cuales se  divulga la información de los servicios del Instituto.  Lo anterior, se debe a que los correos masivos remitidos a los grupos de interés en este trimestre respondían a temáticas con poca acogida como los eventos de SED-IDEP en FILBO, mientras que en el primer trimestre los temas de divulgación eran las convocatorias para la comunidad académica como: El Programa de pensamiento crítico, Ser maestro y publicación en la revista Educación y Ciudad. Adicionalmente, para este trimestre se remitieron mas correos con vínculos de enlace (24) que para el primer trimestre (16), generando aumento en 33.207 del Numero de destinatarios que abrieron el correo electrónico masivo enviado por el IDEP   frente al aumento en el numero  destinatarios que  dan clic en el enlace enviado (1.920). Teniendo en cuenta lo anterior,  desde el líder del proceso se formula  un plan de mejoramiento para un mejor desempeño en el siguiente trimestre, el cual reposa en el Plan de mejoramiento del proceso de Divulgación y Comunicaciones. </t>
  </si>
  <si>
    <t xml:space="preserve">Durante este periodo se evidencia un incremento  de 381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t>
  </si>
  <si>
    <t xml:space="preserve">Durante este  trimestre, se realizaron 40 publicaciones en internet a través de diferentes medios  y temas relacionados con:  el Premio a la investigación e innovación educativa 2019, convocatoria de redes y colectivos docentes, ecosistema travesía de maestros, socialización prácticas innovadoras, cubrimiento evento Ciudad maestra, I encuentro Astrociencias,  el evento transformamos las prácticas, transformamos la educación Idep25años y  el evento Ciudad Maestra Zubiria y Cárdenas.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</si>
  <si>
    <t xml:space="preserve">Durante este periodo de tiempo se realizó el envío de correos electrónicos masivos con información general del IDEP frente a convocatorias y/o  eventos académicos  con vínculos a videos y/o  publicaciones a través de los boletines externos,  generando de esta manera un mayor interés en los  destinatarios, ya que la medición durante este periodo de tiempo evidencia un mejor desempeño en el indicador. Lo anterior, muestra que la acción de mejora propuesta  fue efectiva al obtener mejores resultados en la medición del indicador en comparación con el  trimestre anterior.   
Para el periodo de tiempo de medición, se muestra que el 10,42% de los destinatarios de la base de datos del IDEP hacen clic en el enlace que se envía a través de los correos electrónicos masivos institucionales, logrando un desempeño excelente en la estrategia de comunicaciones para el envío de este tipo de mensajes a los  grupos de valor del IDEP, con los cuales se  divulga la información de los servicios del Instituto. </t>
  </si>
  <si>
    <t>La estrategia de socialización y divulgación del componente 2 cuenta con los siguientes logros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t>
  </si>
  <si>
    <t>La estrategia de socialización y divulgación del componente 1 cuenta con los siguientes logros a 30 de septiembre:
Se publicó el magazín “Aula Urbana” No. 114. 
Se realizó la impresión de los  libros: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t>
  </si>
  <si>
    <t xml:space="preserve">Durante este periodo de tiempo, se evidencia un incremento en el porcentaje de variación de seguidores de las redes sociales institucionales del IDEP en un 4,39%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t>
  </si>
  <si>
    <r>
      <t xml:space="preserve">OBSERVACIONES: </t>
    </r>
    <r>
      <rPr>
        <sz val="10"/>
        <rFont val="Arial Narrow"/>
        <family val="2"/>
      </rPr>
      <t>En el tercer trimestre se cambiaron los rangos se la siguiente manera: 
Desempeño excelente: 10,1% a 11% se cambia a 8% a 11%
Desempeño aceptable: 8,6% a 10% se cambia a 4% a 8%
Desempeño deficiente: 0% a 8,5% se cambia a 0% a 4%</t>
    </r>
  </si>
  <si>
    <t>Para la vigencia 2019  se cuenta con los siguientes logros: 
Se publicó el magazín “Aula Urbana” No. 114 y el No. 116 . 
Se publicó la Revista “Educación y Ciudad”  No. 37 se encuentra disponible de manera digital en la página web.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</si>
  <si>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el 2019 cuenta con los siguientes logros :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44 boletines externos y los libros publicados por el IDEP en PDF fueron descargados desde la página web en total 10.260 veces. Hay que tener en cuenta que desde septiembre los libros del IDEP se movieron a un repositorio digital, que muestra estadísticas aparte. En este repositorio, a la fecha se muestran 40.643 vistas de PDF y archivos de video.</t>
  </si>
  <si>
    <t>Para la vigencia 2019 se dio el cumplimiento del 100 % de  las metas propuestas en su totalidad para el desarrollo de la estrategia de Comunicación, Socialización y Divulgación del componente 1 Seguimiento a la política educativa distrital en los contextos escolares</t>
  </si>
  <si>
    <t>Para la vigencia 2019 se dio el cumplimiento del 100 % de  las metas propuestas en su totalidad para el desarrollo de la estrategia de Comunicación, socialización y divulgación de cualificación, investigación e innovación docente: comunidades de saber y de práctica pedagógica</t>
  </si>
  <si>
    <t>Durante la vigencia el indicador presento un desempeño excelente en la cantidad de descargas de libros del IDEP realizadas en la pagina web institucional.</t>
  </si>
  <si>
    <t>Para este trimestre, se evidencia un incremento  de 150 descargas de libros producidos por el IDEP a través de la pagina web  institucional,  frente a la meta programada. Esto puede tener como causa la campaña realizada a través de las redes sociales, acerca de la gratuidad en la descarga de las publicaciones del IDEP, evidenciando una mejora en los mecanismos de divulgación de las publicaciones que produce el IDEP para este periodo de la vigencia. Adicionalmente,  por motivo de los 25 año del IDEP y la difusión masiva de sus contenidos, pudo ser una causal del incremento.</t>
  </si>
  <si>
    <t xml:space="preserve">Para el periodo de tiempo de medición, se muestra que el 12,72% de los destinatarios de la base de datos del IDEP hacen clic en el enlace que se envía a través de los correos electrónicos masivos institucionales, logrando un desempeño excelente y superando la meta establecida para el periodo de tiempo de medición,  en la estrategia de comunicaciones para el envío de este tipo de mensajes a los  grupos de valor del IDEP, con los cuales se  divulga la información de los servicios del Instituto. 
Durante este periodo de tiempo se realizó el envío de correos electrónicos masivos con información general del IDEP frente a convocatorias y/o  eventos académicos con motivo de la celebración de los 25 años del IDEP  con vínculos a videos y/o  publicaciones a través de los boletines externos,  generando de esta manera un mayor interés en los  destinatarios.  </t>
  </si>
  <si>
    <t xml:space="preserve">Durante el primer, tercer y cuarto trimestre, se evidencia un desempeño excelente en el indicador . Sin embargo en el segundo trimestre el indicador tuvo un desempeño aceptable, para lo cual el líder del proceso implemento una acción de mejora que permitió mejorar las mediciones siguientes del indicador. </t>
  </si>
  <si>
    <t xml:space="preserve">Durante la vigencia, el indicador ha mostrado un desempeño excelente, puesto que se ha logrado incrementar los seguidores en las redes sociales del IDEP. </t>
  </si>
  <si>
    <t>Para este trimestre, se evidencia un incremento en la medicion del porcentaje de variación de seguidores de las redes sociales institucionales del IDEP en un 2,38%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Adicionalmente,  se han subido en el canal de YouTube las presentaciones de los eventos académicos de INNOVAIDEP que se han realizado por el IDEP. De igual forma las diferentes convocatorias  para el apoyo a docentes en eventos academicos ha generado que las grupos de interes se vinculen a las redes sociales para tner mayor informacion de las actividades que realiza el IDEP.</t>
  </si>
  <si>
    <t>Durante este periodo, se evidencia un incremento en la medición del porcentaje de variación de seguidores de las redes sociales institucionales del IDEP en un 3,21% frente a la meta programada, mostrando un desempeño excelente en la divulgación de la información del IDEP a través de estos medios. Este incremento se encuentra relacionado con la campaña de gratuidad de las descargas de los libros que se realiza de manera virtual a través de las diferentes redes sociales del IDEP , generando así un mayor numero de seguidores en las redes  sociales de  Facebook, Twitter, Instagram y YouTube. De igual manera en los diferentes boletines externos que se remiten a los grupos de valor de la base de datos se envían noticias o enlaces referenciando las redes sociales del IDEP, generando un posible incremento en los seguidores de las mismas.  De igual forma las diferentes convocatorias  para el apoyo a docentes en eventos académicos y la celebración de los 25 años del IDEP  ha generado que las grupos de interés se vinculen a las redes sociales para tener mayor información de las actividades que realiza el IDEP.</t>
  </si>
  <si>
    <t xml:space="preserve">Durante la vigencia se presento un desempeño excelente en el  Impacto en medios de comunicación externos especialmente en medios virtuales y en  redes  sociales. </t>
  </si>
  <si>
    <t xml:space="preserve">Para este  trimestre, se realizaron 21 publicaciones en internet a través de diferentes medios  y temas relacionados con:   Invitación a eventos del IDEP (Seminario Internacional de Estudios Sociales y Pensamiento Crítico, Foro 'Maternidad y paternidad en los contextos escolares', Lanzamiento morral pedagógico Sumapaz, Promoción libro La sexualidad en la escuela: el amor eres tú , Promoción texto La sexualidad en los adolescentes, entre el disfrute, la responsabilidad y la autonomía de MAU  Cubrimiento eventos Ciudad Maestra, Mención del IDEP como entidad distrital más eficiente en el ahorro obtenido.,  Invitación Seminario IDEP 25 años Y el Premio a la investigación e innovación educativa 2019. Con lo anterior, se evidencia un desempeño excelente para este trimestre, tendiendo en cuenta que se  hacen publicaciones de información del IDEP en medios de comunicación externos, para esta medición en internet el cual supera la meta establecida para este periodo de tiempo. </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</si>
</sst>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_-* #,##0.00\ &quot;€&quot;_-;\-* #,##0.00\ &quot;€&quot;_-;_-* &quot;-&quot;??\ &quot;€&quot;_-;_-@_-"/>
    <numFmt numFmtId="179" formatCode="0.0%"/>
    <numFmt numFmtId="180" formatCode="0.000"/>
    <numFmt numFmtId="181" formatCode="0.0000"/>
    <numFmt numFmtId="182" formatCode="0.0"/>
    <numFmt numFmtId="183" formatCode="[$-240A]dddd\,\ dd&quot; de &quot;mmmm&quot; de &quot;yyyy"/>
    <numFmt numFmtId="184" formatCode="[$-240A]h:mm:ss\ AM/PM"/>
    <numFmt numFmtId="185" formatCode="[$-F400]h:mm:ss\ AM/PM"/>
    <numFmt numFmtId="186" formatCode="_(* #,##0.000_);_(* \(#,##0.000\);_(* &quot;-&quot;??_);_(@_)"/>
    <numFmt numFmtId="187" formatCode="_(* #,##0.0000_);_(* \(#,##0.0000\);_(* &quot;-&quot;??_);_(@_)"/>
    <numFmt numFmtId="188" formatCode="_(* #,##0.00000_);_(* \(#,##0.00000\);_(* &quot;-&quot;??_);_(@_)"/>
    <numFmt numFmtId="189" formatCode="_(* #,##0.0_);_(* \(#,##0.0\);_(* &quot;-&quot;??_);_(@_)"/>
    <numFmt numFmtId="190" formatCode="_(* #,##0_);_(* \(#,##0\);_(* &quot;-&quot;??_);_(@_)"/>
    <numFmt numFmtId="191" formatCode="_(* #,##0.000000_);_(* \(#,##0.000000\);_(* &quot;-&quot;??_);_(@_)"/>
    <numFmt numFmtId="192" formatCode="_(* #,##0.0000000_);_(* \(#,##0.0000000\);_(* &quot;-&quot;??_);_(@_)"/>
    <numFmt numFmtId="193" formatCode="0.0000000000"/>
    <numFmt numFmtId="194" formatCode="0.000000000"/>
    <numFmt numFmtId="195" formatCode="0.00000000"/>
    <numFmt numFmtId="196" formatCode="0.0000000"/>
    <numFmt numFmtId="197" formatCode="0.000000"/>
    <numFmt numFmtId="198" formatCode="0.00000"/>
  </numFmts>
  <fonts count="60">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i/>
      <sz val="10"/>
      <name val="Arial"/>
      <family val="2"/>
    </font>
    <font>
      <sz val="10"/>
      <color indexed="8"/>
      <name val="Calibri"/>
      <family val="0"/>
    </font>
    <font>
      <sz val="5.45"/>
      <color indexed="8"/>
      <name val="Calibri"/>
      <family val="0"/>
    </font>
    <font>
      <sz val="8.8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sz val="10"/>
      <color theme="1"/>
      <name val="Arial"/>
      <family val="2"/>
    </font>
    <font>
      <sz val="10"/>
      <color theme="1"/>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1" tint="0.0499899983406066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medium"/>
      <right style="medium"/>
      <top/>
      <bottom style="mediu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thin"/>
    </border>
    <border>
      <left style="medium"/>
      <right/>
      <top style="medium"/>
      <bottom/>
    </border>
    <border>
      <left style="medium"/>
      <right style="thin"/>
      <top>
        <color indexed="63"/>
      </top>
      <bottom style="thin"/>
    </border>
    <border>
      <left style="thin"/>
      <right style="thin"/>
      <top>
        <color indexed="63"/>
      </top>
      <bottom style="thin"/>
    </border>
    <border>
      <left style="medium"/>
      <right style="medium"/>
      <top style="medium"/>
      <bottom/>
    </border>
    <border>
      <left/>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30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2" xfId="60" applyNumberFormat="1" applyFont="1" applyBorder="1" applyAlignment="1">
      <alignment horizontal="center" vertical="center"/>
    </xf>
    <xf numFmtId="0" fontId="6" fillId="0" borderId="13" xfId="60" applyNumberFormat="1" applyFont="1" applyBorder="1" applyAlignment="1">
      <alignment horizontal="center" vertical="center"/>
    </xf>
    <xf numFmtId="0" fontId="7" fillId="0" borderId="13" xfId="60" applyNumberFormat="1" applyFont="1" applyBorder="1" applyAlignment="1">
      <alignment horizontal="center" vertical="center"/>
    </xf>
    <xf numFmtId="0" fontId="0" fillId="0" borderId="13" xfId="60" applyNumberFormat="1" applyFont="1" applyBorder="1" applyAlignment="1">
      <alignment horizontal="center" vertical="center" wrapText="1"/>
    </xf>
    <xf numFmtId="0" fontId="0" fillId="0" borderId="14"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8" xfId="19" applyBorder="1" applyAlignment="1">
      <alignment vertical="center" wrapText="1"/>
    </xf>
    <xf numFmtId="0" fontId="2" fillId="37" borderId="15"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vertical="center" wrapText="1"/>
    </xf>
    <xf numFmtId="0" fontId="56" fillId="38" borderId="22" xfId="19" applyFont="1" applyFill="1" applyBorder="1" applyAlignment="1">
      <alignment horizontal="center" vertical="center" wrapText="1"/>
    </xf>
    <xf numFmtId="0" fontId="56" fillId="38" borderId="23" xfId="19" applyFont="1" applyFill="1" applyBorder="1" applyAlignment="1">
      <alignment horizontal="center" vertical="center" wrapText="1"/>
    </xf>
    <xf numFmtId="9" fontId="56" fillId="38" borderId="24" xfId="19" applyNumberFormat="1" applyFont="1" applyFill="1" applyBorder="1" applyAlignment="1">
      <alignment horizontal="center" vertical="center" wrapText="1"/>
    </xf>
    <xf numFmtId="9" fontId="56" fillId="38" borderId="23" xfId="19" applyNumberFormat="1" applyFont="1" applyFill="1" applyBorder="1" applyAlignment="1">
      <alignment horizontal="center" vertical="center" wrapText="1"/>
    </xf>
    <xf numFmtId="0" fontId="54" fillId="6" borderId="25" xfId="19" applyFont="1" applyBorder="1" applyAlignment="1">
      <alignment horizontal="center" vertical="center"/>
    </xf>
    <xf numFmtId="0" fontId="36" fillId="6" borderId="26" xfId="19" applyBorder="1" applyAlignment="1">
      <alignment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39"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9" fontId="2" fillId="30" borderId="15" xfId="58" applyFont="1" applyFill="1" applyBorder="1" applyAlignment="1">
      <alignment horizontal="center" vertical="center" wrapText="1"/>
    </xf>
    <xf numFmtId="0" fontId="3" fillId="0" borderId="28" xfId="0" applyFont="1" applyFill="1" applyBorder="1" applyAlignment="1">
      <alignment vertical="center" wrapText="1"/>
    </xf>
    <xf numFmtId="0" fontId="3" fillId="0" borderId="5" xfId="0" applyFont="1" applyFill="1" applyBorder="1" applyAlignment="1">
      <alignment vertical="center" wrapText="1"/>
    </xf>
    <xf numFmtId="9" fontId="3" fillId="39" borderId="15"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2" fontId="3" fillId="0" borderId="12" xfId="0" applyNumberFormat="1" applyFont="1" applyFill="1" applyBorder="1" applyAlignment="1">
      <alignment horizontal="center" vertical="center" wrapText="1"/>
    </xf>
    <xf numFmtId="1" fontId="2" fillId="30" borderId="5" xfId="58"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2" fontId="36" fillId="6" borderId="26" xfId="19" applyNumberFormat="1" applyBorder="1" applyAlignment="1">
      <alignment horizontal="center" vertical="center"/>
    </xf>
    <xf numFmtId="9" fontId="2" fillId="37" borderId="29" xfId="58" applyFont="1" applyFill="1" applyBorder="1" applyAlignment="1">
      <alignment horizontal="center" vertical="center" wrapText="1"/>
    </xf>
    <xf numFmtId="9" fontId="2" fillId="40" borderId="15" xfId="58" applyFont="1" applyFill="1" applyBorder="1" applyAlignment="1" applyProtection="1">
      <alignment horizontal="center" vertical="center" wrapText="1"/>
      <protection hidden="1"/>
    </xf>
    <xf numFmtId="179" fontId="2" fillId="40" borderId="29" xfId="58" applyNumberFormat="1" applyFont="1" applyFill="1" applyBorder="1" applyAlignment="1">
      <alignment horizontal="center" vertical="center" wrapText="1"/>
    </xf>
    <xf numFmtId="9" fontId="2" fillId="41" borderId="12" xfId="58" applyFont="1" applyFill="1" applyBorder="1" applyAlignment="1">
      <alignment horizontal="center" vertical="center" wrapText="1"/>
    </xf>
    <xf numFmtId="9" fontId="2" fillId="41" borderId="13" xfId="58" applyFont="1" applyFill="1" applyBorder="1" applyAlignment="1" applyProtection="1">
      <alignment horizontal="center" vertical="center" wrapText="1"/>
      <protection hidden="1"/>
    </xf>
    <xf numFmtId="179" fontId="2" fillId="41" borderId="14" xfId="58" applyNumberFormat="1" applyFont="1"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2" fillId="34" borderId="0" xfId="0" applyFont="1" applyFill="1" applyBorder="1" applyAlignment="1">
      <alignment horizontal="center" vertical="center" wrapText="1"/>
    </xf>
    <xf numFmtId="0" fontId="0" fillId="0" borderId="0" xfId="56" applyFont="1" applyBorder="1" applyAlignment="1">
      <alignment horizontal="center" vertical="center" wrapText="1"/>
      <protection/>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43" fontId="36" fillId="6" borderId="26" xfId="51" applyFont="1" applyFill="1" applyBorder="1" applyAlignment="1">
      <alignment horizontal="center" vertical="center" wrapText="1"/>
    </xf>
    <xf numFmtId="0" fontId="56" fillId="38" borderId="30" xfId="19" applyFont="1" applyFill="1" applyBorder="1" applyAlignment="1">
      <alignment horizontal="center" vertical="center" wrapText="1"/>
    </xf>
    <xf numFmtId="0" fontId="56" fillId="38" borderId="31" xfId="19" applyFont="1" applyFill="1" applyBorder="1" applyAlignment="1">
      <alignment horizontal="center" vertical="center" wrapText="1"/>
    </xf>
    <xf numFmtId="9" fontId="56" fillId="38" borderId="31" xfId="19" applyNumberFormat="1" applyFont="1" applyFill="1" applyBorder="1" applyAlignment="1">
      <alignment horizontal="center" vertical="center" wrapText="1"/>
    </xf>
    <xf numFmtId="9" fontId="56" fillId="38" borderId="32" xfId="19" applyNumberFormat="1" applyFont="1" applyFill="1" applyBorder="1" applyAlignment="1">
      <alignment horizontal="center" vertical="center" wrapText="1"/>
    </xf>
    <xf numFmtId="2" fontId="36" fillId="6" borderId="18" xfId="19" applyNumberFormat="1" applyBorder="1" applyAlignment="1">
      <alignment horizontal="center" vertical="center"/>
    </xf>
    <xf numFmtId="43" fontId="36" fillId="6" borderId="18" xfId="51" applyFont="1" applyFill="1" applyBorder="1" applyAlignment="1">
      <alignment horizontal="center" vertical="center" wrapText="1"/>
    </xf>
    <xf numFmtId="2" fontId="36" fillId="6" borderId="21" xfId="19" applyNumberFormat="1" applyBorder="1" applyAlignment="1">
      <alignment horizontal="center" vertical="center"/>
    </xf>
    <xf numFmtId="43" fontId="36" fillId="6" borderId="21" xfId="51" applyFont="1" applyFill="1" applyBorder="1" applyAlignment="1">
      <alignment horizontal="center" vertical="center" wrapText="1"/>
    </xf>
    <xf numFmtId="43" fontId="36" fillId="34" borderId="26" xfId="51" applyFont="1" applyFill="1" applyBorder="1" applyAlignment="1">
      <alignment horizontal="center" vertical="center"/>
    </xf>
    <xf numFmtId="43" fontId="36" fillId="34" borderId="18" xfId="51" applyFont="1" applyFill="1" applyBorder="1" applyAlignment="1">
      <alignment horizontal="center" vertical="center"/>
    </xf>
    <xf numFmtId="43" fontId="36" fillId="34" borderId="33" xfId="51" applyFont="1" applyFill="1" applyBorder="1" applyAlignment="1">
      <alignment horizontal="center" vertical="center"/>
    </xf>
    <xf numFmtId="43" fontId="36" fillId="34" borderId="34" xfId="51" applyFont="1" applyFill="1" applyBorder="1" applyAlignment="1">
      <alignment horizontal="center" vertical="center"/>
    </xf>
    <xf numFmtId="43" fontId="36" fillId="34" borderId="35" xfId="51" applyFont="1" applyFill="1" applyBorder="1" applyAlignment="1">
      <alignment horizontal="center" vertical="center"/>
    </xf>
    <xf numFmtId="43" fontId="36" fillId="34" borderId="36" xfId="5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43" fontId="2" fillId="37" borderId="37" xfId="51" applyFont="1" applyFill="1" applyBorder="1" applyAlignment="1">
      <alignment horizontal="center" vertical="center" wrapText="1"/>
    </xf>
    <xf numFmtId="43" fontId="2" fillId="37" borderId="15" xfId="51" applyFont="1" applyFill="1" applyBorder="1" applyAlignment="1" applyProtection="1">
      <alignment horizontal="center" vertical="center" wrapText="1"/>
      <protection hidden="1"/>
    </xf>
    <xf numFmtId="43" fontId="2" fillId="37" borderId="29" xfId="51" applyFont="1" applyFill="1" applyBorder="1" applyAlignment="1">
      <alignment horizontal="center" vertical="center" wrapText="1"/>
    </xf>
    <xf numFmtId="43" fontId="2" fillId="40" borderId="37" xfId="51" applyFont="1" applyFill="1" applyBorder="1" applyAlignment="1">
      <alignment horizontal="center" vertical="center" wrapText="1"/>
    </xf>
    <xf numFmtId="43" fontId="2" fillId="40" borderId="15" xfId="51" applyFont="1" applyFill="1" applyBorder="1" applyAlignment="1" applyProtection="1">
      <alignment horizontal="center" vertical="center" wrapText="1"/>
      <protection hidden="1"/>
    </xf>
    <xf numFmtId="43" fontId="2" fillId="40" borderId="29" xfId="51" applyFont="1" applyFill="1" applyBorder="1" applyAlignment="1">
      <alignment horizontal="center" vertical="center" wrapText="1"/>
    </xf>
    <xf numFmtId="43" fontId="2" fillId="41" borderId="12" xfId="51" applyFont="1" applyFill="1" applyBorder="1" applyAlignment="1">
      <alignment horizontal="center" vertical="center" wrapText="1"/>
    </xf>
    <xf numFmtId="43" fontId="2" fillId="41" borderId="13" xfId="51" applyFont="1" applyFill="1" applyBorder="1" applyAlignment="1" applyProtection="1">
      <alignment horizontal="center" vertical="center" wrapText="1"/>
      <protection hidden="1"/>
    </xf>
    <xf numFmtId="43" fontId="2" fillId="41" borderId="14" xfId="51" applyFont="1" applyFill="1" applyBorder="1" applyAlignment="1">
      <alignment horizontal="center" vertical="center" wrapText="1"/>
    </xf>
    <xf numFmtId="43" fontId="36" fillId="34" borderId="21" xfId="51" applyFont="1" applyFill="1" applyBorder="1" applyAlignment="1">
      <alignment horizontal="center" vertical="center"/>
    </xf>
    <xf numFmtId="0" fontId="54" fillId="6" borderId="38" xfId="19" applyFont="1" applyBorder="1" applyAlignment="1">
      <alignment horizontal="center" vertical="center"/>
    </xf>
    <xf numFmtId="2" fontId="36" fillId="6" borderId="39" xfId="19" applyNumberFormat="1" applyBorder="1" applyAlignment="1">
      <alignment horizontal="center" vertical="center"/>
    </xf>
    <xf numFmtId="43" fontId="36" fillId="6" borderId="39" xfId="51" applyFont="1" applyFill="1" applyBorder="1" applyAlignment="1">
      <alignment horizontal="center" vertical="center" wrapText="1"/>
    </xf>
    <xf numFmtId="0" fontId="36" fillId="6" borderId="39" xfId="19" applyBorder="1" applyAlignment="1">
      <alignment vertical="center" wrapText="1"/>
    </xf>
    <xf numFmtId="43" fontId="36" fillId="34" borderId="39" xfId="51" applyFont="1" applyFill="1" applyBorder="1" applyAlignment="1">
      <alignment horizontal="center" vertical="center"/>
    </xf>
    <xf numFmtId="2" fontId="2" fillId="37" borderId="37" xfId="58" applyNumberFormat="1" applyFont="1" applyFill="1" applyBorder="1" applyAlignment="1">
      <alignment horizontal="center" vertical="center" wrapText="1"/>
    </xf>
    <xf numFmtId="2" fontId="2" fillId="37" borderId="15" xfId="0" applyNumberFormat="1" applyFont="1" applyFill="1" applyBorder="1" applyAlignment="1" applyProtection="1">
      <alignment horizontal="center" vertical="center" wrapText="1"/>
      <protection hidden="1"/>
    </xf>
    <xf numFmtId="2" fontId="2" fillId="37" borderId="29" xfId="58" applyNumberFormat="1" applyFont="1" applyFill="1" applyBorder="1" applyAlignment="1">
      <alignment horizontal="center" vertical="center" wrapText="1"/>
    </xf>
    <xf numFmtId="2" fontId="2" fillId="40" borderId="37" xfId="58" applyNumberFormat="1" applyFont="1" applyFill="1" applyBorder="1" applyAlignment="1">
      <alignment horizontal="center" vertical="center" wrapText="1"/>
    </xf>
    <xf numFmtId="2" fontId="2" fillId="40" borderId="15" xfId="58" applyNumberFormat="1" applyFont="1" applyFill="1" applyBorder="1" applyAlignment="1" applyProtection="1">
      <alignment horizontal="center" vertical="center" wrapText="1"/>
      <protection hidden="1"/>
    </xf>
    <xf numFmtId="2" fontId="2" fillId="40" borderId="29" xfId="58" applyNumberFormat="1" applyFont="1" applyFill="1" applyBorder="1" applyAlignment="1">
      <alignment horizontal="center" vertical="center" wrapText="1"/>
    </xf>
    <xf numFmtId="2" fontId="2" fillId="41" borderId="12" xfId="58" applyNumberFormat="1" applyFont="1" applyFill="1" applyBorder="1" applyAlignment="1">
      <alignment horizontal="center" vertical="center" wrapText="1"/>
    </xf>
    <xf numFmtId="2" fontId="2" fillId="41" borderId="13" xfId="58" applyNumberFormat="1" applyFont="1" applyFill="1" applyBorder="1" applyAlignment="1" applyProtection="1">
      <alignment horizontal="center" vertical="center" wrapText="1"/>
      <protection hidden="1"/>
    </xf>
    <xf numFmtId="2" fontId="2" fillId="41" borderId="14" xfId="58" applyNumberFormat="1" applyFont="1" applyFill="1" applyBorder="1" applyAlignment="1">
      <alignment horizontal="center" vertical="center" wrapText="1"/>
    </xf>
    <xf numFmtId="10" fontId="36" fillId="34" borderId="26" xfId="51" applyNumberFormat="1" applyFont="1" applyFill="1" applyBorder="1" applyAlignment="1">
      <alignment horizontal="center" vertical="center"/>
    </xf>
    <xf numFmtId="10" fontId="36" fillId="34" borderId="18" xfId="51" applyNumberFormat="1" applyFont="1" applyFill="1" applyBorder="1" applyAlignment="1">
      <alignment horizontal="center" vertical="center"/>
    </xf>
    <xf numFmtId="10" fontId="36" fillId="34" borderId="21" xfId="51" applyNumberFormat="1" applyFont="1" applyFill="1" applyBorder="1" applyAlignment="1">
      <alignment horizontal="center" vertical="center"/>
    </xf>
    <xf numFmtId="0" fontId="36" fillId="34" borderId="34" xfId="51" applyNumberFormat="1" applyFont="1" applyFill="1" applyBorder="1" applyAlignment="1">
      <alignment horizontal="center" vertical="center"/>
    </xf>
    <xf numFmtId="0" fontId="36" fillId="34" borderId="35"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1" fontId="2" fillId="37" borderId="29" xfId="58" applyNumberFormat="1" applyFont="1" applyFill="1" applyBorder="1" applyAlignment="1">
      <alignment horizontal="center" vertical="center" wrapText="1"/>
    </xf>
    <xf numFmtId="1" fontId="2" fillId="40" borderId="29" xfId="58" applyNumberFormat="1" applyFont="1" applyFill="1" applyBorder="1" applyAlignment="1">
      <alignment horizontal="center" vertical="center" wrapText="1"/>
    </xf>
    <xf numFmtId="1" fontId="2" fillId="41" borderId="14" xfId="58" applyNumberFormat="1" applyFont="1" applyFill="1" applyBorder="1" applyAlignment="1">
      <alignment horizontal="center" vertical="center" wrapText="1"/>
    </xf>
    <xf numFmtId="1" fontId="2" fillId="37" borderId="37" xfId="58" applyNumberFormat="1" applyFont="1" applyFill="1" applyBorder="1" applyAlignment="1">
      <alignment horizontal="center" vertical="center" wrapText="1"/>
    </xf>
    <xf numFmtId="1" fontId="2" fillId="40" borderId="37" xfId="58" applyNumberFormat="1" applyFont="1" applyFill="1" applyBorder="1" applyAlignment="1">
      <alignment horizontal="center" vertical="center" wrapText="1"/>
    </xf>
    <xf numFmtId="1" fontId="2" fillId="41" borderId="12" xfId="58" applyNumberFormat="1" applyFont="1" applyFill="1" applyBorder="1" applyAlignment="1">
      <alignment horizontal="center" vertical="center" wrapText="1"/>
    </xf>
    <xf numFmtId="179" fontId="2" fillId="40" borderId="37" xfId="58" applyNumberFormat="1" applyFont="1" applyFill="1" applyBorder="1" applyAlignment="1">
      <alignment horizontal="center" vertical="center" wrapText="1"/>
    </xf>
    <xf numFmtId="179" fontId="2" fillId="37" borderId="37" xfId="58" applyNumberFormat="1" applyFont="1" applyFill="1" applyBorder="1" applyAlignment="1">
      <alignment horizontal="center" vertical="center" wrapText="1"/>
    </xf>
    <xf numFmtId="190" fontId="2" fillId="34" borderId="0" xfId="51" applyNumberFormat="1" applyFont="1" applyFill="1" applyAlignment="1">
      <alignment horizontal="center" vertical="center" wrapText="1"/>
    </xf>
    <xf numFmtId="190" fontId="2" fillId="34" borderId="0" xfId="0" applyNumberFormat="1" applyFont="1" applyFill="1" applyAlignment="1">
      <alignment horizontal="center" vertical="center" wrapText="1"/>
    </xf>
    <xf numFmtId="190" fontId="36" fillId="6" borderId="26" xfId="51" applyNumberFormat="1" applyFont="1" applyFill="1" applyBorder="1" applyAlignment="1">
      <alignment horizontal="center" vertical="center"/>
    </xf>
    <xf numFmtId="190" fontId="36" fillId="6" borderId="26" xfId="51" applyNumberFormat="1" applyFont="1" applyFill="1" applyBorder="1" applyAlignment="1">
      <alignment horizontal="center" vertical="center" wrapText="1"/>
    </xf>
    <xf numFmtId="190" fontId="36" fillId="6" borderId="26" xfId="51" applyNumberFormat="1" applyFont="1" applyFill="1" applyBorder="1" applyAlignment="1">
      <alignment vertical="center" wrapText="1"/>
    </xf>
    <xf numFmtId="10" fontId="36" fillId="34" borderId="26" xfId="58" applyNumberFormat="1" applyFont="1" applyFill="1" applyBorder="1" applyAlignment="1">
      <alignment horizontal="center" vertical="center"/>
    </xf>
    <xf numFmtId="9" fontId="2" fillId="34" borderId="0" xfId="58" applyFont="1" applyFill="1" applyAlignment="1">
      <alignment horizontal="center" vertical="center" wrapText="1"/>
    </xf>
    <xf numFmtId="190" fontId="36" fillId="6" borderId="18" xfId="51" applyNumberFormat="1" applyFont="1" applyFill="1" applyBorder="1" applyAlignment="1">
      <alignment horizontal="center" vertical="center"/>
    </xf>
    <xf numFmtId="190" fontId="36" fillId="6" borderId="18" xfId="51" applyNumberFormat="1" applyFont="1" applyFill="1" applyBorder="1" applyAlignment="1">
      <alignment horizontal="center" vertical="center" wrapText="1"/>
    </xf>
    <xf numFmtId="190" fontId="36" fillId="6" borderId="18" xfId="51" applyNumberFormat="1" applyFont="1" applyFill="1" applyBorder="1" applyAlignment="1">
      <alignment vertical="center" wrapText="1"/>
    </xf>
    <xf numFmtId="10" fontId="36" fillId="34" borderId="18" xfId="58" applyNumberFormat="1" applyFont="1" applyFill="1" applyBorder="1" applyAlignment="1">
      <alignment horizontal="center" vertical="center"/>
    </xf>
    <xf numFmtId="9" fontId="36" fillId="34" borderId="34" xfId="58" applyFont="1" applyFill="1" applyBorder="1" applyAlignment="1">
      <alignment horizontal="center" vertical="center"/>
    </xf>
    <xf numFmtId="190" fontId="36" fillId="6" borderId="21" xfId="51" applyNumberFormat="1" applyFont="1" applyFill="1" applyBorder="1" applyAlignment="1">
      <alignment horizontal="center" vertical="center"/>
    </xf>
    <xf numFmtId="190" fontId="36" fillId="6" borderId="21" xfId="51" applyNumberFormat="1" applyFont="1" applyFill="1" applyBorder="1" applyAlignment="1">
      <alignment horizontal="center" vertical="center" wrapText="1"/>
    </xf>
    <xf numFmtId="190" fontId="36" fillId="6" borderId="21" xfId="51" applyNumberFormat="1" applyFont="1" applyFill="1" applyBorder="1" applyAlignment="1">
      <alignment vertical="center" wrapText="1"/>
    </xf>
    <xf numFmtId="9" fontId="36" fillId="34" borderId="35" xfId="58" applyFont="1" applyFill="1" applyBorder="1" applyAlignment="1">
      <alignment horizontal="center" vertical="center"/>
    </xf>
    <xf numFmtId="1" fontId="36" fillId="6" borderId="26" xfId="19" applyNumberFormat="1" applyBorder="1" applyAlignment="1">
      <alignment horizontal="center" vertical="center"/>
    </xf>
    <xf numFmtId="1" fontId="36" fillId="6" borderId="18" xfId="19" applyNumberFormat="1" applyBorder="1" applyAlignment="1">
      <alignment horizontal="center" vertical="center"/>
    </xf>
    <xf numFmtId="1" fontId="36" fillId="6" borderId="21" xfId="19" applyNumberFormat="1" applyBorder="1" applyAlignment="1">
      <alignment horizontal="center" vertical="center"/>
    </xf>
    <xf numFmtId="1" fontId="2" fillId="34" borderId="5" xfId="58" applyNumberFormat="1" applyFont="1" applyFill="1" applyBorder="1" applyAlignment="1">
      <alignment horizontal="center" vertical="center" wrapText="1"/>
    </xf>
    <xf numFmtId="10" fontId="36" fillId="6" borderId="18" xfId="19" applyNumberFormat="1" applyFill="1" applyBorder="1" applyAlignment="1">
      <alignment horizontal="center" vertical="center"/>
    </xf>
    <xf numFmtId="10" fontId="36" fillId="6" borderId="21" xfId="19" applyNumberFormat="1" applyFill="1" applyBorder="1" applyAlignment="1">
      <alignment horizontal="center" vertical="center"/>
    </xf>
    <xf numFmtId="10" fontId="36" fillId="34" borderId="21" xfId="58" applyNumberFormat="1" applyFont="1" applyFill="1" applyBorder="1" applyAlignment="1">
      <alignment horizontal="center" vertical="center"/>
    </xf>
    <xf numFmtId="9" fontId="2" fillId="34" borderId="5" xfId="58" applyNumberFormat="1" applyFont="1" applyFill="1" applyBorder="1" applyAlignment="1">
      <alignment horizontal="center" vertical="center" wrapText="1"/>
    </xf>
    <xf numFmtId="1" fontId="3" fillId="34" borderId="12" xfId="0" applyNumberFormat="1" applyFont="1" applyFill="1" applyBorder="1" applyAlignment="1">
      <alignment horizontal="center" vertical="center" wrapText="1"/>
    </xf>
    <xf numFmtId="9" fontId="2" fillId="34" borderId="5" xfId="58" applyFont="1" applyFill="1" applyBorder="1" applyAlignment="1">
      <alignment horizontal="center" vertical="center" wrapText="1"/>
    </xf>
    <xf numFmtId="179" fontId="2" fillId="34" borderId="12" xfId="58" applyNumberFormat="1" applyFont="1" applyFill="1" applyBorder="1" applyAlignment="1">
      <alignment horizontal="center" vertical="center" wrapText="1"/>
    </xf>
    <xf numFmtId="9" fontId="36" fillId="6" borderId="26" xfId="58" applyFont="1" applyFill="1" applyBorder="1" applyAlignment="1">
      <alignment horizontal="center" vertical="center"/>
    </xf>
    <xf numFmtId="9" fontId="36" fillId="6" borderId="18" xfId="19" applyNumberFormat="1" applyFill="1" applyBorder="1" applyAlignment="1">
      <alignment horizontal="center" vertical="center"/>
    </xf>
    <xf numFmtId="9" fontId="36" fillId="6" borderId="21" xfId="19" applyNumberFormat="1" applyFill="1" applyBorder="1" applyAlignment="1">
      <alignment horizontal="center" vertical="center"/>
    </xf>
    <xf numFmtId="1" fontId="2" fillId="34" borderId="12" xfId="0" applyNumberFormat="1" applyFont="1" applyFill="1" applyBorder="1" applyAlignment="1">
      <alignment horizontal="center" vertical="center" wrapText="1"/>
    </xf>
    <xf numFmtId="10" fontId="2" fillId="37" borderId="37" xfId="51" applyNumberFormat="1" applyFont="1" applyFill="1" applyBorder="1" applyAlignment="1">
      <alignment horizontal="center" vertical="center" wrapText="1"/>
    </xf>
    <xf numFmtId="10" fontId="2" fillId="41" borderId="14" xfId="58" applyNumberFormat="1" applyFont="1" applyFill="1" applyBorder="1" applyAlignment="1">
      <alignment horizontal="center" vertical="center" wrapText="1"/>
    </xf>
    <xf numFmtId="10" fontId="2" fillId="40" borderId="37" xfId="51" applyNumberFormat="1" applyFont="1" applyFill="1" applyBorder="1" applyAlignment="1">
      <alignment horizontal="center" vertical="center" wrapText="1"/>
    </xf>
    <xf numFmtId="10" fontId="2" fillId="40" borderId="29" xfId="58" applyNumberFormat="1" applyFont="1" applyFill="1" applyBorder="1" applyAlignment="1">
      <alignment horizontal="center" vertical="center" wrapText="1"/>
    </xf>
    <xf numFmtId="10" fontId="2" fillId="37" borderId="29" xfId="58" applyNumberFormat="1" applyFont="1" applyFill="1" applyBorder="1" applyAlignment="1">
      <alignment horizontal="center" vertical="center" wrapText="1"/>
    </xf>
    <xf numFmtId="190" fontId="36" fillId="34" borderId="26" xfId="51" applyNumberFormat="1" applyFont="1" applyFill="1" applyBorder="1" applyAlignment="1">
      <alignment horizontal="center" vertical="center"/>
    </xf>
    <xf numFmtId="1" fontId="36" fillId="6" borderId="26" xfId="19" applyNumberFormat="1" applyBorder="1" applyAlignment="1">
      <alignment vertical="center"/>
    </xf>
    <xf numFmtId="190" fontId="36" fillId="34" borderId="18" xfId="51" applyNumberFormat="1" applyFont="1" applyFill="1" applyBorder="1" applyAlignment="1">
      <alignment horizontal="center" vertical="center"/>
    </xf>
    <xf numFmtId="190" fontId="36" fillId="34" borderId="34" xfId="51" applyNumberFormat="1" applyFont="1" applyFill="1" applyBorder="1" applyAlignment="1">
      <alignment horizontal="center" vertical="center"/>
    </xf>
    <xf numFmtId="190" fontId="36" fillId="34" borderId="33" xfId="51" applyNumberFormat="1" applyFont="1" applyFill="1" applyBorder="1" applyAlignment="1">
      <alignment horizontal="center" vertical="center"/>
    </xf>
    <xf numFmtId="190" fontId="36" fillId="34" borderId="35" xfId="51" applyNumberFormat="1" applyFont="1" applyFill="1" applyBorder="1" applyAlignment="1">
      <alignment horizontal="center" vertical="center"/>
    </xf>
    <xf numFmtId="1" fontId="36" fillId="6" borderId="18" xfId="19" applyNumberFormat="1" applyBorder="1" applyAlignment="1">
      <alignment horizontal="right" vertical="center"/>
    </xf>
    <xf numFmtId="10" fontId="36" fillId="34" borderId="32" xfId="51" applyNumberFormat="1" applyFont="1" applyFill="1" applyBorder="1" applyAlignment="1">
      <alignment horizontal="center" vertical="center"/>
    </xf>
    <xf numFmtId="10" fontId="36" fillId="34" borderId="34" xfId="51" applyNumberFormat="1" applyFont="1" applyFill="1" applyBorder="1" applyAlignment="1">
      <alignment horizontal="center" vertical="center"/>
    </xf>
    <xf numFmtId="180" fontId="2" fillId="30" borderId="11" xfId="0" applyNumberFormat="1" applyFont="1" applyFill="1" applyBorder="1" applyAlignment="1">
      <alignment horizontal="center" vertical="center" wrapText="1"/>
    </xf>
    <xf numFmtId="2" fontId="2" fillId="30" borderId="11" xfId="0" applyNumberFormat="1" applyFont="1" applyFill="1" applyBorder="1" applyAlignment="1">
      <alignment horizontal="center" vertical="center" wrapText="1"/>
    </xf>
    <xf numFmtId="43" fontId="36" fillId="6" borderId="26" xfId="51" applyNumberFormat="1" applyFont="1" applyFill="1" applyBorder="1" applyAlignment="1">
      <alignment horizontal="center" vertical="center" wrapText="1"/>
    </xf>
    <xf numFmtId="182" fontId="2" fillId="34" borderId="0" xfId="0" applyNumberFormat="1" applyFont="1" applyFill="1" applyAlignment="1">
      <alignment horizontal="center" vertical="center" wrapText="1"/>
    </xf>
    <xf numFmtId="43" fontId="36" fillId="6" borderId="39" xfId="51" applyNumberFormat="1" applyFont="1" applyFill="1" applyBorder="1" applyAlignment="1">
      <alignment horizontal="center" vertical="center" wrapText="1"/>
    </xf>
    <xf numFmtId="190" fontId="36" fillId="6" borderId="18" xfId="51" applyNumberFormat="1" applyFont="1" applyFill="1" applyBorder="1" applyAlignment="1">
      <alignment horizontal="right" vertical="center" wrapText="1"/>
    </xf>
    <xf numFmtId="1" fontId="36" fillId="6" borderId="21" xfId="19" applyNumberFormat="1" applyBorder="1" applyAlignment="1">
      <alignment horizontal="right" vertical="center"/>
    </xf>
    <xf numFmtId="0" fontId="57" fillId="42" borderId="12"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39" borderId="14" xfId="0"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9"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41" xfId="0" applyFont="1" applyFill="1" applyBorder="1" applyAlignment="1">
      <alignment horizontal="center" vertical="center" wrapText="1"/>
    </xf>
    <xf numFmtId="0" fontId="2" fillId="40" borderId="37" xfId="0" applyFont="1" applyFill="1" applyBorder="1" applyAlignment="1">
      <alignment horizontal="center" vertical="center" wrapText="1"/>
    </xf>
    <xf numFmtId="0" fontId="2" fillId="4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41"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2" fillId="37" borderId="29"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1"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49" fontId="9" fillId="34" borderId="12" xfId="0" applyNumberFormat="1" applyFont="1" applyFill="1" applyBorder="1" applyAlignment="1" applyProtection="1">
      <alignment horizontal="center" vertical="center" wrapText="1"/>
      <protection hidden="1"/>
    </xf>
    <xf numFmtId="49" fontId="9" fillId="34" borderId="14" xfId="0" applyNumberFormat="1" applyFont="1" applyFill="1" applyBorder="1" applyAlignment="1" applyProtection="1">
      <alignment horizontal="center" vertical="center" wrapText="1"/>
      <protection hidden="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0" fillId="34" borderId="13" xfId="0" applyFont="1" applyFill="1" applyBorder="1" applyAlignment="1">
      <alignment horizontal="justify" vertical="center" wrapText="1"/>
    </xf>
    <xf numFmtId="0" fontId="0" fillId="34" borderId="14" xfId="0" applyFont="1" applyFill="1" applyBorder="1" applyAlignment="1">
      <alignment horizontal="justify" vertical="center" wrapText="1"/>
    </xf>
    <xf numFmtId="0" fontId="58" fillId="34" borderId="12" xfId="0" applyFont="1" applyFill="1" applyBorder="1" applyAlignment="1">
      <alignment horizontal="justify" vertical="center" wrapText="1"/>
    </xf>
    <xf numFmtId="0" fontId="58" fillId="34" borderId="13" xfId="0" applyFont="1" applyFill="1" applyBorder="1" applyAlignment="1">
      <alignment horizontal="justify" vertical="center" wrapText="1"/>
    </xf>
    <xf numFmtId="0" fontId="58" fillId="34" borderId="14" xfId="0" applyFont="1" applyFill="1" applyBorder="1" applyAlignment="1">
      <alignment horizontal="justify" vertical="center" wrapText="1"/>
    </xf>
    <xf numFmtId="0" fontId="3" fillId="0" borderId="2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0" fillId="34" borderId="12" xfId="0" applyFont="1" applyFill="1" applyBorder="1" applyAlignment="1">
      <alignment horizontal="justify" vertical="center" wrapText="1"/>
    </xf>
    <xf numFmtId="0" fontId="10" fillId="34" borderId="13" xfId="0" applyFont="1" applyFill="1" applyBorder="1" applyAlignment="1">
      <alignment horizontal="justify" vertical="center" wrapText="1"/>
    </xf>
    <xf numFmtId="0" fontId="10" fillId="34" borderId="14" xfId="0" applyFont="1" applyFill="1" applyBorder="1" applyAlignment="1">
      <alignment horizontal="justify" vertical="center" wrapText="1"/>
    </xf>
    <xf numFmtId="0" fontId="3" fillId="34" borderId="29"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41"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34" borderId="14" xfId="0" applyFont="1" applyFill="1" applyBorder="1" applyAlignment="1">
      <alignment horizontal="center" vertical="center" wrapText="1"/>
    </xf>
    <xf numFmtId="190" fontId="36" fillId="34" borderId="21" xfId="51" applyNumberFormat="1"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21">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1295"/>
          <c:y val="0.0215"/>
          <c:w val="0.87375"/>
          <c:h val="0.949"/>
        </c:manualLayout>
      </c:layout>
      <c:bar3DChart>
        <c:barDir val="col"/>
        <c:grouping val="clustered"/>
        <c:varyColors val="0"/>
        <c:ser>
          <c:idx val="2"/>
          <c:order val="0"/>
          <c:tx>
            <c:strRef>
              <c:f>'DIC-01 Cumplimiento DIC C1'!$C$35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'DIC-01 Cumplimiento DIC C1'!$C$36:$C$39</c:f>
              <c:numCache/>
            </c:numRef>
          </c:val>
          <c:shape val="cylinder"/>
        </c:ser>
        <c:ser>
          <c:idx val="0"/>
          <c:order val="1"/>
          <c:tx>
            <c:strRef>
              <c:f>'DIC-01 Cumplimiento DIC C1'!$H$35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'DIC-01 Cumplimiento DIC C1'!$B$36:$B$39</c:f>
              <c:strCache/>
            </c:strRef>
          </c:cat>
          <c:val>
            <c:numRef>
              <c:f>'DIC-01 Cumplimiento DIC C1'!$H$36:$H$39</c:f>
              <c:numCache/>
            </c:numRef>
          </c:val>
          <c:shape val="cylinder"/>
        </c:ser>
        <c:shape val="cylinder"/>
        <c:axId val="15594768"/>
        <c:axId val="6135185"/>
      </c:bar3DChart>
      <c:catAx>
        <c:axId val="15594768"/>
        <c:scaling>
          <c:orientation val="minMax"/>
        </c:scaling>
        <c:axPos val="b"/>
        <c:delete val="0"/>
        <c:numFmt formatCode="General" sourceLinked="1"/>
        <c:majorTickMark val="none"/>
        <c:minorTickMark val="none"/>
        <c:tickLblPos val="nextTo"/>
        <c:spPr>
          <a:ln w="3175">
            <a:solidFill>
              <a:srgbClr val="808080"/>
            </a:solidFill>
          </a:ln>
        </c:spPr>
        <c:crossAx val="6135185"/>
        <c:crosses val="autoZero"/>
        <c:auto val="1"/>
        <c:lblOffset val="100"/>
        <c:tickLblSkip val="1"/>
        <c:noMultiLvlLbl val="0"/>
      </c:catAx>
      <c:valAx>
        <c:axId val="613518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5594768"/>
        <c:crossesAt val="1"/>
        <c:crossBetween val="between"/>
        <c:dispUnits/>
        <c:majorUnit val="0.5"/>
      </c:valAx>
      <c:spPr>
        <a:noFill/>
        <a:ln>
          <a:noFill/>
        </a:ln>
      </c:spPr>
    </c:plotArea>
    <c:legend>
      <c:legendPos val="r"/>
      <c:layout>
        <c:manualLayout>
          <c:xMode val="edge"/>
          <c:yMode val="edge"/>
          <c:x val="0.886"/>
          <c:y val="0.4475"/>
          <c:w val="0.11"/>
          <c:h val="0.096"/>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'DIC-02 Cumplimiento DIC C2'!$C$35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'DIC-02 Cumplimiento DIC C2'!$C$36:$C$39</c:f>
              <c:numCache/>
            </c:numRef>
          </c:val>
          <c:shape val="cylinder"/>
        </c:ser>
        <c:ser>
          <c:idx val="0"/>
          <c:order val="1"/>
          <c:tx>
            <c:strRef>
              <c:f>'DIC-02 Cumplimiento DIC C2'!$H$35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'DIC-02 Cumplimiento DIC C2'!$B$36:$B$39</c:f>
              <c:strCache/>
            </c:strRef>
          </c:cat>
          <c:val>
            <c:numRef>
              <c:f>'DIC-02 Cumplimiento DIC C2'!$H$36:$H$39</c:f>
              <c:numCache/>
            </c:numRef>
          </c:val>
          <c:shape val="cylinder"/>
        </c:ser>
        <c:shape val="cylinder"/>
        <c:axId val="55216666"/>
        <c:axId val="27187947"/>
      </c:bar3DChart>
      <c:catAx>
        <c:axId val="55216666"/>
        <c:scaling>
          <c:orientation val="minMax"/>
        </c:scaling>
        <c:axPos val="b"/>
        <c:delete val="0"/>
        <c:numFmt formatCode="General" sourceLinked="1"/>
        <c:majorTickMark val="none"/>
        <c:minorTickMark val="none"/>
        <c:tickLblPos val="nextTo"/>
        <c:spPr>
          <a:ln w="3175">
            <a:solidFill>
              <a:srgbClr val="808080"/>
            </a:solidFill>
          </a:ln>
        </c:spPr>
        <c:crossAx val="27187947"/>
        <c:crosses val="autoZero"/>
        <c:auto val="1"/>
        <c:lblOffset val="100"/>
        <c:tickLblSkip val="1"/>
        <c:noMultiLvlLbl val="0"/>
      </c:catAx>
      <c:valAx>
        <c:axId val="2718794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5216666"/>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'DIC-03 DESCARGAS'!$C$35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'DIC-03 DESCARGAS'!$C$36:$C$39</c:f>
              <c:numCache/>
            </c:numRef>
          </c:val>
          <c:shape val="cylinder"/>
        </c:ser>
        <c:ser>
          <c:idx val="0"/>
          <c:order val="1"/>
          <c:tx>
            <c:strRef>
              <c:f>'DIC-03 DESCARGAS'!$H$35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'DIC-03 DESCARGAS'!$B$36:$B$39</c:f>
              <c:strCache/>
            </c:strRef>
          </c:cat>
          <c:val>
            <c:numRef>
              <c:f>'DIC-03 DESCARGAS'!$H$36:$H$39</c:f>
              <c:numCache/>
            </c:numRef>
          </c:val>
          <c:shape val="cylinder"/>
        </c:ser>
        <c:shape val="cylinder"/>
        <c:axId val="43364932"/>
        <c:axId val="54740069"/>
      </c:bar3DChart>
      <c:catAx>
        <c:axId val="43364932"/>
        <c:scaling>
          <c:orientation val="minMax"/>
        </c:scaling>
        <c:axPos val="b"/>
        <c:delete val="0"/>
        <c:numFmt formatCode="General" sourceLinked="1"/>
        <c:majorTickMark val="none"/>
        <c:minorTickMark val="none"/>
        <c:tickLblPos val="nextTo"/>
        <c:spPr>
          <a:ln w="3175">
            <a:solidFill>
              <a:srgbClr val="808080"/>
            </a:solidFill>
          </a:ln>
        </c:spPr>
        <c:crossAx val="54740069"/>
        <c:crosses val="autoZero"/>
        <c:auto val="1"/>
        <c:lblOffset val="100"/>
        <c:tickLblSkip val="1"/>
        <c:noMultiLvlLbl val="0"/>
      </c:catAx>
      <c:valAx>
        <c:axId val="54740069"/>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3364932"/>
        <c:crossesAt val="1"/>
        <c:crossBetween val="between"/>
        <c:dispUnits/>
        <c:majorUnit val="1000"/>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25"/>
          <c:y val="0.03625"/>
          <c:w val="0.87875"/>
          <c:h val="0.9235"/>
        </c:manualLayout>
      </c:layout>
      <c:bar3DChart>
        <c:barDir val="col"/>
        <c:grouping val="clustered"/>
        <c:varyColors val="0"/>
        <c:ser>
          <c:idx val="2"/>
          <c:order val="0"/>
          <c:tx>
            <c:strRef>
              <c:f>'DIC-04 CLIC ENLACE'!$C$35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'DIC-04 CLIC ENLACE'!$C$36:$C$39</c:f>
              <c:numCache/>
            </c:numRef>
          </c:val>
          <c:shape val="cylinder"/>
        </c:ser>
        <c:ser>
          <c:idx val="0"/>
          <c:order val="1"/>
          <c:tx>
            <c:strRef>
              <c:f>'DIC-04 CLIC ENLACE'!$H$35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'DIC-04 CLIC ENLACE'!$B$36:$B$39</c:f>
              <c:strCache/>
            </c:strRef>
          </c:cat>
          <c:val>
            <c:numRef>
              <c:f>'DIC-04 CLIC ENLACE'!$H$36:$H$39</c:f>
              <c:numCache/>
            </c:numRef>
          </c:val>
          <c:shape val="cylinder"/>
        </c:ser>
        <c:shape val="cylinder"/>
        <c:axId val="22898574"/>
        <c:axId val="4760575"/>
      </c:bar3DChart>
      <c:catAx>
        <c:axId val="22898574"/>
        <c:scaling>
          <c:orientation val="minMax"/>
        </c:scaling>
        <c:axPos val="b"/>
        <c:delete val="0"/>
        <c:numFmt formatCode="General" sourceLinked="1"/>
        <c:majorTickMark val="none"/>
        <c:minorTickMark val="none"/>
        <c:tickLblPos val="nextTo"/>
        <c:spPr>
          <a:ln w="3175">
            <a:solidFill>
              <a:srgbClr val="808080"/>
            </a:solidFill>
          </a:ln>
        </c:spPr>
        <c:crossAx val="4760575"/>
        <c:crosses val="autoZero"/>
        <c:auto val="1"/>
        <c:lblOffset val="100"/>
        <c:tickLblSkip val="1"/>
        <c:noMultiLvlLbl val="0"/>
      </c:catAx>
      <c:valAx>
        <c:axId val="476057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22898574"/>
        <c:crossesAt val="1"/>
        <c:crossBetween val="between"/>
        <c:dispUnits/>
        <c:majorUnit val="0.5"/>
      </c:valAx>
      <c:spPr>
        <a:noFill/>
        <a:ln>
          <a:noFill/>
        </a:ln>
      </c:spPr>
    </c:plotArea>
    <c:legend>
      <c:legendPos val="r"/>
      <c:layout>
        <c:manualLayout>
          <c:xMode val="edge"/>
          <c:yMode val="edge"/>
          <c:x val="0.89975"/>
          <c:y val="0.43225"/>
          <c:w val="0.0967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45"/>
          <c:w val="0.78975"/>
          <c:h val="0.927"/>
        </c:manualLayout>
      </c:layout>
      <c:bar3DChart>
        <c:barDir val="col"/>
        <c:grouping val="clustered"/>
        <c:varyColors val="0"/>
        <c:ser>
          <c:idx val="2"/>
          <c:order val="0"/>
          <c:tx>
            <c:strRef>
              <c:f>'DIC-05 REDES SOCIALES '!$B$39</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'DIC-05 REDES SOCIALES '!$B$40:$B$43</c:f>
              <c:numCache/>
            </c:numRef>
          </c:val>
          <c:shape val="cylinder"/>
        </c:ser>
        <c:ser>
          <c:idx val="0"/>
          <c:order val="1"/>
          <c:tx>
            <c:strRef>
              <c:f>'DIC-05 REDES SOCIALES '!$K$39</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'DIC-05 REDES SOCIALES '!$A$40:$A$43</c:f>
              <c:strCache/>
            </c:strRef>
          </c:cat>
          <c:val>
            <c:numRef>
              <c:f>'DIC-05 REDES SOCIALES '!$K$40:$K$43</c:f>
              <c:numCache/>
            </c:numRef>
          </c:val>
          <c:shape val="cylinder"/>
        </c:ser>
        <c:shape val="cylinder"/>
        <c:axId val="42845176"/>
        <c:axId val="50062265"/>
      </c:bar3DChart>
      <c:catAx>
        <c:axId val="42845176"/>
        <c:scaling>
          <c:orientation val="minMax"/>
        </c:scaling>
        <c:axPos val="b"/>
        <c:delete val="0"/>
        <c:numFmt formatCode="General" sourceLinked="1"/>
        <c:majorTickMark val="none"/>
        <c:minorTickMark val="none"/>
        <c:tickLblPos val="nextTo"/>
        <c:spPr>
          <a:ln w="3175">
            <a:solidFill>
              <a:srgbClr val="808080"/>
            </a:solidFill>
          </a:ln>
        </c:spPr>
        <c:crossAx val="50062265"/>
        <c:crosses val="autoZero"/>
        <c:auto val="1"/>
        <c:lblOffset val="100"/>
        <c:tickLblSkip val="1"/>
        <c:noMultiLvlLbl val="0"/>
      </c:catAx>
      <c:valAx>
        <c:axId val="50062265"/>
        <c:scaling>
          <c:orientation val="minMax"/>
          <c:max val="0.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2845176"/>
        <c:crossesAt val="1"/>
        <c:crossBetween val="between"/>
        <c:dispUnits/>
        <c:majorUnit val="0.05000000000000001"/>
      </c:valAx>
      <c:spPr>
        <a:noFill/>
        <a:ln>
          <a:noFill/>
        </a:ln>
      </c:spPr>
    </c:plotArea>
    <c:legend>
      <c:legendPos val="r"/>
      <c:layout>
        <c:manualLayout>
          <c:xMode val="edge"/>
          <c:yMode val="edge"/>
          <c:x val="0.851"/>
          <c:y val="0.41425"/>
          <c:w val="0.14575"/>
          <c:h val="0.375"/>
        </c:manualLayout>
      </c:layout>
      <c:overlay val="0"/>
      <c:spPr>
        <a:noFill/>
        <a:ln w="3175">
          <a:noFill/>
        </a:ln>
      </c:spPr>
      <c:txPr>
        <a:bodyPr vert="horz" rot="0"/>
        <a:lstStyle/>
        <a:p>
          <a:pPr>
            <a:defRPr lang="en-US" cap="none" sz="8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625"/>
          <c:w val="0.8835"/>
          <c:h val="0.9235"/>
        </c:manualLayout>
      </c:layout>
      <c:bar3DChart>
        <c:barDir val="col"/>
        <c:grouping val="clustered"/>
        <c:varyColors val="0"/>
        <c:ser>
          <c:idx val="2"/>
          <c:order val="0"/>
          <c:tx>
            <c:strRef>
              <c:f>'DIC-06 IMPACTO MEDIOS'!$C$35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'DIC-06 IMPACTO MEDIOS'!$C$36:$C$39</c:f>
              <c:numCache/>
            </c:numRef>
          </c:val>
          <c:shape val="cylinder"/>
        </c:ser>
        <c:ser>
          <c:idx val="0"/>
          <c:order val="1"/>
          <c:tx>
            <c:strRef>
              <c:f>'DIC-06 IMPACTO MEDIOS'!$H$35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'DIC-06 IMPACTO MEDIOS'!$B$36:$B$39</c:f>
              <c:strCache/>
            </c:strRef>
          </c:cat>
          <c:val>
            <c:numRef>
              <c:f>'DIC-06 IMPACTO MEDIOS'!$H$36:$H$39</c:f>
              <c:numCache/>
            </c:numRef>
          </c:val>
          <c:shape val="cylinder"/>
        </c:ser>
        <c:shape val="cylinder"/>
        <c:axId val="47907202"/>
        <c:axId val="28511635"/>
      </c:bar3DChart>
      <c:catAx>
        <c:axId val="47907202"/>
        <c:scaling>
          <c:orientation val="minMax"/>
        </c:scaling>
        <c:axPos val="b"/>
        <c:delete val="0"/>
        <c:numFmt formatCode="General" sourceLinked="1"/>
        <c:majorTickMark val="none"/>
        <c:minorTickMark val="none"/>
        <c:tickLblPos val="nextTo"/>
        <c:spPr>
          <a:ln w="3175">
            <a:solidFill>
              <a:srgbClr val="808080"/>
            </a:solidFill>
          </a:ln>
        </c:spPr>
        <c:crossAx val="28511635"/>
        <c:crosses val="autoZero"/>
        <c:auto val="1"/>
        <c:lblOffset val="100"/>
        <c:tickLblSkip val="1"/>
        <c:noMultiLvlLbl val="0"/>
      </c:catAx>
      <c:valAx>
        <c:axId val="2851163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47907202"/>
        <c:crossesAt val="1"/>
        <c:crossBetween val="between"/>
        <c:dispUnits/>
        <c:majorUnit val="0.2"/>
      </c:valAx>
      <c:spPr>
        <a:noFill/>
        <a:ln>
          <a:noFill/>
        </a:ln>
      </c:spPr>
    </c:plotArea>
    <c:legend>
      <c:legendPos val="r"/>
      <c:layout>
        <c:manualLayout>
          <c:xMode val="edge"/>
          <c:yMode val="edge"/>
          <c:x val="0.903"/>
          <c:y val="0.43225"/>
          <c:w val="0.0935"/>
          <c:h val="0.1202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1352550</xdr:colOff>
      <xdr:row>43</xdr:row>
      <xdr:rowOff>28575</xdr:rowOff>
    </xdr:from>
    <xdr:to>
      <xdr:col>8</xdr:col>
      <xdr:colOff>323850</xdr:colOff>
      <xdr:row>54</xdr:row>
      <xdr:rowOff>38100</xdr:rowOff>
    </xdr:to>
    <xdr:graphicFrame>
      <xdr:nvGraphicFramePr>
        <xdr:cNvPr id="1" name="3 Gráfico"/>
        <xdr:cNvGraphicFramePr/>
      </xdr:nvGraphicFramePr>
      <xdr:xfrm>
        <a:off x="2514600" y="13611225"/>
        <a:ext cx="9696450" cy="3257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304800</xdr:colOff>
      <xdr:row>0</xdr:row>
      <xdr:rowOff>9525</xdr:rowOff>
    </xdr:from>
    <xdr:to>
      <xdr:col>0</xdr:col>
      <xdr:colOff>809625</xdr:colOff>
      <xdr:row>1</xdr:row>
      <xdr:rowOff>28575</xdr:rowOff>
    </xdr:to>
    <xdr:pic>
      <xdr:nvPicPr>
        <xdr:cNvPr id="2" name="3 Imagen" descr="Logo Alta Definición.jpg"/>
        <xdr:cNvPicPr preferRelativeResize="1">
          <a:picLocks noChangeAspect="1"/>
        </xdr:cNvPicPr>
      </xdr:nvPicPr>
      <xdr:blipFill>
        <a:blip r:embed="rId2"/>
        <a:stretch>
          <a:fillRect/>
        </a:stretch>
      </xdr:blipFill>
      <xdr:spPr>
        <a:xfrm>
          <a:off x="304800" y="9525"/>
          <a:ext cx="5048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887450"/>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33826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4220825"/>
        <a:ext cx="11001375"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43</xdr:row>
      <xdr:rowOff>123825</xdr:rowOff>
    </xdr:from>
    <xdr:to>
      <xdr:col>9</xdr:col>
      <xdr:colOff>590550</xdr:colOff>
      <xdr:row>59</xdr:row>
      <xdr:rowOff>0</xdr:rowOff>
    </xdr:to>
    <xdr:graphicFrame>
      <xdr:nvGraphicFramePr>
        <xdr:cNvPr id="1" name="3 Gráfico"/>
        <xdr:cNvGraphicFramePr/>
      </xdr:nvGraphicFramePr>
      <xdr:xfrm>
        <a:off x="3076575" y="14963775"/>
        <a:ext cx="9229725" cy="27527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47625</xdr:rowOff>
    </xdr:from>
    <xdr:to>
      <xdr:col>1</xdr:col>
      <xdr:colOff>914400</xdr:colOff>
      <xdr:row>2</xdr:row>
      <xdr:rowOff>257175</xdr:rowOff>
    </xdr:to>
    <xdr:pic>
      <xdr:nvPicPr>
        <xdr:cNvPr id="2" name="3 Imagen" descr="Logo Alta Definición.jpg"/>
        <xdr:cNvPicPr preferRelativeResize="1">
          <a:picLocks noChangeAspect="1"/>
        </xdr:cNvPicPr>
      </xdr:nvPicPr>
      <xdr:blipFill>
        <a:blip r:embed="rId2"/>
        <a:stretch>
          <a:fillRect/>
        </a:stretch>
      </xdr:blipFill>
      <xdr:spPr>
        <a:xfrm>
          <a:off x="866775" y="47625"/>
          <a:ext cx="1209675"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1914525</xdr:colOff>
      <xdr:row>40</xdr:row>
      <xdr:rowOff>95250</xdr:rowOff>
    </xdr:from>
    <xdr:to>
      <xdr:col>9</xdr:col>
      <xdr:colOff>266700</xdr:colOff>
      <xdr:row>55</xdr:row>
      <xdr:rowOff>0</xdr:rowOff>
    </xdr:to>
    <xdr:graphicFrame>
      <xdr:nvGraphicFramePr>
        <xdr:cNvPr id="1" name="3 Gráfico"/>
        <xdr:cNvGraphicFramePr/>
      </xdr:nvGraphicFramePr>
      <xdr:xfrm>
        <a:off x="3076575" y="15220950"/>
        <a:ext cx="11391900" cy="2619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agon\Downloads\Indicadores%20DIC%202019%20revis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01 Cumplimiento DIC C1"/>
      <sheetName val="DIC-02 Cumplimiento DIC C2"/>
      <sheetName val="DIC-03 DESCARGAS"/>
      <sheetName val="DIC-04 CLIC ENLACE"/>
      <sheetName val="DIC-05 REDES SOCIALES"/>
      <sheetName val="DIC-06 IMPACTO MEDI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63">
      <selection activeCell="G38" sqref="G38"/>
    </sheetView>
  </sheetViews>
  <sheetFormatPr defaultColWidth="11.421875" defaultRowHeight="12.75" customHeight="1" zeroHeight="1"/>
  <cols>
    <col min="1" max="1" width="17.421875" style="1" customWidth="1"/>
    <col min="2" max="2" width="26.421875" style="1" customWidth="1"/>
    <col min="3" max="3" width="16.28125" style="1" customWidth="1"/>
    <col min="4" max="4" width="21.140625" style="1" customWidth="1"/>
    <col min="5" max="5" width="22.8515625" style="1" customWidth="1"/>
    <col min="6" max="6" width="26.8515625" style="1" customWidth="1"/>
    <col min="7" max="7" width="29.5742187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46" t="s">
        <v>6</v>
      </c>
    </row>
    <row r="4" spans="1:15" ht="14.25" customHeight="1" thickBot="1">
      <c r="A4" s="12"/>
      <c r="B4" s="13"/>
      <c r="C4" s="14"/>
      <c r="D4" s="14"/>
      <c r="E4" s="14"/>
      <c r="F4" s="14"/>
      <c r="G4" s="14"/>
      <c r="H4" s="14"/>
      <c r="I4" s="14"/>
      <c r="J4" s="14"/>
      <c r="K4" s="15"/>
      <c r="L4" s="15"/>
      <c r="M4" s="16"/>
      <c r="O4" s="46" t="s">
        <v>8</v>
      </c>
    </row>
    <row r="5" spans="1:15" ht="13.5" thickBot="1">
      <c r="A5" s="199" t="s">
        <v>60</v>
      </c>
      <c r="B5" s="200"/>
      <c r="C5" s="200"/>
      <c r="D5" s="200"/>
      <c r="E5" s="200"/>
      <c r="F5" s="200"/>
      <c r="G5" s="200"/>
      <c r="H5" s="200"/>
      <c r="I5" s="200"/>
      <c r="J5" s="200"/>
      <c r="K5" s="200"/>
      <c r="L5" s="200"/>
      <c r="M5" s="201"/>
      <c r="O5" s="46"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46" t="s">
        <v>13</v>
      </c>
    </row>
    <row r="8" spans="1:15" ht="30" customHeight="1" thickBot="1">
      <c r="A8" s="221" t="s">
        <v>4</v>
      </c>
      <c r="B8" s="222"/>
      <c r="C8" s="265" t="s">
        <v>122</v>
      </c>
      <c r="D8" s="266"/>
      <c r="E8" s="266"/>
      <c r="F8" s="266"/>
      <c r="G8" s="266"/>
      <c r="H8" s="266"/>
      <c r="I8" s="266"/>
      <c r="J8" s="266"/>
      <c r="K8" s="266"/>
      <c r="L8" s="266"/>
      <c r="M8" s="267"/>
      <c r="O8" s="46" t="s">
        <v>18</v>
      </c>
    </row>
    <row r="9" spans="1:16" ht="30" customHeight="1" thickBot="1">
      <c r="A9" s="221" t="s">
        <v>5</v>
      </c>
      <c r="B9" s="222"/>
      <c r="C9" s="274" t="s">
        <v>67</v>
      </c>
      <c r="D9" s="275"/>
      <c r="E9" s="275"/>
      <c r="F9" s="275"/>
      <c r="G9" s="275"/>
      <c r="H9" s="275"/>
      <c r="I9" s="275"/>
      <c r="J9" s="275"/>
      <c r="K9" s="275"/>
      <c r="L9" s="275"/>
      <c r="M9" s="276"/>
      <c r="O9" s="46" t="s">
        <v>20</v>
      </c>
      <c r="P9" s="17"/>
    </row>
    <row r="10" spans="1:15" ht="13.5" thickBot="1">
      <c r="A10" s="2"/>
      <c r="B10" s="49"/>
      <c r="C10" s="49"/>
      <c r="D10" s="49"/>
      <c r="E10" s="49"/>
      <c r="F10" s="49"/>
      <c r="G10" s="49"/>
      <c r="H10" s="49"/>
      <c r="I10" s="49"/>
      <c r="J10" s="49"/>
      <c r="K10" s="49"/>
      <c r="L10" s="49"/>
      <c r="M10" s="44"/>
      <c r="O10" s="20" t="s">
        <v>74</v>
      </c>
    </row>
    <row r="11" spans="1:15" ht="30" customHeight="1" thickBot="1">
      <c r="A11" s="221" t="s">
        <v>7</v>
      </c>
      <c r="B11" s="222"/>
      <c r="C11" s="261" t="s">
        <v>137</v>
      </c>
      <c r="D11" s="262"/>
      <c r="E11" s="262"/>
      <c r="F11" s="262"/>
      <c r="G11" s="262"/>
      <c r="H11" s="262"/>
      <c r="I11" s="262"/>
      <c r="J11" s="262"/>
      <c r="K11" s="27" t="s">
        <v>82</v>
      </c>
      <c r="L11" s="263" t="s">
        <v>130</v>
      </c>
      <c r="M11" s="264"/>
      <c r="O11" s="46" t="s">
        <v>21</v>
      </c>
    </row>
    <row r="12" spans="1:15" ht="30" customHeight="1" thickBot="1">
      <c r="A12" s="221" t="s">
        <v>9</v>
      </c>
      <c r="B12" s="222"/>
      <c r="C12" s="265" t="s">
        <v>126</v>
      </c>
      <c r="D12" s="266"/>
      <c r="E12" s="266"/>
      <c r="F12" s="266"/>
      <c r="G12" s="266"/>
      <c r="H12" s="266"/>
      <c r="I12" s="266"/>
      <c r="J12" s="266"/>
      <c r="K12" s="266"/>
      <c r="L12" s="266"/>
      <c r="M12" s="267"/>
      <c r="O12" s="46" t="s">
        <v>0</v>
      </c>
    </row>
    <row r="13" spans="1:15" ht="30"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109</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46" t="s">
        <v>24</v>
      </c>
    </row>
    <row r="16" spans="1:15" ht="13.5" thickBot="1">
      <c r="A16" s="2"/>
      <c r="B16" s="49"/>
      <c r="C16" s="49"/>
      <c r="D16" s="49"/>
      <c r="E16" s="49"/>
      <c r="F16" s="49"/>
      <c r="G16" s="49"/>
      <c r="H16" s="49"/>
      <c r="I16" s="49"/>
      <c r="J16" s="49"/>
      <c r="K16" s="49"/>
      <c r="L16" s="49"/>
      <c r="M16" s="44"/>
      <c r="O16" s="46"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46" t="s">
        <v>27</v>
      </c>
    </row>
    <row r="19" spans="1:15" ht="30" customHeight="1" thickBot="1">
      <c r="A19" s="246" t="s">
        <v>161</v>
      </c>
      <c r="B19" s="247"/>
      <c r="C19" s="252" t="s">
        <v>86</v>
      </c>
      <c r="D19" s="213"/>
      <c r="E19" s="4">
        <v>1</v>
      </c>
      <c r="F19" s="255" t="s">
        <v>124</v>
      </c>
      <c r="G19" s="256"/>
      <c r="H19" s="257"/>
      <c r="I19" s="52" t="s">
        <v>86</v>
      </c>
      <c r="J19" s="258" t="s">
        <v>125</v>
      </c>
      <c r="K19" s="259"/>
      <c r="L19" s="260"/>
      <c r="M19" s="7" t="s">
        <v>119</v>
      </c>
      <c r="O19" s="46" t="s">
        <v>28</v>
      </c>
    </row>
    <row r="20" spans="1:15" ht="30" customHeight="1" thickBot="1">
      <c r="A20" s="248"/>
      <c r="B20" s="249"/>
      <c r="C20" s="253"/>
      <c r="D20" s="215"/>
      <c r="E20" s="4">
        <v>2</v>
      </c>
      <c r="F20" s="255" t="s">
        <v>139</v>
      </c>
      <c r="G20" s="256"/>
      <c r="H20" s="257"/>
      <c r="I20" s="52" t="s">
        <v>86</v>
      </c>
      <c r="J20" s="258" t="s">
        <v>138</v>
      </c>
      <c r="K20" s="259"/>
      <c r="L20" s="260"/>
      <c r="M20" s="7" t="s">
        <v>119</v>
      </c>
      <c r="O20" s="46" t="s">
        <v>3</v>
      </c>
    </row>
    <row r="21" spans="1:15" ht="30" customHeight="1" thickBot="1">
      <c r="A21" s="248"/>
      <c r="B21" s="249"/>
      <c r="C21" s="253"/>
      <c r="D21" s="215"/>
      <c r="E21" s="4"/>
      <c r="F21" s="255"/>
      <c r="G21" s="256"/>
      <c r="H21" s="257"/>
      <c r="I21" s="52"/>
      <c r="J21" s="258"/>
      <c r="K21" s="259"/>
      <c r="L21" s="260"/>
      <c r="M21" s="7"/>
      <c r="O21" s="46" t="s">
        <v>29</v>
      </c>
    </row>
    <row r="22" spans="1:15" ht="30" customHeight="1" thickBot="1">
      <c r="A22" s="250"/>
      <c r="B22" s="251"/>
      <c r="C22" s="254"/>
      <c r="D22" s="217"/>
      <c r="E22" s="4"/>
      <c r="F22" s="255"/>
      <c r="G22" s="256"/>
      <c r="H22" s="257"/>
      <c r="I22" s="52"/>
      <c r="J22" s="258"/>
      <c r="K22" s="259"/>
      <c r="L22" s="260"/>
      <c r="M22" s="7"/>
      <c r="O22" s="46"/>
    </row>
    <row r="23" spans="1:40" ht="13.5" thickBot="1">
      <c r="A23" s="2"/>
      <c r="B23" s="49"/>
      <c r="C23" s="49"/>
      <c r="D23" s="49"/>
      <c r="E23" s="49"/>
      <c r="F23" s="49"/>
      <c r="G23" s="49"/>
      <c r="H23" s="49"/>
      <c r="I23" s="49"/>
      <c r="J23" s="49"/>
      <c r="K23" s="49"/>
      <c r="L23" s="49"/>
      <c r="M23" s="44"/>
      <c r="O23" s="20" t="s">
        <v>70</v>
      </c>
      <c r="AN23" s="1">
        <v>2002</v>
      </c>
    </row>
    <row r="24" spans="1:40" ht="45.75" customHeight="1" thickBot="1">
      <c r="A24" s="6" t="s">
        <v>22</v>
      </c>
      <c r="B24" s="51" t="s">
        <v>6</v>
      </c>
      <c r="C24" s="40" t="s">
        <v>73</v>
      </c>
      <c r="D24" s="51" t="s">
        <v>18</v>
      </c>
      <c r="E24" s="6" t="s">
        <v>23</v>
      </c>
      <c r="F24" s="71">
        <v>1</v>
      </c>
      <c r="G24" s="6" t="s">
        <v>133</v>
      </c>
      <c r="H24" s="70">
        <v>1</v>
      </c>
      <c r="I24" s="6" t="s">
        <v>104</v>
      </c>
      <c r="J24" s="72">
        <v>2018</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1</v>
      </c>
      <c r="H26" s="73">
        <v>1</v>
      </c>
      <c r="I26" s="73">
        <v>1</v>
      </c>
      <c r="J26" s="73">
        <v>1</v>
      </c>
      <c r="K26" s="73">
        <v>1</v>
      </c>
      <c r="L26" s="204">
        <v>1</v>
      </c>
      <c r="M26" s="205"/>
      <c r="O26" s="68" t="s">
        <v>61</v>
      </c>
    </row>
    <row r="27" spans="1:15" ht="30" customHeight="1" thickBot="1">
      <c r="A27" s="60"/>
      <c r="B27" s="58"/>
      <c r="C27" s="57"/>
      <c r="D27" s="57"/>
      <c r="E27" s="209"/>
      <c r="F27" s="59" t="s">
        <v>115</v>
      </c>
      <c r="G27" s="54">
        <v>0.93</v>
      </c>
      <c r="H27" s="73">
        <v>1</v>
      </c>
      <c r="I27" s="73">
        <v>1</v>
      </c>
      <c r="J27" s="73">
        <v>1</v>
      </c>
      <c r="K27" s="73"/>
      <c r="L27" s="204"/>
      <c r="M27" s="205"/>
      <c r="O27" s="69" t="s">
        <v>62</v>
      </c>
    </row>
    <row r="28" spans="1:40" ht="13.5" thickBot="1">
      <c r="A28" s="2"/>
      <c r="B28" s="49"/>
      <c r="C28" s="49"/>
      <c r="D28" s="49"/>
      <c r="E28" s="49"/>
      <c r="F28" s="49"/>
      <c r="G28" s="49"/>
      <c r="H28" s="49"/>
      <c r="I28" s="49"/>
      <c r="J28" s="49"/>
      <c r="K28" s="49"/>
      <c r="L28" s="49"/>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49"/>
      <c r="C32" s="49"/>
      <c r="D32" s="49"/>
      <c r="E32" s="49"/>
      <c r="F32" s="49"/>
      <c r="G32" s="49"/>
      <c r="H32" s="49"/>
      <c r="I32" s="49"/>
      <c r="J32" s="49"/>
      <c r="K32" s="49"/>
      <c r="L32" s="49"/>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49"/>
      <c r="C34" s="49"/>
      <c r="D34" s="49"/>
      <c r="E34" s="49"/>
      <c r="F34" s="49"/>
      <c r="G34" s="49"/>
      <c r="H34" s="49"/>
      <c r="I34" s="49"/>
      <c r="J34" s="49"/>
      <c r="K34" s="49"/>
      <c r="L34" s="49"/>
      <c r="M34" s="44"/>
      <c r="O34" s="68" t="s">
        <v>55</v>
      </c>
      <c r="AN34" s="1" t="e">
        <f>AN33+1</f>
        <v>#REF!</v>
      </c>
    </row>
    <row r="35" spans="1:38" ht="71.25" customHeight="1" thickBot="1">
      <c r="A35" s="50"/>
      <c r="B35" s="34" t="s">
        <v>31</v>
      </c>
      <c r="C35" s="35" t="s">
        <v>32</v>
      </c>
      <c r="D35" s="35" t="str">
        <f>F19</f>
        <v>Avance en la ejecución de las actividades en el trimestre</v>
      </c>
      <c r="E35" s="35" t="str">
        <f>F20</f>
        <v>Meta programada en la vigencia</v>
      </c>
      <c r="F35" s="35">
        <f>F21</f>
        <v>0</v>
      </c>
      <c r="G35" s="35">
        <f>F22</f>
        <v>0</v>
      </c>
      <c r="H35" s="37" t="s">
        <v>89</v>
      </c>
      <c r="I35" s="36" t="s">
        <v>93</v>
      </c>
      <c r="J35" s="49"/>
      <c r="K35" s="49"/>
      <c r="L35" s="49"/>
      <c r="M35" s="61"/>
      <c r="O35" s="68" t="s">
        <v>53</v>
      </c>
      <c r="AI35"/>
      <c r="AL35" s="1"/>
    </row>
    <row r="36" spans="1:38" ht="27" customHeight="1">
      <c r="A36" s="50"/>
      <c r="B36" s="116" t="s">
        <v>33</v>
      </c>
      <c r="C36" s="117">
        <v>0.2</v>
      </c>
      <c r="D36" s="118">
        <v>0.2</v>
      </c>
      <c r="E36" s="196">
        <v>1</v>
      </c>
      <c r="F36" s="119"/>
      <c r="G36" s="119"/>
      <c r="H36" s="120">
        <f>+D36/E36</f>
        <v>0.2</v>
      </c>
      <c r="I36" s="104"/>
      <c r="J36" s="49"/>
      <c r="K36" s="49"/>
      <c r="L36" s="49"/>
      <c r="M36" s="61"/>
      <c r="O36" s="68" t="s">
        <v>65</v>
      </c>
      <c r="AI36"/>
      <c r="AL36" s="1"/>
    </row>
    <row r="37" spans="1:38" ht="27" customHeight="1">
      <c r="A37" s="50"/>
      <c r="B37" s="31" t="s">
        <v>34</v>
      </c>
      <c r="C37" s="95">
        <v>0.25</v>
      </c>
      <c r="D37" s="96">
        <v>0.25</v>
      </c>
      <c r="E37" s="96">
        <v>1</v>
      </c>
      <c r="F37" s="28"/>
      <c r="G37" s="28"/>
      <c r="H37" s="100">
        <f>+D37/E37</f>
        <v>0.25</v>
      </c>
      <c r="I37" s="102">
        <f>+H36+H37</f>
        <v>0.45</v>
      </c>
      <c r="J37" s="49"/>
      <c r="K37" s="49"/>
      <c r="L37" s="49"/>
      <c r="M37" s="61"/>
      <c r="O37" s="68" t="s">
        <v>66</v>
      </c>
      <c r="AI37"/>
      <c r="AL37" s="1"/>
    </row>
    <row r="38" spans="1:38" ht="27" customHeight="1">
      <c r="A38" s="50"/>
      <c r="B38" s="31" t="s">
        <v>35</v>
      </c>
      <c r="C38" s="95">
        <v>0.25</v>
      </c>
      <c r="D38" s="96">
        <v>0.25</v>
      </c>
      <c r="E38" s="96">
        <v>1</v>
      </c>
      <c r="F38" s="28"/>
      <c r="G38" s="28"/>
      <c r="H38" s="100">
        <f>+D38/E38</f>
        <v>0.25</v>
      </c>
      <c r="I38" s="102">
        <f>+I37+H38</f>
        <v>0.7</v>
      </c>
      <c r="J38" s="49"/>
      <c r="K38" s="49"/>
      <c r="L38" s="49"/>
      <c r="M38" s="61"/>
      <c r="O38" s="20" t="s">
        <v>69</v>
      </c>
      <c r="AI38"/>
      <c r="AL38" s="1"/>
    </row>
    <row r="39" spans="1:38" ht="27" customHeight="1" thickBot="1">
      <c r="A39" s="50"/>
      <c r="B39" s="32" t="s">
        <v>36</v>
      </c>
      <c r="C39" s="97">
        <v>0.3</v>
      </c>
      <c r="D39" s="98">
        <v>0.3</v>
      </c>
      <c r="E39" s="98">
        <v>1</v>
      </c>
      <c r="F39" s="33"/>
      <c r="G39" s="33"/>
      <c r="H39" s="115">
        <f>+D39/E39</f>
        <v>0.3</v>
      </c>
      <c r="I39" s="103">
        <f>+I38+H39</f>
        <v>1</v>
      </c>
      <c r="J39" s="49"/>
      <c r="K39" s="49"/>
      <c r="L39" s="49"/>
      <c r="M39" s="61"/>
      <c r="O39" s="8" t="s">
        <v>67</v>
      </c>
      <c r="AI39"/>
      <c r="AL39" s="1"/>
    </row>
    <row r="40" spans="1:16" ht="12.75">
      <c r="A40" s="2"/>
      <c r="B40" s="49"/>
      <c r="C40" s="49"/>
      <c r="D40" s="49"/>
      <c r="E40" s="49"/>
      <c r="F40" s="49"/>
      <c r="G40" s="49"/>
      <c r="H40" s="49"/>
      <c r="I40" s="49"/>
      <c r="J40" s="49"/>
      <c r="K40" s="49"/>
      <c r="L40" s="49"/>
      <c r="M40" s="44"/>
      <c r="N40" s="45"/>
      <c r="O40" s="8" t="s">
        <v>68</v>
      </c>
      <c r="P40" s="45"/>
    </row>
    <row r="41" spans="1:40" ht="12.75">
      <c r="A41" s="2"/>
      <c r="B41" s="49"/>
      <c r="C41" s="49"/>
      <c r="D41" s="49"/>
      <c r="E41" s="49"/>
      <c r="F41" s="49"/>
      <c r="G41" s="49"/>
      <c r="H41" s="49"/>
      <c r="I41" s="49"/>
      <c r="J41" s="49"/>
      <c r="K41" s="49"/>
      <c r="L41" s="49"/>
      <c r="M41" s="44"/>
      <c r="O41" s="8" t="s">
        <v>56</v>
      </c>
      <c r="AN41" s="1" t="e">
        <f>#REF!+1</f>
        <v>#REF!</v>
      </c>
    </row>
    <row r="42" spans="1:15" ht="12.75">
      <c r="A42" s="2"/>
      <c r="B42" s="49"/>
      <c r="C42" s="49"/>
      <c r="D42" s="49"/>
      <c r="E42" s="49"/>
      <c r="F42" s="49"/>
      <c r="G42" s="49"/>
      <c r="H42" s="49"/>
      <c r="I42" s="49"/>
      <c r="J42" s="49"/>
      <c r="K42" s="49"/>
      <c r="L42" s="49"/>
      <c r="M42" s="44"/>
      <c r="O42" s="8" t="s">
        <v>46</v>
      </c>
    </row>
    <row r="43" spans="1:15" ht="12.75">
      <c r="A43" s="2"/>
      <c r="B43" s="49"/>
      <c r="C43" s="49"/>
      <c r="D43" s="49"/>
      <c r="E43" s="49"/>
      <c r="F43" s="49"/>
      <c r="G43" s="49"/>
      <c r="H43" s="49"/>
      <c r="I43" s="49"/>
      <c r="J43" s="49"/>
      <c r="K43" s="49"/>
      <c r="L43" s="49"/>
      <c r="M43" s="44"/>
      <c r="O43" s="46" t="s">
        <v>47</v>
      </c>
    </row>
    <row r="44" spans="1:15" ht="12.75">
      <c r="A44" s="2"/>
      <c r="B44" s="49"/>
      <c r="C44" s="49"/>
      <c r="D44" s="49"/>
      <c r="E44" s="49"/>
      <c r="F44" s="49"/>
      <c r="G44" s="49"/>
      <c r="H44" s="49"/>
      <c r="I44" s="49"/>
      <c r="J44" s="49"/>
      <c r="K44" s="49"/>
      <c r="L44" s="49"/>
      <c r="M44" s="44"/>
      <c r="O44" s="46" t="s">
        <v>81</v>
      </c>
    </row>
    <row r="45" spans="1:15" ht="12.75">
      <c r="A45" s="2"/>
      <c r="B45" s="49"/>
      <c r="C45" s="49"/>
      <c r="D45" s="49"/>
      <c r="E45" s="49"/>
      <c r="F45" s="49"/>
      <c r="G45" s="49"/>
      <c r="H45" s="49"/>
      <c r="I45" s="49"/>
      <c r="J45" s="49"/>
      <c r="K45" s="49"/>
      <c r="L45" s="49"/>
      <c r="M45" s="44"/>
      <c r="O45" s="20" t="s">
        <v>84</v>
      </c>
    </row>
    <row r="46" spans="1:15" ht="12.75">
      <c r="A46" s="2"/>
      <c r="B46" s="49"/>
      <c r="C46" s="49"/>
      <c r="D46" s="49"/>
      <c r="E46" s="49"/>
      <c r="F46" s="49"/>
      <c r="G46" s="49"/>
      <c r="H46" s="49"/>
      <c r="I46" s="49"/>
      <c r="J46" s="49"/>
      <c r="K46" s="49"/>
      <c r="L46" s="49"/>
      <c r="M46" s="44"/>
      <c r="O46" s="46" t="s">
        <v>86</v>
      </c>
    </row>
    <row r="47" spans="1:15" ht="12.75">
      <c r="A47" s="2"/>
      <c r="B47" s="49"/>
      <c r="C47" s="49"/>
      <c r="D47" s="49"/>
      <c r="E47" s="49"/>
      <c r="F47" s="49"/>
      <c r="G47" s="49"/>
      <c r="H47" s="49"/>
      <c r="I47" s="49"/>
      <c r="J47" s="49"/>
      <c r="K47" s="49"/>
      <c r="L47" s="49"/>
      <c r="M47" s="44"/>
      <c r="O47" s="46" t="s">
        <v>95</v>
      </c>
    </row>
    <row r="48" spans="1:15" ht="12.75">
      <c r="A48" s="2"/>
      <c r="B48" s="49"/>
      <c r="C48" s="49"/>
      <c r="D48" s="49"/>
      <c r="E48" s="49"/>
      <c r="F48" s="49"/>
      <c r="G48" s="49"/>
      <c r="H48" s="49"/>
      <c r="I48" s="49"/>
      <c r="J48" s="49"/>
      <c r="K48" s="49"/>
      <c r="L48" s="49"/>
      <c r="M48" s="44"/>
      <c r="O48" s="46" t="s">
        <v>85</v>
      </c>
    </row>
    <row r="49" spans="1:15" ht="12.75">
      <c r="A49" s="2"/>
      <c r="B49" s="49"/>
      <c r="C49" s="49"/>
      <c r="D49" s="49"/>
      <c r="E49" s="49"/>
      <c r="F49" s="49"/>
      <c r="G49" s="49"/>
      <c r="H49" s="49"/>
      <c r="I49" s="49"/>
      <c r="J49" s="49"/>
      <c r="K49" s="49"/>
      <c r="L49" s="49"/>
      <c r="M49" s="44"/>
      <c r="O49" s="46" t="s">
        <v>97</v>
      </c>
    </row>
    <row r="50" spans="1:40" ht="121.5" customHeight="1">
      <c r="A50" s="2"/>
      <c r="B50" s="49"/>
      <c r="C50" s="49"/>
      <c r="D50" s="49"/>
      <c r="E50" s="49"/>
      <c r="F50" s="49"/>
      <c r="G50" s="49"/>
      <c r="H50" s="49"/>
      <c r="I50" s="49"/>
      <c r="J50" s="49"/>
      <c r="K50" s="49"/>
      <c r="L50" s="49"/>
      <c r="M50" s="44"/>
      <c r="O50" s="46" t="s">
        <v>98</v>
      </c>
      <c r="AN50" s="1" t="e">
        <f>AN41+1</f>
        <v>#REF!</v>
      </c>
    </row>
    <row r="51" spans="1:40" ht="19.5" customHeight="1">
      <c r="A51" s="2"/>
      <c r="B51" s="49"/>
      <c r="C51" s="49"/>
      <c r="D51" s="49"/>
      <c r="E51" s="49"/>
      <c r="F51" s="49"/>
      <c r="G51" s="49"/>
      <c r="H51" s="49"/>
      <c r="I51" s="49"/>
      <c r="J51" s="49"/>
      <c r="K51" s="49"/>
      <c r="L51" s="49"/>
      <c r="M51" s="44"/>
      <c r="O51" s="46" t="s">
        <v>99</v>
      </c>
      <c r="AN51" s="1" t="e">
        <f aca="true" t="shared" si="0" ref="AN51:AN68">AN50+1</f>
        <v>#REF!</v>
      </c>
    </row>
    <row r="52" spans="1:40" ht="12.75">
      <c r="A52" s="2"/>
      <c r="B52" s="49"/>
      <c r="C52" s="49"/>
      <c r="D52" s="49"/>
      <c r="E52" s="49"/>
      <c r="F52" s="49"/>
      <c r="G52" s="49"/>
      <c r="H52" s="49"/>
      <c r="I52" s="49"/>
      <c r="J52" s="49"/>
      <c r="K52" s="49"/>
      <c r="L52" s="49"/>
      <c r="M52" s="44"/>
      <c r="O52" s="46" t="s">
        <v>100</v>
      </c>
      <c r="AN52" s="1" t="e">
        <f t="shared" si="0"/>
        <v>#REF!</v>
      </c>
    </row>
    <row r="53" spans="1:40" ht="12.75">
      <c r="A53" s="2"/>
      <c r="B53" s="49"/>
      <c r="C53" s="49"/>
      <c r="D53" s="49"/>
      <c r="E53" s="49"/>
      <c r="F53" s="49"/>
      <c r="G53" s="49"/>
      <c r="H53" s="49"/>
      <c r="I53" s="49"/>
      <c r="J53" s="49"/>
      <c r="K53" s="49"/>
      <c r="L53" s="49"/>
      <c r="M53" s="44"/>
      <c r="O53" s="46" t="s">
        <v>136</v>
      </c>
      <c r="AN53" s="1" t="e">
        <f t="shared" si="0"/>
        <v>#REF!</v>
      </c>
    </row>
    <row r="54" spans="1:40" ht="12.75">
      <c r="A54" s="2"/>
      <c r="B54" s="49"/>
      <c r="C54" s="49"/>
      <c r="D54" s="49"/>
      <c r="E54" s="49"/>
      <c r="F54" s="49"/>
      <c r="G54" s="49"/>
      <c r="H54" s="49"/>
      <c r="I54" s="49"/>
      <c r="J54" s="49"/>
      <c r="K54" s="49"/>
      <c r="L54" s="49"/>
      <c r="M54" s="44"/>
      <c r="O54" s="46" t="s">
        <v>103</v>
      </c>
      <c r="AN54" s="1" t="e">
        <f t="shared" si="0"/>
        <v>#REF!</v>
      </c>
    </row>
    <row r="55" spans="1:40" ht="12.75">
      <c r="A55" s="2"/>
      <c r="B55" s="49"/>
      <c r="C55" s="49"/>
      <c r="D55" s="49"/>
      <c r="E55" s="49"/>
      <c r="F55" s="49"/>
      <c r="G55" s="49"/>
      <c r="H55" s="49"/>
      <c r="I55" s="49"/>
      <c r="J55" s="49"/>
      <c r="K55" s="49"/>
      <c r="L55" s="49"/>
      <c r="M55" s="44"/>
      <c r="O55" s="46" t="s">
        <v>102</v>
      </c>
      <c r="AN55" s="1" t="e">
        <f t="shared" si="0"/>
        <v>#REF!</v>
      </c>
    </row>
    <row r="56" spans="1:40" ht="16.5" customHeight="1" thickBot="1">
      <c r="A56" s="2"/>
      <c r="B56" s="49"/>
      <c r="C56" s="49"/>
      <c r="D56" s="49"/>
      <c r="E56" s="49"/>
      <c r="F56" s="49"/>
      <c r="G56" s="49"/>
      <c r="H56" s="49"/>
      <c r="I56" s="49"/>
      <c r="J56" s="49"/>
      <c r="K56" s="49"/>
      <c r="L56" s="49"/>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46" t="s">
        <v>109</v>
      </c>
      <c r="AN57" s="1" t="e">
        <f>#REF!+1</f>
        <v>#REF!</v>
      </c>
    </row>
    <row r="58" spans="1:40" ht="13.5" thickBot="1">
      <c r="A58" s="2"/>
      <c r="B58" s="49"/>
      <c r="C58" s="49"/>
      <c r="D58" s="49"/>
      <c r="E58" s="49"/>
      <c r="F58" s="49"/>
      <c r="G58" s="49"/>
      <c r="H58" s="49"/>
      <c r="I58" s="49"/>
      <c r="J58" s="49"/>
      <c r="K58" s="49"/>
      <c r="L58" s="49"/>
      <c r="M58" s="44"/>
      <c r="O58" s="46" t="s">
        <v>110</v>
      </c>
      <c r="AN58" s="1" t="e">
        <f t="shared" si="0"/>
        <v>#REF!</v>
      </c>
    </row>
    <row r="59" spans="1:40" ht="50.25" customHeight="1" thickBot="1">
      <c r="A59" s="208" t="s">
        <v>38</v>
      </c>
      <c r="B59" s="233" t="s">
        <v>39</v>
      </c>
      <c r="C59" s="237"/>
      <c r="D59" s="237"/>
      <c r="E59" s="237"/>
      <c r="F59" s="237"/>
      <c r="G59" s="234"/>
      <c r="H59" s="221" t="s">
        <v>90</v>
      </c>
      <c r="I59" s="222"/>
      <c r="J59" s="233" t="s">
        <v>40</v>
      </c>
      <c r="K59" s="237"/>
      <c r="L59" s="237"/>
      <c r="M59" s="234"/>
      <c r="O59" s="1" t="s">
        <v>121</v>
      </c>
      <c r="AN59" s="1" t="e">
        <f t="shared" si="0"/>
        <v>#REF!</v>
      </c>
    </row>
    <row r="60" spans="1:15" ht="25.5" customHeight="1" thickBot="1">
      <c r="A60" s="209"/>
      <c r="B60" s="235"/>
      <c r="C60" s="242"/>
      <c r="D60" s="242"/>
      <c r="E60" s="242"/>
      <c r="F60" s="242"/>
      <c r="G60" s="236"/>
      <c r="H60" s="6" t="s">
        <v>91</v>
      </c>
      <c r="I60" s="41" t="s">
        <v>92</v>
      </c>
      <c r="J60" s="235"/>
      <c r="K60" s="242"/>
      <c r="L60" s="242"/>
      <c r="M60" s="236"/>
      <c r="O60" s="1" t="s">
        <v>111</v>
      </c>
    </row>
    <row r="61" spans="1:40" ht="211.5" customHeight="1" thickBot="1">
      <c r="A61" s="9" t="s">
        <v>33</v>
      </c>
      <c r="B61" s="223" t="s">
        <v>201</v>
      </c>
      <c r="C61" s="224"/>
      <c r="D61" s="224"/>
      <c r="E61" s="224"/>
      <c r="F61" s="224"/>
      <c r="G61" s="225"/>
      <c r="H61" s="30"/>
      <c r="I61" s="48" t="s">
        <v>193</v>
      </c>
      <c r="J61" s="81"/>
      <c r="K61" s="81"/>
      <c r="L61" s="81"/>
      <c r="M61" s="82"/>
      <c r="AN61" s="1" t="e">
        <f>AN59+1</f>
        <v>#REF!</v>
      </c>
    </row>
    <row r="62" spans="1:40" ht="121.5" customHeight="1" thickBot="1">
      <c r="A62" s="9" t="s">
        <v>34</v>
      </c>
      <c r="B62" s="223" t="s">
        <v>205</v>
      </c>
      <c r="C62" s="277"/>
      <c r="D62" s="277"/>
      <c r="E62" s="277"/>
      <c r="F62" s="277"/>
      <c r="G62" s="278"/>
      <c r="H62" s="30"/>
      <c r="I62" s="67" t="s">
        <v>193</v>
      </c>
      <c r="J62" s="226"/>
      <c r="K62" s="227"/>
      <c r="L62" s="227"/>
      <c r="M62" s="228"/>
      <c r="AN62" s="1" t="e">
        <f t="shared" si="0"/>
        <v>#REF!</v>
      </c>
    </row>
    <row r="63" spans="1:40" ht="108.75" customHeight="1" thickBot="1">
      <c r="A63" s="9" t="s">
        <v>41</v>
      </c>
      <c r="B63" s="223" t="s">
        <v>213</v>
      </c>
      <c r="C63" s="277"/>
      <c r="D63" s="277"/>
      <c r="E63" s="277"/>
      <c r="F63" s="277"/>
      <c r="G63" s="278"/>
      <c r="H63" s="30"/>
      <c r="I63" s="67" t="s">
        <v>193</v>
      </c>
      <c r="J63" s="226"/>
      <c r="K63" s="227"/>
      <c r="L63" s="227"/>
      <c r="M63" s="228"/>
      <c r="AN63" s="1" t="e">
        <f>#REF!+1</f>
        <v>#REF!</v>
      </c>
    </row>
    <row r="64" spans="1:40" ht="141" customHeight="1" thickBot="1">
      <c r="A64" s="9" t="s">
        <v>36</v>
      </c>
      <c r="B64" s="223" t="s">
        <v>216</v>
      </c>
      <c r="C64" s="224"/>
      <c r="D64" s="224"/>
      <c r="E64" s="224"/>
      <c r="F64" s="224"/>
      <c r="G64" s="225"/>
      <c r="H64" s="30"/>
      <c r="I64" s="67" t="s">
        <v>193</v>
      </c>
      <c r="J64" s="226"/>
      <c r="K64" s="227"/>
      <c r="L64" s="227"/>
      <c r="M64" s="228"/>
      <c r="AN64" s="1" t="e">
        <f t="shared" si="0"/>
        <v>#REF!</v>
      </c>
    </row>
    <row r="65" spans="1:40" ht="50.25" customHeight="1" thickBot="1">
      <c r="A65" s="9" t="s">
        <v>42</v>
      </c>
      <c r="B65" s="226" t="s">
        <v>218</v>
      </c>
      <c r="C65" s="227"/>
      <c r="D65" s="227"/>
      <c r="E65" s="227"/>
      <c r="F65" s="227"/>
      <c r="G65" s="228"/>
      <c r="H65" s="30"/>
      <c r="I65" s="67" t="s">
        <v>193</v>
      </c>
      <c r="J65" s="226"/>
      <c r="K65" s="227"/>
      <c r="L65" s="227"/>
      <c r="M65" s="228"/>
      <c r="AN65" s="1" t="e">
        <f>#REF!+1</f>
        <v>#REF!</v>
      </c>
    </row>
    <row r="66" spans="1:40" ht="24.75" customHeight="1">
      <c r="A66" s="45"/>
      <c r="B66" s="220"/>
      <c r="C66" s="220"/>
      <c r="D66" s="220"/>
      <c r="E66" s="220"/>
      <c r="F66" s="220"/>
      <c r="G66" s="220"/>
      <c r="H66" s="220"/>
      <c r="I66" s="220"/>
      <c r="J66" s="220"/>
      <c r="K66" s="220"/>
      <c r="L66" s="220"/>
      <c r="M66" s="220"/>
      <c r="AN66" s="1" t="e">
        <f t="shared" si="0"/>
        <v>#REF!</v>
      </c>
    </row>
    <row r="67" spans="1:40" ht="24.75" customHeight="1" hidden="1">
      <c r="A67" s="45"/>
      <c r="B67" s="220"/>
      <c r="C67" s="220"/>
      <c r="D67" s="220"/>
      <c r="E67" s="220"/>
      <c r="F67" s="220"/>
      <c r="G67" s="220"/>
      <c r="H67" s="220"/>
      <c r="I67" s="220"/>
      <c r="J67" s="220"/>
      <c r="K67" s="220"/>
      <c r="L67" s="220"/>
      <c r="M67" s="220"/>
      <c r="AN67" s="1" t="e">
        <f t="shared" si="0"/>
        <v>#REF!</v>
      </c>
    </row>
    <row r="68" spans="1:40" ht="24.75" customHeight="1" hidden="1">
      <c r="A68" s="45"/>
      <c r="B68" s="220"/>
      <c r="C68" s="220"/>
      <c r="D68" s="220"/>
      <c r="E68" s="220"/>
      <c r="F68" s="220"/>
      <c r="G68" s="220"/>
      <c r="H68" s="220"/>
      <c r="I68" s="220"/>
      <c r="J68" s="220"/>
      <c r="K68" s="220"/>
      <c r="L68" s="220"/>
      <c r="M68" s="220"/>
      <c r="AN68" s="1" t="e">
        <f t="shared" si="0"/>
        <v>#REF!</v>
      </c>
    </row>
    <row r="69" spans="1:13" ht="24.75" customHeight="1" hidden="1">
      <c r="A69" s="45"/>
      <c r="B69" s="220"/>
      <c r="C69" s="220"/>
      <c r="D69" s="220"/>
      <c r="E69" s="220"/>
      <c r="F69" s="220"/>
      <c r="G69" s="220"/>
      <c r="H69" s="220"/>
      <c r="I69" s="220"/>
      <c r="J69" s="220"/>
      <c r="K69" s="220"/>
      <c r="L69" s="220"/>
      <c r="M69" s="220"/>
    </row>
    <row r="70" spans="1:13" ht="24.75" customHeight="1" hidden="1">
      <c r="A70" s="45"/>
      <c r="B70" s="220"/>
      <c r="C70" s="220"/>
      <c r="D70" s="220"/>
      <c r="E70" s="220"/>
      <c r="F70" s="220"/>
      <c r="G70" s="220"/>
      <c r="H70" s="220"/>
      <c r="I70" s="220"/>
      <c r="J70" s="220"/>
      <c r="K70" s="220"/>
      <c r="L70" s="220"/>
      <c r="M70" s="220"/>
    </row>
    <row r="71" spans="1:13" ht="12.75" hidden="1">
      <c r="A71" s="45"/>
      <c r="B71" s="45"/>
      <c r="C71" s="45"/>
      <c r="D71" s="45"/>
      <c r="E71" s="45"/>
      <c r="F71" s="45"/>
      <c r="G71" s="45"/>
      <c r="H71" s="45"/>
      <c r="I71" s="45"/>
      <c r="J71" s="45"/>
      <c r="K71" s="45"/>
      <c r="L71" s="45"/>
      <c r="M71" s="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45"/>
      <c r="C86" s="45"/>
      <c r="D86" s="45"/>
      <c r="E86" s="45"/>
      <c r="F86" s="214"/>
      <c r="G86" s="214"/>
      <c r="H86" s="214"/>
      <c r="I86" s="10" t="s">
        <v>43</v>
      </c>
      <c r="K86" s="11"/>
    </row>
    <row r="87" spans="2:11" ht="15" hidden="1">
      <c r="B87" s="45"/>
      <c r="C87" s="45"/>
      <c r="D87" s="45"/>
      <c r="E87" s="45"/>
      <c r="F87" s="214"/>
      <c r="G87" s="214"/>
      <c r="H87" s="214"/>
      <c r="I87" s="10" t="s">
        <v>44</v>
      </c>
      <c r="K87" s="11"/>
    </row>
    <row r="88" spans="2:11" ht="15" hidden="1">
      <c r="B88" s="45"/>
      <c r="C88" s="45"/>
      <c r="D88" s="45"/>
      <c r="E88" s="45"/>
      <c r="F88" s="214"/>
      <c r="G88" s="214"/>
      <c r="H88" s="214"/>
      <c r="I88" s="10" t="s">
        <v>45</v>
      </c>
      <c r="K88" s="11"/>
    </row>
    <row r="89" spans="2:11" ht="15" hidden="1">
      <c r="B89" s="45"/>
      <c r="C89" s="45"/>
      <c r="D89" s="45"/>
      <c r="E89" s="45"/>
      <c r="F89" s="214"/>
      <c r="G89" s="214"/>
      <c r="H89" s="214"/>
      <c r="K89" s="11"/>
    </row>
    <row r="90" spans="2:11" ht="15" hidden="1">
      <c r="B90" s="45"/>
      <c r="C90" s="45"/>
      <c r="D90" s="45"/>
      <c r="E90" s="45"/>
      <c r="F90" s="214"/>
      <c r="G90" s="214"/>
      <c r="H90" s="214"/>
      <c r="K90" s="11"/>
    </row>
    <row r="91" spans="2:11" ht="15" hidden="1">
      <c r="B91" s="45"/>
      <c r="C91" s="45"/>
      <c r="D91" s="45"/>
      <c r="E91" s="45"/>
      <c r="K91" s="11"/>
    </row>
    <row r="92" spans="2:11" ht="15" hidden="1">
      <c r="B92" s="45"/>
      <c r="C92" s="45"/>
      <c r="D92" s="45"/>
      <c r="E92" s="45"/>
      <c r="K92" s="11"/>
    </row>
    <row r="93" spans="2:11" ht="15" hidden="1">
      <c r="B93" s="45"/>
      <c r="C93" s="45"/>
      <c r="D93" s="45"/>
      <c r="E93" s="45"/>
      <c r="K93" s="11"/>
    </row>
    <row r="94" spans="2:11" ht="15" hidden="1">
      <c r="B94" s="45"/>
      <c r="C94" s="45"/>
      <c r="D94" s="45"/>
      <c r="E94" s="45"/>
      <c r="K94" s="11"/>
    </row>
    <row r="95" spans="2:11" ht="15" hidden="1">
      <c r="B95" s="45"/>
      <c r="C95" s="45"/>
      <c r="D95" s="45"/>
      <c r="E95" s="45"/>
      <c r="K95" s="11"/>
    </row>
    <row r="96" spans="2:11" ht="15" hidden="1">
      <c r="B96" s="45"/>
      <c r="C96" s="45"/>
      <c r="D96" s="45"/>
      <c r="E96" s="45"/>
      <c r="K96" s="11"/>
    </row>
    <row r="97" spans="2:11" ht="15" hidden="1">
      <c r="B97" s="45"/>
      <c r="C97" s="45"/>
      <c r="D97" s="45"/>
      <c r="E97" s="45"/>
      <c r="K97" s="11"/>
    </row>
    <row r="98" spans="2:11" ht="15" hidden="1">
      <c r="B98" s="45"/>
      <c r="C98" s="45"/>
      <c r="D98" s="45"/>
      <c r="E98" s="45"/>
      <c r="K98" s="11"/>
    </row>
    <row r="99" spans="2:11" ht="15" hidden="1">
      <c r="B99" s="45"/>
      <c r="C99" s="45"/>
      <c r="D99" s="45"/>
      <c r="E99" s="45"/>
      <c r="K99" s="11"/>
    </row>
    <row r="100" spans="2:11" ht="15" hidden="1">
      <c r="B100" s="45"/>
      <c r="C100" s="45"/>
      <c r="D100" s="45"/>
      <c r="E100" s="45"/>
      <c r="K100" s="11"/>
    </row>
    <row r="101" spans="2:11" ht="15" hidden="1">
      <c r="B101" s="45"/>
      <c r="C101" s="45"/>
      <c r="D101" s="45"/>
      <c r="E101" s="45"/>
      <c r="K101" s="11"/>
    </row>
    <row r="102" spans="2:11" ht="15" hidden="1">
      <c r="B102" s="45"/>
      <c r="C102" s="45"/>
      <c r="D102" s="45"/>
      <c r="E102" s="45"/>
      <c r="K102" s="11"/>
    </row>
    <row r="103" spans="2:11" ht="15" hidden="1">
      <c r="B103" s="45"/>
      <c r="C103" s="45"/>
      <c r="D103" s="45"/>
      <c r="E103" s="45"/>
      <c r="K103" s="11"/>
    </row>
    <row r="104" spans="2:11" ht="15" hidden="1">
      <c r="B104" s="45"/>
      <c r="C104" s="45"/>
      <c r="D104" s="45"/>
      <c r="E104" s="45"/>
      <c r="K104" s="11"/>
    </row>
    <row r="105" spans="2:11" ht="15" hidden="1">
      <c r="B105" s="45"/>
      <c r="C105" s="45"/>
      <c r="D105" s="45"/>
      <c r="E105" s="45"/>
      <c r="K105" s="11"/>
    </row>
    <row r="106" spans="2:11" ht="15" hidden="1">
      <c r="B106" s="45"/>
      <c r="C106" s="45"/>
      <c r="D106" s="45"/>
      <c r="E106" s="45"/>
      <c r="K106" s="11"/>
    </row>
    <row r="107" spans="2:11" ht="15" hidden="1">
      <c r="B107" s="45"/>
      <c r="C107" s="45"/>
      <c r="D107" s="45"/>
      <c r="E107" s="45"/>
      <c r="K107" s="11"/>
    </row>
    <row r="108" spans="2:11" ht="15" hidden="1">
      <c r="B108" s="45"/>
      <c r="C108" s="45"/>
      <c r="D108" s="45"/>
      <c r="E108" s="45"/>
      <c r="K108" s="11"/>
    </row>
    <row r="109" spans="2:11" ht="15" hidden="1">
      <c r="B109" s="45"/>
      <c r="C109" s="45"/>
      <c r="D109" s="45"/>
      <c r="E109" s="45"/>
      <c r="K109" s="11"/>
    </row>
    <row r="110" spans="2:11" ht="15" hidden="1">
      <c r="B110" s="45"/>
      <c r="C110" s="45"/>
      <c r="D110" s="45"/>
      <c r="E110" s="45"/>
      <c r="K110" s="11"/>
    </row>
    <row r="111" spans="2:11" ht="15" hidden="1">
      <c r="B111" s="45"/>
      <c r="C111" s="45"/>
      <c r="D111" s="45"/>
      <c r="E111" s="45"/>
      <c r="K111" s="11"/>
    </row>
    <row r="112" spans="2:11" ht="15" hidden="1">
      <c r="B112" s="45"/>
      <c r="C112" s="45"/>
      <c r="D112" s="45"/>
      <c r="E112" s="45"/>
      <c r="K112" s="11"/>
    </row>
    <row r="113" spans="2:11" ht="15" hidden="1">
      <c r="B113" s="45"/>
      <c r="C113" s="45"/>
      <c r="D113" s="45"/>
      <c r="E113" s="45"/>
      <c r="K113" s="11"/>
    </row>
    <row r="114" spans="2:11" ht="15" hidden="1">
      <c r="B114" s="45"/>
      <c r="C114" s="45"/>
      <c r="D114" s="45"/>
      <c r="E114" s="45"/>
      <c r="K114" s="11"/>
    </row>
    <row r="115" spans="2:11" ht="15" hidden="1">
      <c r="B115" s="45"/>
      <c r="C115" s="45"/>
      <c r="D115" s="45"/>
      <c r="E115" s="45"/>
      <c r="K115" s="11"/>
    </row>
    <row r="116" spans="2:11" ht="15" hidden="1">
      <c r="B116" s="45"/>
      <c r="C116" s="45"/>
      <c r="D116" s="45"/>
      <c r="E116" s="45"/>
      <c r="K116" s="11"/>
    </row>
    <row r="117" spans="2:11" ht="15" hidden="1">
      <c r="B117" s="45"/>
      <c r="C117" s="45"/>
      <c r="D117" s="45"/>
      <c r="E117" s="45"/>
      <c r="K117" s="11"/>
    </row>
    <row r="118" spans="2:11" ht="15" hidden="1">
      <c r="B118" s="45"/>
      <c r="C118" s="45"/>
      <c r="D118" s="45"/>
      <c r="E118" s="45"/>
      <c r="K118" s="11"/>
    </row>
    <row r="119" spans="2:11" ht="15" hidden="1">
      <c r="B119" s="45"/>
      <c r="C119" s="45"/>
      <c r="D119" s="45"/>
      <c r="E119" s="45"/>
      <c r="K119" s="11"/>
    </row>
    <row r="120" spans="2:11" ht="15" hidden="1">
      <c r="B120" s="45"/>
      <c r="C120" s="45"/>
      <c r="D120" s="45"/>
      <c r="E120" s="45"/>
      <c r="K120" s="11"/>
    </row>
    <row r="121" spans="2:11" ht="15" hidden="1">
      <c r="B121" s="45"/>
      <c r="C121" s="45"/>
      <c r="D121" s="45"/>
      <c r="E121" s="45"/>
      <c r="K121" s="11"/>
    </row>
    <row r="122" spans="2:11" ht="15" hidden="1">
      <c r="B122" s="45"/>
      <c r="C122" s="45"/>
      <c r="D122" s="45"/>
      <c r="E122" s="45"/>
      <c r="K122" s="11"/>
    </row>
    <row r="123" spans="2:11" ht="15" hidden="1">
      <c r="B123" s="45"/>
      <c r="C123" s="45"/>
      <c r="D123" s="45"/>
      <c r="E123" s="45"/>
      <c r="K123" s="11"/>
    </row>
    <row r="124" spans="2:5" ht="12.75" hidden="1">
      <c r="B124" s="45"/>
      <c r="C124" s="45"/>
      <c r="D124" s="45"/>
      <c r="E124" s="45"/>
    </row>
    <row r="125" spans="2:5" ht="12.75" hidden="1">
      <c r="B125" s="45"/>
      <c r="C125" s="45"/>
      <c r="D125" s="45"/>
      <c r="E125" s="45"/>
    </row>
    <row r="126" spans="2:5" ht="12.75" hidden="1">
      <c r="B126" s="45"/>
      <c r="C126" s="45"/>
      <c r="D126" s="45"/>
      <c r="E126" s="45"/>
    </row>
    <row r="127" spans="2:5" ht="12.75" hidden="1">
      <c r="B127" s="45"/>
      <c r="C127" s="45"/>
      <c r="D127" s="45"/>
      <c r="E127" s="45"/>
    </row>
    <row r="128" spans="2:5" ht="12.75" hidden="1">
      <c r="B128" s="45"/>
      <c r="C128" s="45"/>
      <c r="D128" s="45"/>
      <c r="E128" s="45"/>
    </row>
    <row r="129" spans="2:5" ht="12.75" hidden="1">
      <c r="B129" s="45"/>
      <c r="C129" s="45"/>
      <c r="D129" s="45"/>
      <c r="E129" s="45"/>
    </row>
    <row r="130" spans="2:5" ht="12.75" hidden="1">
      <c r="B130" s="45"/>
      <c r="C130" s="45"/>
      <c r="D130" s="45"/>
      <c r="E130" s="45"/>
    </row>
    <row r="131" spans="2:5" ht="12.75" hidden="1">
      <c r="B131" s="45"/>
      <c r="C131" s="45"/>
      <c r="D131" s="45"/>
      <c r="E131" s="45"/>
    </row>
    <row r="132" spans="2:5" ht="12.75" hidden="1">
      <c r="B132" s="45"/>
      <c r="C132" s="45"/>
      <c r="D132" s="45"/>
      <c r="E132" s="45"/>
    </row>
    <row r="133" spans="2:5" ht="12.75" hidden="1">
      <c r="B133" s="45"/>
      <c r="C133" s="45"/>
      <c r="D133" s="45"/>
      <c r="E133" s="45"/>
    </row>
    <row r="134" spans="2:5" ht="12.75" hidden="1">
      <c r="B134" s="45"/>
      <c r="C134" s="45"/>
      <c r="D134" s="45"/>
      <c r="E134" s="45"/>
    </row>
    <row r="135" spans="2:5" ht="12.75" hidden="1">
      <c r="B135" s="45"/>
      <c r="C135" s="45"/>
      <c r="D135" s="45"/>
      <c r="E135" s="45"/>
    </row>
    <row r="136" spans="2:5" ht="12.75" hidden="1">
      <c r="B136" s="45"/>
      <c r="C136" s="45"/>
      <c r="D136" s="45"/>
      <c r="E136" s="45"/>
    </row>
    <row r="137" spans="2:5" ht="12.75" hidden="1">
      <c r="B137" s="45"/>
      <c r="C137" s="45"/>
      <c r="D137" s="45"/>
      <c r="E137" s="45"/>
    </row>
    <row r="138" spans="2:5" ht="12.75" hidden="1">
      <c r="B138" s="45"/>
      <c r="C138" s="45"/>
      <c r="D138" s="45"/>
      <c r="E138" s="45"/>
    </row>
    <row r="139" spans="2:5" ht="12.75" hidden="1">
      <c r="B139" s="45"/>
      <c r="C139" s="45"/>
      <c r="D139" s="45"/>
      <c r="E139" s="45"/>
    </row>
    <row r="140" spans="2:5" ht="12.75" hidden="1">
      <c r="B140" s="45"/>
      <c r="C140" s="45"/>
      <c r="D140" s="45"/>
      <c r="E140" s="45"/>
    </row>
    <row r="141" spans="2:5" ht="12.75" hidden="1">
      <c r="B141" s="45"/>
      <c r="C141" s="45"/>
      <c r="D141" s="45"/>
      <c r="E141" s="45"/>
    </row>
    <row r="142" spans="2:5" ht="12.75" hidden="1">
      <c r="B142" s="45"/>
      <c r="C142" s="45"/>
      <c r="D142" s="45"/>
      <c r="E142" s="45"/>
    </row>
    <row r="143" spans="2:5" ht="12.75" hidden="1">
      <c r="B143" s="45"/>
      <c r="C143" s="45"/>
      <c r="D143" s="45"/>
      <c r="E143" s="45"/>
    </row>
    <row r="144" spans="2:5" ht="12.75" hidden="1">
      <c r="B144" s="45"/>
      <c r="C144" s="45"/>
      <c r="D144" s="45"/>
      <c r="E144" s="45"/>
    </row>
    <row r="145" spans="2:5" ht="12.75" hidden="1">
      <c r="B145" s="45"/>
      <c r="C145" s="45"/>
      <c r="D145" s="45"/>
      <c r="E145" s="45"/>
    </row>
    <row r="146" spans="2:5" ht="12.75" hidden="1">
      <c r="B146" s="45"/>
      <c r="C146" s="45"/>
      <c r="D146" s="45"/>
      <c r="E146" s="45"/>
    </row>
    <row r="147" spans="2:5" ht="12.75" hidden="1">
      <c r="B147" s="45"/>
      <c r="C147" s="45"/>
      <c r="D147" s="45"/>
      <c r="E147" s="45"/>
    </row>
    <row r="148" spans="2:5" ht="12.75" hidden="1">
      <c r="B148" s="45"/>
      <c r="C148" s="45"/>
      <c r="D148" s="45"/>
      <c r="E148" s="45"/>
    </row>
    <row r="149" spans="2:5" ht="12.75" hidden="1">
      <c r="B149" s="45"/>
      <c r="C149" s="45"/>
      <c r="D149" s="45"/>
      <c r="E149" s="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B65:G65"/>
    <mergeCell ref="J65:M65"/>
    <mergeCell ref="B59:G60"/>
    <mergeCell ref="B61:G61"/>
    <mergeCell ref="B62:G62"/>
    <mergeCell ref="J62:M62"/>
    <mergeCell ref="B63:G63"/>
    <mergeCell ref="J63:M63"/>
    <mergeCell ref="J59:M60"/>
    <mergeCell ref="A1:B3"/>
    <mergeCell ref="C1:J3"/>
    <mergeCell ref="K1:M1"/>
    <mergeCell ref="K2:M2"/>
    <mergeCell ref="K3:M3"/>
    <mergeCell ref="A12:B12"/>
    <mergeCell ref="A9:B9"/>
    <mergeCell ref="C9:M9"/>
    <mergeCell ref="A11:B11"/>
    <mergeCell ref="A5:M5"/>
    <mergeCell ref="A14:B14"/>
    <mergeCell ref="C14:M14"/>
    <mergeCell ref="A13:B13"/>
    <mergeCell ref="A15:B15"/>
    <mergeCell ref="C15:M15"/>
    <mergeCell ref="C12:M12"/>
    <mergeCell ref="C11:J11"/>
    <mergeCell ref="L11:M11"/>
    <mergeCell ref="C13:M13"/>
    <mergeCell ref="A7:B7"/>
    <mergeCell ref="C7:H7"/>
    <mergeCell ref="I7:K7"/>
    <mergeCell ref="L7:M7"/>
    <mergeCell ref="A8:B8"/>
    <mergeCell ref="C8:M8"/>
    <mergeCell ref="C19:D22"/>
    <mergeCell ref="F19:H19"/>
    <mergeCell ref="J19:L19"/>
    <mergeCell ref="F20:H20"/>
    <mergeCell ref="J20:L20"/>
    <mergeCell ref="F21:H21"/>
    <mergeCell ref="J21:L21"/>
    <mergeCell ref="F22:H22"/>
    <mergeCell ref="J22:L22"/>
    <mergeCell ref="A17:B18"/>
    <mergeCell ref="C17:D18"/>
    <mergeCell ref="E17:M17"/>
    <mergeCell ref="F18:H18"/>
    <mergeCell ref="J18:L18"/>
    <mergeCell ref="A29:C31"/>
    <mergeCell ref="D29:E29"/>
    <mergeCell ref="A25:A26"/>
    <mergeCell ref="E25:E27"/>
    <mergeCell ref="A19:B22"/>
    <mergeCell ref="F88:H88"/>
    <mergeCell ref="J69:M69"/>
    <mergeCell ref="F89:H90"/>
    <mergeCell ref="L24:M24"/>
    <mergeCell ref="B67:I67"/>
    <mergeCell ref="J67:M67"/>
    <mergeCell ref="B68:I68"/>
    <mergeCell ref="J68:M68"/>
    <mergeCell ref="B69:I69"/>
    <mergeCell ref="D31:E31"/>
    <mergeCell ref="F86:H87"/>
    <mergeCell ref="B70:I70"/>
    <mergeCell ref="J70:M70"/>
    <mergeCell ref="B66:I66"/>
    <mergeCell ref="J66:M66"/>
    <mergeCell ref="A33:M33"/>
    <mergeCell ref="A59:A60"/>
    <mergeCell ref="H59:I59"/>
    <mergeCell ref="B64:G64"/>
    <mergeCell ref="J64:M64"/>
    <mergeCell ref="A57:M57"/>
    <mergeCell ref="L25:M25"/>
    <mergeCell ref="L26:M26"/>
    <mergeCell ref="L27:M27"/>
    <mergeCell ref="D25:D26"/>
    <mergeCell ref="C25:C26"/>
    <mergeCell ref="B25:B26"/>
    <mergeCell ref="I29:J29"/>
    <mergeCell ref="L29:M31"/>
    <mergeCell ref="D30:E30"/>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7" r:id="rId2"/>
  <rowBreaks count="1" manualBreakCount="1">
    <brk id="56" max="255" man="1"/>
  </rowBreaks>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55" zoomScaleNormal="80" zoomScaleSheetLayoutView="55" zoomScalePageLayoutView="0" workbookViewId="0" topLeftCell="A27">
      <selection activeCell="F153" sqref="F153"/>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64" t="s">
        <v>6</v>
      </c>
    </row>
    <row r="4" spans="1:15" ht="14.25" customHeight="1" thickBot="1">
      <c r="A4" s="12"/>
      <c r="B4" s="13"/>
      <c r="C4" s="14"/>
      <c r="D4" s="14"/>
      <c r="E4" s="14"/>
      <c r="F4" s="14"/>
      <c r="G4" s="14"/>
      <c r="H4" s="14"/>
      <c r="I4" s="14"/>
      <c r="J4" s="14"/>
      <c r="K4" s="15"/>
      <c r="L4" s="15"/>
      <c r="M4" s="16"/>
      <c r="O4" s="64" t="s">
        <v>8</v>
      </c>
    </row>
    <row r="5" spans="1:15" ht="13.5" thickBot="1">
      <c r="A5" s="199" t="s">
        <v>60</v>
      </c>
      <c r="B5" s="200"/>
      <c r="C5" s="200"/>
      <c r="D5" s="200"/>
      <c r="E5" s="200"/>
      <c r="F5" s="200"/>
      <c r="G5" s="200"/>
      <c r="H5" s="200"/>
      <c r="I5" s="200"/>
      <c r="J5" s="200"/>
      <c r="K5" s="200"/>
      <c r="L5" s="200"/>
      <c r="M5" s="201"/>
      <c r="O5" s="64"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64" t="s">
        <v>13</v>
      </c>
    </row>
    <row r="8" spans="1:15" ht="30" customHeight="1" thickBot="1">
      <c r="A8" s="221" t="s">
        <v>4</v>
      </c>
      <c r="B8" s="222"/>
      <c r="C8" s="265" t="s">
        <v>122</v>
      </c>
      <c r="D8" s="266"/>
      <c r="E8" s="266"/>
      <c r="F8" s="266"/>
      <c r="G8" s="266"/>
      <c r="H8" s="266"/>
      <c r="I8" s="266"/>
      <c r="J8" s="266"/>
      <c r="K8" s="266"/>
      <c r="L8" s="266"/>
      <c r="M8" s="267"/>
      <c r="O8" s="64" t="s">
        <v>18</v>
      </c>
    </row>
    <row r="9" spans="1:16" ht="30" customHeight="1" thickBot="1">
      <c r="A9" s="221" t="s">
        <v>5</v>
      </c>
      <c r="B9" s="222"/>
      <c r="C9" s="274" t="s">
        <v>67</v>
      </c>
      <c r="D9" s="275"/>
      <c r="E9" s="275"/>
      <c r="F9" s="275"/>
      <c r="G9" s="275"/>
      <c r="H9" s="275"/>
      <c r="I9" s="275"/>
      <c r="J9" s="275"/>
      <c r="K9" s="275"/>
      <c r="L9" s="275"/>
      <c r="M9" s="276"/>
      <c r="O9" s="64" t="s">
        <v>20</v>
      </c>
      <c r="P9" s="17"/>
    </row>
    <row r="10" spans="1:15" ht="13.5" thickBot="1">
      <c r="A10" s="2"/>
      <c r="B10" s="64"/>
      <c r="C10" s="64"/>
      <c r="D10" s="64"/>
      <c r="E10" s="64"/>
      <c r="F10" s="64"/>
      <c r="G10" s="64"/>
      <c r="H10" s="64"/>
      <c r="I10" s="64"/>
      <c r="J10" s="64"/>
      <c r="K10" s="64"/>
      <c r="L10" s="64"/>
      <c r="M10" s="44"/>
      <c r="O10" s="20" t="s">
        <v>74</v>
      </c>
    </row>
    <row r="11" spans="1:15" ht="46.5" customHeight="1" thickBot="1">
      <c r="A11" s="221" t="s">
        <v>7</v>
      </c>
      <c r="B11" s="222"/>
      <c r="C11" s="261" t="s">
        <v>128</v>
      </c>
      <c r="D11" s="262"/>
      <c r="E11" s="262"/>
      <c r="F11" s="262"/>
      <c r="G11" s="262"/>
      <c r="H11" s="262"/>
      <c r="I11" s="262"/>
      <c r="J11" s="262"/>
      <c r="K11" s="27" t="s">
        <v>82</v>
      </c>
      <c r="L11" s="263" t="s">
        <v>131</v>
      </c>
      <c r="M11" s="264"/>
      <c r="O11" s="64" t="s">
        <v>21</v>
      </c>
    </row>
    <row r="12" spans="1:15" ht="30" customHeight="1" thickBot="1">
      <c r="A12" s="221" t="s">
        <v>9</v>
      </c>
      <c r="B12" s="222"/>
      <c r="C12" s="265" t="s">
        <v>129</v>
      </c>
      <c r="D12" s="266"/>
      <c r="E12" s="266"/>
      <c r="F12" s="266"/>
      <c r="G12" s="266"/>
      <c r="H12" s="266"/>
      <c r="I12" s="266"/>
      <c r="J12" s="266"/>
      <c r="K12" s="266"/>
      <c r="L12" s="266"/>
      <c r="M12" s="267"/>
      <c r="O12" s="64" t="s">
        <v>0</v>
      </c>
    </row>
    <row r="13" spans="1:15" ht="43.5" customHeight="1" thickBot="1">
      <c r="A13" s="221" t="s">
        <v>96</v>
      </c>
      <c r="B13" s="222"/>
      <c r="C13" s="265" t="s">
        <v>140</v>
      </c>
      <c r="D13" s="266"/>
      <c r="E13" s="266"/>
      <c r="F13" s="266"/>
      <c r="G13" s="266"/>
      <c r="H13" s="266"/>
      <c r="I13" s="266"/>
      <c r="J13" s="266"/>
      <c r="K13" s="266"/>
      <c r="L13" s="266"/>
      <c r="M13" s="267"/>
      <c r="O13" s="1" t="s">
        <v>119</v>
      </c>
    </row>
    <row r="14" spans="1:15" ht="30" customHeight="1" thickBot="1">
      <c r="A14" s="221" t="s">
        <v>106</v>
      </c>
      <c r="B14" s="222"/>
      <c r="C14" s="265" t="s">
        <v>110</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64" t="s">
        <v>24</v>
      </c>
    </row>
    <row r="16" spans="1:15" ht="13.5" thickBot="1">
      <c r="A16" s="2"/>
      <c r="B16" s="64"/>
      <c r="C16" s="64"/>
      <c r="D16" s="64"/>
      <c r="E16" s="64"/>
      <c r="F16" s="64"/>
      <c r="G16" s="64"/>
      <c r="H16" s="64"/>
      <c r="I16" s="64"/>
      <c r="J16" s="64"/>
      <c r="K16" s="64"/>
      <c r="L16" s="64"/>
      <c r="M16" s="44"/>
      <c r="O16" s="64"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64" t="s">
        <v>27</v>
      </c>
    </row>
    <row r="19" spans="1:15" ht="30" customHeight="1" thickBot="1">
      <c r="A19" s="246" t="s">
        <v>161</v>
      </c>
      <c r="B19" s="247"/>
      <c r="C19" s="252" t="s">
        <v>86</v>
      </c>
      <c r="D19" s="213"/>
      <c r="E19" s="4">
        <v>1</v>
      </c>
      <c r="F19" s="255" t="s">
        <v>124</v>
      </c>
      <c r="G19" s="256"/>
      <c r="H19" s="257"/>
      <c r="I19" s="63" t="s">
        <v>86</v>
      </c>
      <c r="J19" s="258" t="s">
        <v>125</v>
      </c>
      <c r="K19" s="259"/>
      <c r="L19" s="260"/>
      <c r="M19" s="7" t="s">
        <v>119</v>
      </c>
      <c r="O19" s="64" t="s">
        <v>28</v>
      </c>
    </row>
    <row r="20" spans="1:15" ht="30" customHeight="1" thickBot="1">
      <c r="A20" s="248"/>
      <c r="B20" s="249"/>
      <c r="C20" s="253"/>
      <c r="D20" s="215"/>
      <c r="E20" s="4">
        <v>2</v>
      </c>
      <c r="F20" s="255" t="s">
        <v>139</v>
      </c>
      <c r="G20" s="256"/>
      <c r="H20" s="257"/>
      <c r="I20" s="63" t="s">
        <v>86</v>
      </c>
      <c r="J20" s="258" t="s">
        <v>138</v>
      </c>
      <c r="K20" s="259"/>
      <c r="L20" s="260"/>
      <c r="M20" s="7" t="s">
        <v>119</v>
      </c>
      <c r="O20" s="64" t="s">
        <v>3</v>
      </c>
    </row>
    <row r="21" spans="1:15" ht="30" customHeight="1" thickBot="1">
      <c r="A21" s="248"/>
      <c r="B21" s="249"/>
      <c r="C21" s="253"/>
      <c r="D21" s="215"/>
      <c r="E21" s="4"/>
      <c r="F21" s="255"/>
      <c r="G21" s="256"/>
      <c r="H21" s="257"/>
      <c r="I21" s="63"/>
      <c r="J21" s="258"/>
      <c r="K21" s="259"/>
      <c r="L21" s="260"/>
      <c r="M21" s="7"/>
      <c r="O21" s="64" t="s">
        <v>29</v>
      </c>
    </row>
    <row r="22" spans="1:15" ht="30" customHeight="1" thickBot="1">
      <c r="A22" s="250"/>
      <c r="B22" s="251"/>
      <c r="C22" s="254"/>
      <c r="D22" s="217"/>
      <c r="E22" s="4"/>
      <c r="F22" s="255"/>
      <c r="G22" s="256"/>
      <c r="H22" s="257"/>
      <c r="I22" s="63"/>
      <c r="J22" s="258"/>
      <c r="K22" s="259"/>
      <c r="L22" s="260"/>
      <c r="M22" s="7"/>
      <c r="O22" s="64"/>
    </row>
    <row r="23" spans="1:40" ht="13.5" thickBot="1">
      <c r="A23" s="2"/>
      <c r="B23" s="64"/>
      <c r="C23" s="64"/>
      <c r="D23" s="64"/>
      <c r="E23" s="64"/>
      <c r="F23" s="64"/>
      <c r="G23" s="64"/>
      <c r="H23" s="64"/>
      <c r="I23" s="64"/>
      <c r="J23" s="64"/>
      <c r="K23" s="64"/>
      <c r="L23" s="64"/>
      <c r="M23" s="44"/>
      <c r="O23" s="20" t="s">
        <v>70</v>
      </c>
      <c r="AN23" s="1">
        <v>2002</v>
      </c>
    </row>
    <row r="24" spans="1:40" ht="45.75" customHeight="1" thickBot="1">
      <c r="A24" s="6" t="s">
        <v>22</v>
      </c>
      <c r="B24" s="62" t="s">
        <v>6</v>
      </c>
      <c r="C24" s="40" t="s">
        <v>73</v>
      </c>
      <c r="D24" s="62" t="s">
        <v>18</v>
      </c>
      <c r="E24" s="6" t="s">
        <v>23</v>
      </c>
      <c r="F24" s="71">
        <v>1</v>
      </c>
      <c r="G24" s="6" t="s">
        <v>133</v>
      </c>
      <c r="H24" s="70">
        <v>1</v>
      </c>
      <c r="I24" s="6" t="s">
        <v>104</v>
      </c>
      <c r="J24" s="72">
        <v>2017</v>
      </c>
      <c r="K24" s="6" t="s">
        <v>105</v>
      </c>
      <c r="L24" s="229" t="s">
        <v>127</v>
      </c>
      <c r="M24" s="23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v>0</v>
      </c>
      <c r="H26" s="73">
        <v>1</v>
      </c>
      <c r="I26" s="73">
        <v>1</v>
      </c>
      <c r="J26" s="73">
        <v>1</v>
      </c>
      <c r="K26" s="73">
        <v>1</v>
      </c>
      <c r="L26" s="204">
        <v>1</v>
      </c>
      <c r="M26" s="205"/>
      <c r="O26" s="68" t="s">
        <v>61</v>
      </c>
    </row>
    <row r="27" spans="1:15" ht="30" customHeight="1" thickBot="1">
      <c r="A27" s="60"/>
      <c r="B27" s="58"/>
      <c r="C27" s="57"/>
      <c r="D27" s="57"/>
      <c r="E27" s="209"/>
      <c r="F27" s="59" t="s">
        <v>115</v>
      </c>
      <c r="G27" s="54">
        <v>0</v>
      </c>
      <c r="H27" s="73">
        <v>1</v>
      </c>
      <c r="I27" s="73">
        <v>1</v>
      </c>
      <c r="J27" s="73"/>
      <c r="K27" s="73"/>
      <c r="L27" s="204"/>
      <c r="M27" s="205"/>
      <c r="O27" s="69" t="s">
        <v>62</v>
      </c>
    </row>
    <row r="28" spans="1:40" ht="13.5" thickBot="1">
      <c r="A28" s="2"/>
      <c r="B28" s="64"/>
      <c r="C28" s="64"/>
      <c r="D28" s="64"/>
      <c r="E28" s="64"/>
      <c r="F28" s="64"/>
      <c r="G28" s="64"/>
      <c r="H28" s="64"/>
      <c r="I28" s="64"/>
      <c r="J28" s="64"/>
      <c r="K28" s="64"/>
      <c r="L28" s="64"/>
      <c r="M28" s="44"/>
      <c r="O28" s="68" t="s">
        <v>50</v>
      </c>
      <c r="AN28" s="1" t="e">
        <f>#REF!+1</f>
        <v>#REF!</v>
      </c>
    </row>
    <row r="29" spans="1:40" ht="24.75" customHeight="1" thickBot="1">
      <c r="A29" s="233" t="s">
        <v>94</v>
      </c>
      <c r="B29" s="237"/>
      <c r="C29" s="234"/>
      <c r="D29" s="243" t="s">
        <v>77</v>
      </c>
      <c r="E29" s="244"/>
      <c r="F29" s="106">
        <v>0.2</v>
      </c>
      <c r="G29" s="107" t="s">
        <v>87</v>
      </c>
      <c r="H29" s="108">
        <v>0.3</v>
      </c>
      <c r="I29" s="210" t="s">
        <v>88</v>
      </c>
      <c r="J29" s="211"/>
      <c r="K29" s="24"/>
      <c r="L29" s="212"/>
      <c r="M29" s="213"/>
      <c r="O29" s="68" t="s">
        <v>51</v>
      </c>
      <c r="AN29" s="1" t="e">
        <f>AN28+1</f>
        <v>#REF!</v>
      </c>
    </row>
    <row r="30" spans="1:40" ht="24.75" customHeight="1" thickBot="1">
      <c r="A30" s="239"/>
      <c r="B30" s="240"/>
      <c r="C30" s="241"/>
      <c r="D30" s="218" t="s">
        <v>78</v>
      </c>
      <c r="E30" s="219"/>
      <c r="F30" s="109">
        <v>0.11</v>
      </c>
      <c r="G30" s="110" t="s">
        <v>87</v>
      </c>
      <c r="H30" s="111">
        <v>0.19</v>
      </c>
      <c r="I30" s="22"/>
      <c r="J30" s="23"/>
      <c r="K30" s="23"/>
      <c r="L30" s="214"/>
      <c r="M30" s="215"/>
      <c r="O30" s="68" t="s">
        <v>52</v>
      </c>
      <c r="AN30" s="1" t="e">
        <f>#REF!+1</f>
        <v>#REF!</v>
      </c>
    </row>
    <row r="31" spans="1:40" ht="24.75" customHeight="1" thickBot="1">
      <c r="A31" s="235"/>
      <c r="B31" s="242"/>
      <c r="C31" s="236"/>
      <c r="D31" s="231" t="s">
        <v>79</v>
      </c>
      <c r="E31" s="232"/>
      <c r="F31" s="112">
        <v>0</v>
      </c>
      <c r="G31" s="113" t="s">
        <v>87</v>
      </c>
      <c r="H31" s="114">
        <v>0.1</v>
      </c>
      <c r="I31" s="25"/>
      <c r="J31" s="26"/>
      <c r="K31" s="26"/>
      <c r="L31" s="216"/>
      <c r="M31" s="217"/>
      <c r="O31" s="84" t="s">
        <v>135</v>
      </c>
      <c r="AN31" s="1" t="e">
        <f>#REF!+1</f>
        <v>#REF!</v>
      </c>
    </row>
    <row r="32" spans="1:40" ht="13.5" thickBot="1">
      <c r="A32" s="2"/>
      <c r="B32" s="64"/>
      <c r="C32" s="64"/>
      <c r="D32" s="64"/>
      <c r="E32" s="64"/>
      <c r="F32" s="64"/>
      <c r="G32" s="64"/>
      <c r="H32" s="64"/>
      <c r="I32" s="64"/>
      <c r="J32" s="64"/>
      <c r="K32" s="64"/>
      <c r="L32" s="64"/>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64"/>
      <c r="C34" s="64"/>
      <c r="D34" s="64"/>
      <c r="E34" s="64"/>
      <c r="F34" s="64"/>
      <c r="G34" s="64"/>
      <c r="H34" s="64"/>
      <c r="I34" s="64"/>
      <c r="J34" s="64"/>
      <c r="K34" s="64"/>
      <c r="L34" s="64"/>
      <c r="M34" s="44"/>
      <c r="O34" s="68" t="s">
        <v>55</v>
      </c>
      <c r="AN34" s="1" t="e">
        <f>AN33+1</f>
        <v>#REF!</v>
      </c>
    </row>
    <row r="35" spans="1:38" ht="96" customHeight="1" thickBot="1">
      <c r="A35" s="66"/>
      <c r="B35" s="91" t="s">
        <v>31</v>
      </c>
      <c r="C35" s="92" t="s">
        <v>32</v>
      </c>
      <c r="D35" s="92" t="str">
        <f>F19</f>
        <v>Avance en la ejecución de las actividades en el trimestre</v>
      </c>
      <c r="E35" s="92" t="str">
        <f>F20</f>
        <v>Meta programada en la vigencia</v>
      </c>
      <c r="F35" s="92">
        <f>F21</f>
        <v>0</v>
      </c>
      <c r="G35" s="92">
        <f>F22</f>
        <v>0</v>
      </c>
      <c r="H35" s="93" t="s">
        <v>89</v>
      </c>
      <c r="I35" s="94" t="s">
        <v>93</v>
      </c>
      <c r="J35" s="64"/>
      <c r="K35" s="64"/>
      <c r="L35" s="64"/>
      <c r="M35" s="65"/>
      <c r="O35" s="68" t="s">
        <v>53</v>
      </c>
      <c r="AI35"/>
      <c r="AL35" s="1"/>
    </row>
    <row r="36" spans="1:38" ht="27" customHeight="1">
      <c r="A36" s="66"/>
      <c r="B36" s="38" t="s">
        <v>33</v>
      </c>
      <c r="C36" s="74">
        <v>0.2</v>
      </c>
      <c r="D36" s="74">
        <v>0.2</v>
      </c>
      <c r="E36" s="194">
        <v>1</v>
      </c>
      <c r="F36" s="39"/>
      <c r="G36" s="39"/>
      <c r="H36" s="99">
        <f>+D36/E36</f>
        <v>0.2</v>
      </c>
      <c r="I36" s="101"/>
      <c r="J36" s="64"/>
      <c r="K36" s="64"/>
      <c r="L36" s="64"/>
      <c r="M36" s="65"/>
      <c r="O36" s="68" t="s">
        <v>65</v>
      </c>
      <c r="AI36"/>
      <c r="AL36" s="1"/>
    </row>
    <row r="37" spans="1:38" ht="27" customHeight="1">
      <c r="A37" s="66"/>
      <c r="B37" s="31" t="s">
        <v>34</v>
      </c>
      <c r="C37" s="95">
        <v>0.25</v>
      </c>
      <c r="D37" s="95">
        <v>0.25</v>
      </c>
      <c r="E37" s="96">
        <v>1</v>
      </c>
      <c r="F37" s="28"/>
      <c r="G37" s="28"/>
      <c r="H37" s="100">
        <f>+D37/E37</f>
        <v>0.25</v>
      </c>
      <c r="I37" s="133">
        <f>+H36+H37</f>
        <v>0.45</v>
      </c>
      <c r="J37" s="64"/>
      <c r="K37" s="64"/>
      <c r="L37" s="64"/>
      <c r="M37" s="65"/>
      <c r="O37" s="68" t="s">
        <v>66</v>
      </c>
      <c r="AI37"/>
      <c r="AL37" s="1"/>
    </row>
    <row r="38" spans="1:38" ht="27" customHeight="1">
      <c r="A38" s="66"/>
      <c r="B38" s="31" t="s">
        <v>35</v>
      </c>
      <c r="C38" s="95">
        <v>0.25</v>
      </c>
      <c r="D38" s="95">
        <v>0.25</v>
      </c>
      <c r="E38" s="96">
        <v>1</v>
      </c>
      <c r="F38" s="28"/>
      <c r="G38" s="28"/>
      <c r="H38" s="100">
        <f>+D38/E38</f>
        <v>0.25</v>
      </c>
      <c r="I38" s="133">
        <f>+I37+H38</f>
        <v>0.7</v>
      </c>
      <c r="J38" s="64"/>
      <c r="K38" s="64"/>
      <c r="L38" s="64"/>
      <c r="M38" s="65"/>
      <c r="O38" s="20" t="s">
        <v>69</v>
      </c>
      <c r="AI38"/>
      <c r="AL38" s="1"/>
    </row>
    <row r="39" spans="1:38" ht="27" customHeight="1" thickBot="1">
      <c r="A39" s="66"/>
      <c r="B39" s="32" t="s">
        <v>36</v>
      </c>
      <c r="C39" s="97">
        <v>0.3</v>
      </c>
      <c r="D39" s="97">
        <v>0.3</v>
      </c>
      <c r="E39" s="98">
        <v>1</v>
      </c>
      <c r="F39" s="33"/>
      <c r="G39" s="33"/>
      <c r="H39" s="115">
        <f>+D39/E39</f>
        <v>0.3</v>
      </c>
      <c r="I39" s="134">
        <f>+I38+H39</f>
        <v>1</v>
      </c>
      <c r="J39" s="64"/>
      <c r="K39" s="64"/>
      <c r="L39" s="64"/>
      <c r="M39" s="65"/>
      <c r="O39" s="8" t="s">
        <v>67</v>
      </c>
      <c r="AI39"/>
      <c r="AL39" s="1"/>
    </row>
    <row r="40" spans="1:16" ht="12.75">
      <c r="A40" s="2"/>
      <c r="B40" s="64"/>
      <c r="C40" s="64"/>
      <c r="D40" s="64"/>
      <c r="E40" s="64"/>
      <c r="F40" s="64"/>
      <c r="G40" s="64"/>
      <c r="H40" s="64"/>
      <c r="I40" s="64"/>
      <c r="J40" s="64"/>
      <c r="K40" s="64"/>
      <c r="L40" s="64"/>
      <c r="M40" s="44"/>
      <c r="N40" s="64"/>
      <c r="O40" s="8" t="s">
        <v>68</v>
      </c>
      <c r="P40" s="64"/>
    </row>
    <row r="41" spans="1:40" ht="12.75">
      <c r="A41" s="2"/>
      <c r="B41" s="64"/>
      <c r="C41" s="64"/>
      <c r="D41" s="64"/>
      <c r="E41" s="64"/>
      <c r="F41" s="64"/>
      <c r="G41" s="64"/>
      <c r="H41" s="64"/>
      <c r="I41" s="64"/>
      <c r="J41" s="64"/>
      <c r="K41" s="64"/>
      <c r="L41" s="64"/>
      <c r="M41" s="44"/>
      <c r="O41" s="8" t="s">
        <v>56</v>
      </c>
      <c r="AN41" s="1" t="e">
        <f>#REF!+1</f>
        <v>#REF!</v>
      </c>
    </row>
    <row r="42" spans="1:15" ht="12.75">
      <c r="A42" s="2"/>
      <c r="B42" s="64"/>
      <c r="C42" s="64"/>
      <c r="D42" s="64"/>
      <c r="E42" s="64"/>
      <c r="F42" s="64"/>
      <c r="G42" s="64"/>
      <c r="H42" s="64"/>
      <c r="I42" s="64"/>
      <c r="J42" s="64"/>
      <c r="K42" s="64"/>
      <c r="L42" s="64"/>
      <c r="M42" s="44"/>
      <c r="O42" s="8" t="s">
        <v>46</v>
      </c>
    </row>
    <row r="43" spans="1:15" ht="12.75">
      <c r="A43" s="2"/>
      <c r="B43" s="64"/>
      <c r="C43" s="64"/>
      <c r="D43" s="64"/>
      <c r="E43" s="64"/>
      <c r="F43" s="64"/>
      <c r="G43" s="64"/>
      <c r="H43" s="64"/>
      <c r="I43" s="64"/>
      <c r="J43" s="64"/>
      <c r="K43" s="64"/>
      <c r="L43" s="64"/>
      <c r="M43" s="44"/>
      <c r="O43" s="64" t="s">
        <v>47</v>
      </c>
    </row>
    <row r="44" spans="1:15" ht="12.75">
      <c r="A44" s="2"/>
      <c r="B44" s="64"/>
      <c r="C44" s="64"/>
      <c r="D44" s="64"/>
      <c r="E44" s="64"/>
      <c r="F44" s="64"/>
      <c r="G44" s="64"/>
      <c r="H44" s="64"/>
      <c r="I44" s="64"/>
      <c r="J44" s="64"/>
      <c r="K44" s="64"/>
      <c r="L44" s="64"/>
      <c r="M44" s="44"/>
      <c r="O44" s="64" t="s">
        <v>81</v>
      </c>
    </row>
    <row r="45" spans="1:15" ht="12.75">
      <c r="A45" s="2"/>
      <c r="B45" s="64"/>
      <c r="C45" s="64"/>
      <c r="D45" s="64"/>
      <c r="E45" s="64"/>
      <c r="F45" s="64"/>
      <c r="G45" s="64"/>
      <c r="H45" s="64"/>
      <c r="I45" s="64"/>
      <c r="J45" s="64"/>
      <c r="K45" s="64"/>
      <c r="L45" s="64"/>
      <c r="M45" s="44"/>
      <c r="O45" s="20" t="s">
        <v>84</v>
      </c>
    </row>
    <row r="46" spans="1:15" ht="12.75">
      <c r="A46" s="2"/>
      <c r="B46" s="64"/>
      <c r="C46" s="64"/>
      <c r="D46" s="64"/>
      <c r="E46" s="64"/>
      <c r="F46" s="64"/>
      <c r="G46" s="64"/>
      <c r="H46" s="64"/>
      <c r="I46" s="64"/>
      <c r="J46" s="64"/>
      <c r="K46" s="64"/>
      <c r="L46" s="64"/>
      <c r="M46" s="44"/>
      <c r="O46" s="64" t="s">
        <v>86</v>
      </c>
    </row>
    <row r="47" spans="1:15" ht="12.75">
      <c r="A47" s="2"/>
      <c r="B47" s="64"/>
      <c r="C47" s="64"/>
      <c r="D47" s="64"/>
      <c r="E47" s="64"/>
      <c r="F47" s="64"/>
      <c r="G47" s="64"/>
      <c r="H47" s="64"/>
      <c r="I47" s="64"/>
      <c r="J47" s="64"/>
      <c r="K47" s="64"/>
      <c r="L47" s="64"/>
      <c r="M47" s="44"/>
      <c r="O47" s="64" t="s">
        <v>95</v>
      </c>
    </row>
    <row r="48" spans="1:15" ht="12.75">
      <c r="A48" s="2"/>
      <c r="B48" s="64"/>
      <c r="C48" s="64"/>
      <c r="D48" s="64"/>
      <c r="E48" s="64"/>
      <c r="F48" s="64"/>
      <c r="G48" s="64"/>
      <c r="H48" s="64"/>
      <c r="I48" s="64"/>
      <c r="J48" s="64"/>
      <c r="K48" s="64"/>
      <c r="L48" s="64"/>
      <c r="M48" s="44"/>
      <c r="O48" s="64" t="s">
        <v>85</v>
      </c>
    </row>
    <row r="49" spans="1:15" ht="12.75">
      <c r="A49" s="2"/>
      <c r="B49" s="64"/>
      <c r="C49" s="64"/>
      <c r="D49" s="64"/>
      <c r="E49" s="64"/>
      <c r="F49" s="64"/>
      <c r="G49" s="64"/>
      <c r="H49" s="64"/>
      <c r="I49" s="64"/>
      <c r="J49" s="64"/>
      <c r="K49" s="64"/>
      <c r="L49" s="64"/>
      <c r="M49" s="44"/>
      <c r="O49" s="64" t="s">
        <v>97</v>
      </c>
    </row>
    <row r="50" spans="1:40" ht="28.5" customHeight="1">
      <c r="A50" s="2"/>
      <c r="B50" s="64"/>
      <c r="C50" s="64"/>
      <c r="D50" s="64"/>
      <c r="E50" s="64"/>
      <c r="F50" s="64"/>
      <c r="G50" s="64"/>
      <c r="H50" s="64"/>
      <c r="I50" s="64"/>
      <c r="J50" s="64"/>
      <c r="K50" s="64"/>
      <c r="L50" s="64"/>
      <c r="M50" s="44"/>
      <c r="O50" s="64" t="s">
        <v>98</v>
      </c>
      <c r="AN50" s="1" t="e">
        <f>AN41+1</f>
        <v>#REF!</v>
      </c>
    </row>
    <row r="51" spans="1:40" ht="19.5" customHeight="1">
      <c r="A51" s="2"/>
      <c r="B51" s="64"/>
      <c r="C51" s="64"/>
      <c r="D51" s="64"/>
      <c r="E51" s="64"/>
      <c r="F51" s="64"/>
      <c r="G51" s="64"/>
      <c r="H51" s="64"/>
      <c r="I51" s="64"/>
      <c r="J51" s="64"/>
      <c r="K51" s="64"/>
      <c r="L51" s="64"/>
      <c r="M51" s="44"/>
      <c r="O51" s="64" t="s">
        <v>99</v>
      </c>
      <c r="AN51" s="1" t="e">
        <f aca="true" t="shared" si="0" ref="AN51:AN68">AN50+1</f>
        <v>#REF!</v>
      </c>
    </row>
    <row r="52" spans="1:40" ht="12.75">
      <c r="A52" s="2"/>
      <c r="B52" s="64"/>
      <c r="C52" s="64"/>
      <c r="D52" s="64"/>
      <c r="E52" s="64"/>
      <c r="F52" s="64"/>
      <c r="G52" s="64"/>
      <c r="H52" s="64"/>
      <c r="I52" s="64"/>
      <c r="J52" s="64"/>
      <c r="K52" s="64"/>
      <c r="L52" s="64"/>
      <c r="M52" s="44"/>
      <c r="O52" s="64" t="s">
        <v>100</v>
      </c>
      <c r="AN52" s="1" t="e">
        <f t="shared" si="0"/>
        <v>#REF!</v>
      </c>
    </row>
    <row r="53" spans="1:40" ht="12.75">
      <c r="A53" s="2"/>
      <c r="B53" s="64"/>
      <c r="C53" s="64"/>
      <c r="D53" s="64"/>
      <c r="E53" s="64"/>
      <c r="F53" s="64"/>
      <c r="G53" s="64"/>
      <c r="H53" s="64"/>
      <c r="I53" s="64"/>
      <c r="J53" s="64"/>
      <c r="K53" s="64"/>
      <c r="L53" s="64"/>
      <c r="M53" s="44"/>
      <c r="O53" s="83" t="s">
        <v>136</v>
      </c>
      <c r="AN53" s="1" t="e">
        <f t="shared" si="0"/>
        <v>#REF!</v>
      </c>
    </row>
    <row r="54" spans="1:40" ht="12.75">
      <c r="A54" s="2"/>
      <c r="B54" s="64"/>
      <c r="C54" s="64"/>
      <c r="D54" s="64"/>
      <c r="E54" s="64"/>
      <c r="F54" s="64"/>
      <c r="G54" s="64"/>
      <c r="H54" s="64"/>
      <c r="I54" s="64"/>
      <c r="J54" s="64"/>
      <c r="K54" s="64"/>
      <c r="L54" s="64"/>
      <c r="M54" s="44"/>
      <c r="O54" s="64" t="s">
        <v>103</v>
      </c>
      <c r="AN54" s="1" t="e">
        <f t="shared" si="0"/>
        <v>#REF!</v>
      </c>
    </row>
    <row r="55" spans="1:40" ht="12.75">
      <c r="A55" s="2"/>
      <c r="B55" s="64"/>
      <c r="C55" s="64"/>
      <c r="D55" s="64"/>
      <c r="E55" s="64"/>
      <c r="F55" s="64"/>
      <c r="G55" s="64"/>
      <c r="H55" s="64"/>
      <c r="I55" s="64"/>
      <c r="J55" s="64"/>
      <c r="K55" s="64"/>
      <c r="L55" s="64"/>
      <c r="M55" s="44"/>
      <c r="O55" s="64" t="s">
        <v>102</v>
      </c>
      <c r="AN55" s="1" t="e">
        <f t="shared" si="0"/>
        <v>#REF!</v>
      </c>
    </row>
    <row r="56" spans="1:40" ht="16.5" customHeight="1" thickBot="1">
      <c r="A56" s="2"/>
      <c r="B56" s="64"/>
      <c r="C56" s="64"/>
      <c r="D56" s="64"/>
      <c r="E56" s="64"/>
      <c r="F56" s="64"/>
      <c r="G56" s="64"/>
      <c r="H56" s="64"/>
      <c r="I56" s="64"/>
      <c r="J56" s="64"/>
      <c r="K56" s="64"/>
      <c r="L56" s="64"/>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64" t="s">
        <v>109</v>
      </c>
      <c r="AN57" s="1" t="e">
        <f>#REF!+1</f>
        <v>#REF!</v>
      </c>
    </row>
    <row r="58" spans="1:40" ht="13.5" thickBot="1">
      <c r="A58" s="2"/>
      <c r="B58" s="64"/>
      <c r="C58" s="64"/>
      <c r="D58" s="64"/>
      <c r="E58" s="64"/>
      <c r="F58" s="64"/>
      <c r="G58" s="64"/>
      <c r="H58" s="64"/>
      <c r="I58" s="64"/>
      <c r="J58" s="64"/>
      <c r="K58" s="64"/>
      <c r="L58" s="64"/>
      <c r="M58" s="44"/>
      <c r="O58" s="64"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235.5" customHeight="1" thickBot="1">
      <c r="A61" s="9" t="s">
        <v>33</v>
      </c>
      <c r="B61" s="223" t="s">
        <v>202</v>
      </c>
      <c r="C61" s="224"/>
      <c r="D61" s="224"/>
      <c r="E61" s="224"/>
      <c r="F61" s="224"/>
      <c r="G61" s="225"/>
      <c r="H61" s="30"/>
      <c r="I61" s="67" t="s">
        <v>193</v>
      </c>
      <c r="J61" s="81"/>
      <c r="K61" s="81"/>
      <c r="L61" s="81"/>
      <c r="M61" s="82"/>
      <c r="AN61" s="1" t="e">
        <f>AN59+1</f>
        <v>#REF!</v>
      </c>
    </row>
    <row r="62" spans="1:40" ht="133.5" customHeight="1" thickBot="1">
      <c r="A62" s="9" t="s">
        <v>34</v>
      </c>
      <c r="B62" s="223" t="s">
        <v>206</v>
      </c>
      <c r="C62" s="277"/>
      <c r="D62" s="277"/>
      <c r="E62" s="277"/>
      <c r="F62" s="277"/>
      <c r="G62" s="278"/>
      <c r="H62" s="30"/>
      <c r="I62" s="67" t="s">
        <v>193</v>
      </c>
      <c r="J62" s="81"/>
      <c r="K62" s="81"/>
      <c r="L62" s="81"/>
      <c r="M62" s="82"/>
      <c r="AN62" s="1" t="e">
        <f t="shared" si="0"/>
        <v>#REF!</v>
      </c>
    </row>
    <row r="63" spans="1:40" ht="129" customHeight="1" thickBot="1">
      <c r="A63" s="9" t="s">
        <v>41</v>
      </c>
      <c r="B63" s="223" t="s">
        <v>212</v>
      </c>
      <c r="C63" s="277"/>
      <c r="D63" s="277"/>
      <c r="E63" s="277"/>
      <c r="F63" s="277"/>
      <c r="G63" s="278"/>
      <c r="H63" s="30"/>
      <c r="I63" s="67" t="s">
        <v>193</v>
      </c>
      <c r="J63" s="81"/>
      <c r="K63" s="81"/>
      <c r="L63" s="81"/>
      <c r="M63" s="82"/>
      <c r="AN63" s="1" t="e">
        <f>#REF!+1</f>
        <v>#REF!</v>
      </c>
    </row>
    <row r="64" spans="1:40" ht="120.75" customHeight="1" thickBot="1">
      <c r="A64" s="9" t="s">
        <v>36</v>
      </c>
      <c r="B64" s="223" t="s">
        <v>217</v>
      </c>
      <c r="C64" s="224"/>
      <c r="D64" s="224"/>
      <c r="E64" s="224"/>
      <c r="F64" s="224"/>
      <c r="G64" s="225"/>
      <c r="H64" s="30"/>
      <c r="I64" s="67" t="s">
        <v>193</v>
      </c>
      <c r="J64" s="81"/>
      <c r="K64" s="81"/>
      <c r="L64" s="81"/>
      <c r="M64" s="82"/>
      <c r="AN64" s="1" t="e">
        <f t="shared" si="0"/>
        <v>#REF!</v>
      </c>
    </row>
    <row r="65" spans="1:40" ht="43.5" customHeight="1" thickBot="1">
      <c r="A65" s="9" t="s">
        <v>42</v>
      </c>
      <c r="B65" s="226" t="s">
        <v>219</v>
      </c>
      <c r="C65" s="227"/>
      <c r="D65" s="227"/>
      <c r="E65" s="227"/>
      <c r="F65" s="227"/>
      <c r="G65" s="228"/>
      <c r="H65" s="30"/>
      <c r="I65" s="67" t="s">
        <v>193</v>
      </c>
      <c r="J65" s="81"/>
      <c r="K65" s="81"/>
      <c r="L65" s="81"/>
      <c r="M65" s="82"/>
      <c r="AN65" s="1" t="e">
        <f>#REF!+1</f>
        <v>#REF!</v>
      </c>
    </row>
    <row r="66" spans="1:40" ht="24.75" customHeight="1">
      <c r="A66" s="64"/>
      <c r="B66" s="220"/>
      <c r="C66" s="220"/>
      <c r="D66" s="220"/>
      <c r="E66" s="220"/>
      <c r="F66" s="220"/>
      <c r="G66" s="220"/>
      <c r="H66" s="220"/>
      <c r="I66" s="220"/>
      <c r="J66" s="220"/>
      <c r="K66" s="220"/>
      <c r="L66" s="220"/>
      <c r="M66" s="220"/>
      <c r="AN66" s="1" t="e">
        <f t="shared" si="0"/>
        <v>#REF!</v>
      </c>
    </row>
    <row r="67" spans="1:40" ht="24.75" customHeight="1" hidden="1">
      <c r="A67" s="64"/>
      <c r="B67" s="220"/>
      <c r="C67" s="220"/>
      <c r="D67" s="220"/>
      <c r="E67" s="220"/>
      <c r="F67" s="220"/>
      <c r="G67" s="220"/>
      <c r="H67" s="220"/>
      <c r="I67" s="220"/>
      <c r="J67" s="220"/>
      <c r="K67" s="220"/>
      <c r="L67" s="220"/>
      <c r="M67" s="220"/>
      <c r="AN67" s="1" t="e">
        <f t="shared" si="0"/>
        <v>#REF!</v>
      </c>
    </row>
    <row r="68" spans="1:40" ht="24.75" customHeight="1" hidden="1">
      <c r="A68" s="64"/>
      <c r="B68" s="220"/>
      <c r="C68" s="220"/>
      <c r="D68" s="220"/>
      <c r="E68" s="220"/>
      <c r="F68" s="220"/>
      <c r="G68" s="220"/>
      <c r="H68" s="220"/>
      <c r="I68" s="220"/>
      <c r="J68" s="220"/>
      <c r="K68" s="220"/>
      <c r="L68" s="220"/>
      <c r="M68" s="220"/>
      <c r="AN68" s="1" t="e">
        <f t="shared" si="0"/>
        <v>#REF!</v>
      </c>
    </row>
    <row r="69" spans="1:13" ht="24.75" customHeight="1" hidden="1">
      <c r="A69" s="64"/>
      <c r="B69" s="220"/>
      <c r="C69" s="220"/>
      <c r="D69" s="220"/>
      <c r="E69" s="220"/>
      <c r="F69" s="220"/>
      <c r="G69" s="220"/>
      <c r="H69" s="220"/>
      <c r="I69" s="220"/>
      <c r="J69" s="220"/>
      <c r="K69" s="220"/>
      <c r="L69" s="220"/>
      <c r="M69" s="220"/>
    </row>
    <row r="70" spans="1:13" ht="24.75" customHeight="1" hidden="1">
      <c r="A70" s="64"/>
      <c r="B70" s="220"/>
      <c r="C70" s="220"/>
      <c r="D70" s="220"/>
      <c r="E70" s="220"/>
      <c r="F70" s="220"/>
      <c r="G70" s="220"/>
      <c r="H70" s="220"/>
      <c r="I70" s="220"/>
      <c r="J70" s="220"/>
      <c r="K70" s="220"/>
      <c r="L70" s="220"/>
      <c r="M70" s="220"/>
    </row>
    <row r="71" spans="1:13" ht="12.75" hidden="1">
      <c r="A71" s="64"/>
      <c r="B71" s="64"/>
      <c r="C71" s="64"/>
      <c r="D71" s="64"/>
      <c r="E71" s="64"/>
      <c r="F71" s="64"/>
      <c r="G71" s="64"/>
      <c r="H71" s="64"/>
      <c r="I71" s="64"/>
      <c r="J71" s="64"/>
      <c r="K71" s="64"/>
      <c r="L71" s="64"/>
      <c r="M71" s="64"/>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64"/>
      <c r="C86" s="64"/>
      <c r="D86" s="64"/>
      <c r="E86" s="64"/>
      <c r="F86" s="214"/>
      <c r="G86" s="214"/>
      <c r="H86" s="214"/>
      <c r="I86" s="10" t="s">
        <v>43</v>
      </c>
      <c r="K86" s="11"/>
    </row>
    <row r="87" spans="2:11" ht="15" hidden="1">
      <c r="B87" s="64"/>
      <c r="C87" s="64"/>
      <c r="D87" s="64"/>
      <c r="E87" s="64"/>
      <c r="F87" s="214"/>
      <c r="G87" s="214"/>
      <c r="H87" s="214"/>
      <c r="I87" s="10" t="s">
        <v>44</v>
      </c>
      <c r="K87" s="11"/>
    </row>
    <row r="88" spans="2:11" ht="15" hidden="1">
      <c r="B88" s="64"/>
      <c r="C88" s="64"/>
      <c r="D88" s="64"/>
      <c r="E88" s="64"/>
      <c r="F88" s="214"/>
      <c r="G88" s="214"/>
      <c r="H88" s="214"/>
      <c r="I88" s="10" t="s">
        <v>45</v>
      </c>
      <c r="K88" s="11"/>
    </row>
    <row r="89" spans="2:11" ht="15" hidden="1">
      <c r="B89" s="64"/>
      <c r="C89" s="64"/>
      <c r="D89" s="64"/>
      <c r="E89" s="64"/>
      <c r="F89" s="214"/>
      <c r="G89" s="214"/>
      <c r="H89" s="214"/>
      <c r="K89" s="11"/>
    </row>
    <row r="90" spans="2:11" ht="15" hidden="1">
      <c r="B90" s="64"/>
      <c r="C90" s="64"/>
      <c r="D90" s="64"/>
      <c r="E90" s="64"/>
      <c r="F90" s="214"/>
      <c r="G90" s="214"/>
      <c r="H90" s="214"/>
      <c r="K90" s="11"/>
    </row>
    <row r="91" spans="2:11" ht="15" hidden="1">
      <c r="B91" s="64"/>
      <c r="C91" s="64"/>
      <c r="D91" s="64"/>
      <c r="E91" s="64"/>
      <c r="K91" s="11"/>
    </row>
    <row r="92" spans="2:11" ht="15" hidden="1">
      <c r="B92" s="64"/>
      <c r="C92" s="64"/>
      <c r="D92" s="64"/>
      <c r="E92" s="64"/>
      <c r="K92" s="11"/>
    </row>
    <row r="93" spans="2:11" ht="15" hidden="1">
      <c r="B93" s="64"/>
      <c r="C93" s="64"/>
      <c r="D93" s="64"/>
      <c r="E93" s="64"/>
      <c r="K93" s="11"/>
    </row>
    <row r="94" spans="2:11" ht="15" hidden="1">
      <c r="B94" s="64"/>
      <c r="C94" s="64"/>
      <c r="D94" s="64"/>
      <c r="E94" s="64"/>
      <c r="K94" s="11"/>
    </row>
    <row r="95" spans="2:11" ht="15" hidden="1">
      <c r="B95" s="64"/>
      <c r="C95" s="64"/>
      <c r="D95" s="64"/>
      <c r="E95" s="64"/>
      <c r="K95" s="11"/>
    </row>
    <row r="96" spans="2:11" ht="15" hidden="1">
      <c r="B96" s="64"/>
      <c r="C96" s="64"/>
      <c r="D96" s="64"/>
      <c r="E96" s="64"/>
      <c r="K96" s="11"/>
    </row>
    <row r="97" spans="2:11" ht="15" hidden="1">
      <c r="B97" s="64"/>
      <c r="C97" s="64"/>
      <c r="D97" s="64"/>
      <c r="E97" s="64"/>
      <c r="K97" s="11"/>
    </row>
    <row r="98" spans="2:11" ht="15" hidden="1">
      <c r="B98" s="64"/>
      <c r="C98" s="64"/>
      <c r="D98" s="64"/>
      <c r="E98" s="64"/>
      <c r="K98" s="11"/>
    </row>
    <row r="99" spans="2:11" ht="15" hidden="1">
      <c r="B99" s="64"/>
      <c r="C99" s="64"/>
      <c r="D99" s="64"/>
      <c r="E99" s="64"/>
      <c r="K99" s="11"/>
    </row>
    <row r="100" spans="2:11" ht="15" hidden="1">
      <c r="B100" s="64"/>
      <c r="C100" s="64"/>
      <c r="D100" s="64"/>
      <c r="E100" s="64"/>
      <c r="K100" s="11"/>
    </row>
    <row r="101" spans="2:11" ht="15" hidden="1">
      <c r="B101" s="64"/>
      <c r="C101" s="64"/>
      <c r="D101" s="64"/>
      <c r="E101" s="64"/>
      <c r="K101" s="11"/>
    </row>
    <row r="102" spans="2:11" ht="15" hidden="1">
      <c r="B102" s="64"/>
      <c r="C102" s="64"/>
      <c r="D102" s="64"/>
      <c r="E102" s="64"/>
      <c r="K102" s="11"/>
    </row>
    <row r="103" spans="2:11" ht="15" hidden="1">
      <c r="B103" s="64"/>
      <c r="C103" s="64"/>
      <c r="D103" s="64"/>
      <c r="E103" s="64"/>
      <c r="K103" s="11"/>
    </row>
    <row r="104" spans="2:11" ht="15" hidden="1">
      <c r="B104" s="64"/>
      <c r="C104" s="64"/>
      <c r="D104" s="64"/>
      <c r="E104" s="64"/>
      <c r="K104" s="11"/>
    </row>
    <row r="105" spans="2:11" ht="15" hidden="1">
      <c r="B105" s="64"/>
      <c r="C105" s="64"/>
      <c r="D105" s="64"/>
      <c r="E105" s="64"/>
      <c r="K105" s="11"/>
    </row>
    <row r="106" spans="2:11" ht="15" hidden="1">
      <c r="B106" s="64"/>
      <c r="C106" s="64"/>
      <c r="D106" s="64"/>
      <c r="E106" s="64"/>
      <c r="K106" s="11"/>
    </row>
    <row r="107" spans="2:11" ht="15" hidden="1">
      <c r="B107" s="64"/>
      <c r="C107" s="64"/>
      <c r="D107" s="64"/>
      <c r="E107" s="64"/>
      <c r="K107" s="11"/>
    </row>
    <row r="108" spans="2:11" ht="15" hidden="1">
      <c r="B108" s="64"/>
      <c r="C108" s="64"/>
      <c r="D108" s="64"/>
      <c r="E108" s="64"/>
      <c r="K108" s="11"/>
    </row>
    <row r="109" spans="2:11" ht="15" hidden="1">
      <c r="B109" s="64"/>
      <c r="C109" s="64"/>
      <c r="D109" s="64"/>
      <c r="E109" s="64"/>
      <c r="K109" s="11"/>
    </row>
    <row r="110" spans="2:11" ht="15" hidden="1">
      <c r="B110" s="64"/>
      <c r="C110" s="64"/>
      <c r="D110" s="64"/>
      <c r="E110" s="64"/>
      <c r="K110" s="11"/>
    </row>
    <row r="111" spans="2:11" ht="15" hidden="1">
      <c r="B111" s="64"/>
      <c r="C111" s="64"/>
      <c r="D111" s="64"/>
      <c r="E111" s="64"/>
      <c r="K111" s="11"/>
    </row>
    <row r="112" spans="2:11" ht="15" hidden="1">
      <c r="B112" s="64"/>
      <c r="C112" s="64"/>
      <c r="D112" s="64"/>
      <c r="E112" s="64"/>
      <c r="K112" s="11"/>
    </row>
    <row r="113" spans="2:11" ht="15" hidden="1">
      <c r="B113" s="64"/>
      <c r="C113" s="64"/>
      <c r="D113" s="64"/>
      <c r="E113" s="64"/>
      <c r="K113" s="11"/>
    </row>
    <row r="114" spans="2:11" ht="15" hidden="1">
      <c r="B114" s="64"/>
      <c r="C114" s="64"/>
      <c r="D114" s="64"/>
      <c r="E114" s="64"/>
      <c r="K114" s="11"/>
    </row>
    <row r="115" spans="2:11" ht="15" hidden="1">
      <c r="B115" s="64"/>
      <c r="C115" s="64"/>
      <c r="D115" s="64"/>
      <c r="E115" s="64"/>
      <c r="K115" s="11"/>
    </row>
    <row r="116" spans="2:11" ht="15" hidden="1">
      <c r="B116" s="64"/>
      <c r="C116" s="64"/>
      <c r="D116" s="64"/>
      <c r="E116" s="64"/>
      <c r="K116" s="11"/>
    </row>
    <row r="117" spans="2:11" ht="15" hidden="1">
      <c r="B117" s="64"/>
      <c r="C117" s="64"/>
      <c r="D117" s="64"/>
      <c r="E117" s="64"/>
      <c r="K117" s="11"/>
    </row>
    <row r="118" spans="2:11" ht="15" hidden="1">
      <c r="B118" s="64"/>
      <c r="C118" s="64"/>
      <c r="D118" s="64"/>
      <c r="E118" s="64"/>
      <c r="K118" s="11"/>
    </row>
    <row r="119" spans="2:11" ht="15" hidden="1">
      <c r="B119" s="64"/>
      <c r="C119" s="64"/>
      <c r="D119" s="64"/>
      <c r="E119" s="64"/>
      <c r="K119" s="11"/>
    </row>
    <row r="120" spans="2:11" ht="15" hidden="1">
      <c r="B120" s="64"/>
      <c r="C120" s="64"/>
      <c r="D120" s="64"/>
      <c r="E120" s="64"/>
      <c r="K120" s="11"/>
    </row>
    <row r="121" spans="2:11" ht="15" hidden="1">
      <c r="B121" s="64"/>
      <c r="C121" s="64"/>
      <c r="D121" s="64"/>
      <c r="E121" s="64"/>
      <c r="K121" s="11"/>
    </row>
    <row r="122" spans="2:11" ht="15" hidden="1">
      <c r="B122" s="64"/>
      <c r="C122" s="64"/>
      <c r="D122" s="64"/>
      <c r="E122" s="64"/>
      <c r="K122" s="11"/>
    </row>
    <row r="123" spans="2:11" ht="15" hidden="1">
      <c r="B123" s="64"/>
      <c r="C123" s="64"/>
      <c r="D123" s="64"/>
      <c r="E123" s="64"/>
      <c r="K123" s="11"/>
    </row>
    <row r="124" spans="2:5" ht="12.75" hidden="1">
      <c r="B124" s="64"/>
      <c r="C124" s="64"/>
      <c r="D124" s="64"/>
      <c r="E124" s="64"/>
    </row>
    <row r="125" spans="2:5" ht="12.75" hidden="1">
      <c r="B125" s="64"/>
      <c r="C125" s="64"/>
      <c r="D125" s="64"/>
      <c r="E125" s="64"/>
    </row>
    <row r="126" spans="2:5" ht="12.75" hidden="1">
      <c r="B126" s="64"/>
      <c r="C126" s="64"/>
      <c r="D126" s="64"/>
      <c r="E126" s="64"/>
    </row>
    <row r="127" spans="2:5" ht="12.75" hidden="1">
      <c r="B127" s="64"/>
      <c r="C127" s="64"/>
      <c r="D127" s="64"/>
      <c r="E127" s="64"/>
    </row>
    <row r="128" spans="2:5" ht="12.75" hidden="1">
      <c r="B128" s="64"/>
      <c r="C128" s="64"/>
      <c r="D128" s="64"/>
      <c r="E128" s="64"/>
    </row>
    <row r="129" spans="2:5" ht="12.75" hidden="1">
      <c r="B129" s="64"/>
      <c r="C129" s="64"/>
      <c r="D129" s="64"/>
      <c r="E129" s="64"/>
    </row>
    <row r="130" spans="2:5" ht="12.75" hidden="1">
      <c r="B130" s="64"/>
      <c r="C130" s="64"/>
      <c r="D130" s="64"/>
      <c r="E130" s="64"/>
    </row>
    <row r="131" spans="2:5" ht="12.75" hidden="1">
      <c r="B131" s="64"/>
      <c r="C131" s="64"/>
      <c r="D131" s="64"/>
      <c r="E131" s="64"/>
    </row>
    <row r="132" spans="2:5" ht="12.75" hidden="1">
      <c r="B132" s="64"/>
      <c r="C132" s="64"/>
      <c r="D132" s="64"/>
      <c r="E132" s="64"/>
    </row>
    <row r="133" spans="2:5" ht="12.75" hidden="1">
      <c r="B133" s="64"/>
      <c r="C133" s="64"/>
      <c r="D133" s="64"/>
      <c r="E133" s="64"/>
    </row>
    <row r="134" spans="2:5" ht="12.75" hidden="1">
      <c r="B134" s="64"/>
      <c r="C134" s="64"/>
      <c r="D134" s="64"/>
      <c r="E134" s="64"/>
    </row>
    <row r="135" spans="2:5" ht="12.75" hidden="1">
      <c r="B135" s="64"/>
      <c r="C135" s="64"/>
      <c r="D135" s="64"/>
      <c r="E135" s="64"/>
    </row>
    <row r="136" spans="2:5" ht="12.75" hidden="1">
      <c r="B136" s="64"/>
      <c r="C136" s="64"/>
      <c r="D136" s="64"/>
      <c r="E136" s="64"/>
    </row>
    <row r="137" spans="2:5" ht="12.75" hidden="1">
      <c r="B137" s="64"/>
      <c r="C137" s="64"/>
      <c r="D137" s="64"/>
      <c r="E137" s="64"/>
    </row>
    <row r="138" spans="2:5" ht="12.75" hidden="1">
      <c r="B138" s="64"/>
      <c r="C138" s="64"/>
      <c r="D138" s="64"/>
      <c r="E138" s="64"/>
    </row>
    <row r="139" spans="2:5" ht="12.75" hidden="1">
      <c r="B139" s="64"/>
      <c r="C139" s="64"/>
      <c r="D139" s="64"/>
      <c r="E139" s="64"/>
    </row>
    <row r="140" spans="2:5" ht="12.75" hidden="1">
      <c r="B140" s="64"/>
      <c r="C140" s="64"/>
      <c r="D140" s="64"/>
      <c r="E140" s="64"/>
    </row>
    <row r="141" spans="2:5" ht="12.75" hidden="1">
      <c r="B141" s="64"/>
      <c r="C141" s="64"/>
      <c r="D141" s="64"/>
      <c r="E141" s="64"/>
    </row>
    <row r="142" spans="2:5" ht="12.75" hidden="1">
      <c r="B142" s="64"/>
      <c r="C142" s="64"/>
      <c r="D142" s="64"/>
      <c r="E142" s="64"/>
    </row>
    <row r="143" spans="2:5" ht="12.75" hidden="1">
      <c r="B143" s="64"/>
      <c r="C143" s="64"/>
      <c r="D143" s="64"/>
      <c r="E143" s="64"/>
    </row>
    <row r="144" spans="2:5" ht="12.75" hidden="1">
      <c r="B144" s="64"/>
      <c r="C144" s="64"/>
      <c r="D144" s="64"/>
      <c r="E144" s="64"/>
    </row>
    <row r="145" spans="2:5" ht="12.75" hidden="1">
      <c r="B145" s="64"/>
      <c r="C145" s="64"/>
      <c r="D145" s="64"/>
      <c r="E145" s="64"/>
    </row>
    <row r="146" spans="2:5" ht="12.75" hidden="1">
      <c r="B146" s="64"/>
      <c r="C146" s="64"/>
      <c r="D146" s="64"/>
      <c r="E146" s="64"/>
    </row>
    <row r="147" spans="2:5" ht="12.75" hidden="1">
      <c r="B147" s="64"/>
      <c r="C147" s="64"/>
      <c r="D147" s="64"/>
      <c r="E147" s="64"/>
    </row>
    <row r="148" spans="2:5" ht="12.75" hidden="1">
      <c r="B148" s="64"/>
      <c r="C148" s="64"/>
      <c r="D148" s="64"/>
      <c r="E148" s="64"/>
    </row>
    <row r="149" spans="2:5" ht="12.75" hidden="1">
      <c r="B149" s="64"/>
      <c r="C149" s="64"/>
      <c r="D149" s="64"/>
      <c r="E149" s="64"/>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70:I70"/>
    <mergeCell ref="J70:M70"/>
    <mergeCell ref="F86:H87"/>
    <mergeCell ref="F88:H88"/>
    <mergeCell ref="F89:H90"/>
    <mergeCell ref="B61:G61"/>
    <mergeCell ref="B63:G63"/>
    <mergeCell ref="B64:G64"/>
    <mergeCell ref="B65:G65"/>
    <mergeCell ref="B62:G62"/>
    <mergeCell ref="B67:I67"/>
    <mergeCell ref="J67:M67"/>
    <mergeCell ref="B68:I68"/>
    <mergeCell ref="J68:M68"/>
    <mergeCell ref="B69:I69"/>
    <mergeCell ref="J69:M69"/>
    <mergeCell ref="B66:I66"/>
    <mergeCell ref="J66:M66"/>
    <mergeCell ref="A33:M33"/>
    <mergeCell ref="A57:M57"/>
    <mergeCell ref="A59:A60"/>
    <mergeCell ref="B59:G60"/>
    <mergeCell ref="H59:I59"/>
    <mergeCell ref="J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tabColor theme="0"/>
  </sheetPr>
  <dimension ref="A1:AN152"/>
  <sheetViews>
    <sheetView showGridLines="0" zoomScale="70" zoomScaleNormal="70" zoomScaleSheetLayoutView="70" zoomScalePageLayoutView="0" workbookViewId="0" topLeftCell="A25">
      <selection activeCell="J38" sqref="J38"/>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162</v>
      </c>
      <c r="D11" s="262"/>
      <c r="E11" s="262"/>
      <c r="F11" s="262"/>
      <c r="G11" s="262"/>
      <c r="H11" s="262"/>
      <c r="I11" s="262"/>
      <c r="J11" s="262"/>
      <c r="K11" s="27" t="s">
        <v>82</v>
      </c>
      <c r="L11" s="263" t="s">
        <v>187</v>
      </c>
      <c r="M11" s="264"/>
      <c r="O11" s="85" t="s">
        <v>21</v>
      </c>
    </row>
    <row r="12" spans="1:15" ht="30" customHeight="1" thickBot="1">
      <c r="A12" s="221" t="s">
        <v>9</v>
      </c>
      <c r="B12" s="222"/>
      <c r="C12" s="265" t="s">
        <v>163</v>
      </c>
      <c r="D12" s="266"/>
      <c r="E12" s="266"/>
      <c r="F12" s="266"/>
      <c r="G12" s="266"/>
      <c r="H12" s="266"/>
      <c r="I12" s="266"/>
      <c r="J12" s="266"/>
      <c r="K12" s="266"/>
      <c r="L12" s="266"/>
      <c r="M12" s="267"/>
      <c r="O12" s="85" t="s">
        <v>0</v>
      </c>
    </row>
    <row r="13" spans="1:15" ht="30" customHeight="1" thickBot="1">
      <c r="A13" s="221" t="s">
        <v>96</v>
      </c>
      <c r="B13" s="222"/>
      <c r="C13" s="265" t="s">
        <v>147</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141</v>
      </c>
      <c r="B19" s="247"/>
      <c r="C19" s="252" t="s">
        <v>86</v>
      </c>
      <c r="D19" s="213"/>
      <c r="E19" s="4">
        <v>1</v>
      </c>
      <c r="F19" s="255" t="s">
        <v>148</v>
      </c>
      <c r="G19" s="256"/>
      <c r="H19" s="257"/>
      <c r="I19" s="89" t="s">
        <v>86</v>
      </c>
      <c r="J19" s="258" t="s">
        <v>142</v>
      </c>
      <c r="K19" s="259"/>
      <c r="L19" s="260"/>
      <c r="M19" s="7" t="s">
        <v>119</v>
      </c>
      <c r="O19" s="85" t="s">
        <v>28</v>
      </c>
    </row>
    <row r="20" spans="1:15" ht="30" customHeight="1" thickBot="1">
      <c r="A20" s="248"/>
      <c r="B20" s="249"/>
      <c r="C20" s="253"/>
      <c r="D20" s="215"/>
      <c r="E20" s="4"/>
      <c r="F20" s="255"/>
      <c r="G20" s="256"/>
      <c r="H20" s="257"/>
      <c r="I20" s="89"/>
      <c r="J20" s="258"/>
      <c r="K20" s="259"/>
      <c r="L20" s="260"/>
      <c r="M20" s="7"/>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18</v>
      </c>
      <c r="E24" s="6" t="s">
        <v>23</v>
      </c>
      <c r="F24" s="166">
        <v>4174</v>
      </c>
      <c r="G24" s="6" t="s">
        <v>133</v>
      </c>
      <c r="H24" s="177">
        <v>3975</v>
      </c>
      <c r="I24" s="6" t="s">
        <v>104</v>
      </c>
      <c r="J24" s="105">
        <v>2018</v>
      </c>
      <c r="K24" s="6" t="s">
        <v>105</v>
      </c>
      <c r="L24" s="258" t="s">
        <v>143</v>
      </c>
      <c r="M24" s="260"/>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2">
        <v>843</v>
      </c>
      <c r="G29" s="122" t="s">
        <v>87</v>
      </c>
      <c r="H29" s="139">
        <v>1044</v>
      </c>
      <c r="I29" s="210" t="s">
        <v>88</v>
      </c>
      <c r="J29" s="211"/>
      <c r="K29" s="24"/>
      <c r="L29" s="212"/>
      <c r="M29" s="213"/>
      <c r="O29" s="68" t="s">
        <v>51</v>
      </c>
      <c r="AN29" s="1" t="e">
        <f>AN28+1</f>
        <v>#REF!</v>
      </c>
    </row>
    <row r="30" spans="1:40" ht="24.75" customHeight="1" thickBot="1">
      <c r="A30" s="239"/>
      <c r="B30" s="240"/>
      <c r="C30" s="241"/>
      <c r="D30" s="218" t="s">
        <v>78</v>
      </c>
      <c r="E30" s="219"/>
      <c r="F30" s="143">
        <v>444</v>
      </c>
      <c r="G30" s="125" t="s">
        <v>87</v>
      </c>
      <c r="H30" s="140">
        <v>842</v>
      </c>
      <c r="I30" s="22"/>
      <c r="J30" s="23"/>
      <c r="K30" s="23"/>
      <c r="L30" s="214"/>
      <c r="M30" s="215"/>
      <c r="O30" s="68" t="s">
        <v>52</v>
      </c>
      <c r="AN30" s="1" t="e">
        <f>#REF!+1</f>
        <v>#REF!</v>
      </c>
    </row>
    <row r="31" spans="1:40" ht="24.75" customHeight="1" thickBot="1">
      <c r="A31" s="235"/>
      <c r="B31" s="242"/>
      <c r="C31" s="236"/>
      <c r="D31" s="231" t="s">
        <v>79</v>
      </c>
      <c r="E31" s="232"/>
      <c r="F31" s="144">
        <v>0</v>
      </c>
      <c r="G31" s="128" t="s">
        <v>87</v>
      </c>
      <c r="H31" s="141">
        <v>443</v>
      </c>
      <c r="I31" s="25"/>
      <c r="J31" s="26"/>
      <c r="K31" s="26"/>
      <c r="L31" s="216"/>
      <c r="M31" s="217"/>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86.25" customHeight="1" thickBot="1">
      <c r="A35" s="87"/>
      <c r="B35" s="91" t="s">
        <v>31</v>
      </c>
      <c r="C35" s="92" t="s">
        <v>32</v>
      </c>
      <c r="D35" s="92" t="str">
        <f>F19</f>
        <v>Numero de descargas de libros a través de la pagina web institucional</v>
      </c>
      <c r="E35" s="92">
        <f>F20</f>
        <v>0</v>
      </c>
      <c r="F35" s="92">
        <f>F21</f>
        <v>0</v>
      </c>
      <c r="G35" s="92">
        <f>F22</f>
        <v>0</v>
      </c>
      <c r="H35" s="93" t="s">
        <v>89</v>
      </c>
      <c r="I35" s="94" t="s">
        <v>93</v>
      </c>
      <c r="J35" s="85"/>
      <c r="K35" s="85"/>
      <c r="L35" s="85"/>
      <c r="M35" s="86"/>
      <c r="O35" s="68" t="s">
        <v>53</v>
      </c>
      <c r="AI35"/>
      <c r="AL35" s="1"/>
    </row>
    <row r="36" spans="1:38" ht="27" customHeight="1">
      <c r="A36" s="87"/>
      <c r="B36" s="38" t="s">
        <v>33</v>
      </c>
      <c r="C36" s="150">
        <v>1043</v>
      </c>
      <c r="D36" s="150">
        <v>5779</v>
      </c>
      <c r="E36" s="90"/>
      <c r="F36" s="39"/>
      <c r="G36" s="39"/>
      <c r="H36" s="183">
        <f>+D36</f>
        <v>5779</v>
      </c>
      <c r="I36" s="187">
        <f>H36</f>
        <v>5779</v>
      </c>
      <c r="J36" s="85"/>
      <c r="K36" s="85"/>
      <c r="L36" s="85"/>
      <c r="M36" s="86"/>
      <c r="O36" s="68" t="s">
        <v>65</v>
      </c>
      <c r="AI36"/>
      <c r="AL36" s="1"/>
    </row>
    <row r="37" spans="1:38" ht="27" customHeight="1">
      <c r="A37" s="87"/>
      <c r="B37" s="31" t="s">
        <v>34</v>
      </c>
      <c r="C37" s="155">
        <v>1044</v>
      </c>
      <c r="D37" s="155">
        <v>2241</v>
      </c>
      <c r="E37" s="96"/>
      <c r="F37" s="28"/>
      <c r="G37" s="28"/>
      <c r="H37" s="185">
        <f>+D37</f>
        <v>2241</v>
      </c>
      <c r="I37" s="186">
        <f>+H37+H36</f>
        <v>8020</v>
      </c>
      <c r="J37" s="85"/>
      <c r="K37" s="85"/>
      <c r="L37" s="85"/>
      <c r="M37" s="86"/>
      <c r="O37" s="68" t="s">
        <v>66</v>
      </c>
      <c r="AI37"/>
      <c r="AL37" s="1"/>
    </row>
    <row r="38" spans="1:38" ht="27" customHeight="1">
      <c r="A38" s="87"/>
      <c r="B38" s="31" t="s">
        <v>35</v>
      </c>
      <c r="C38" s="155">
        <v>1044</v>
      </c>
      <c r="D38" s="155">
        <v>1425</v>
      </c>
      <c r="E38" s="96"/>
      <c r="F38" s="28"/>
      <c r="G38" s="28"/>
      <c r="H38" s="185">
        <f>+D38</f>
        <v>1425</v>
      </c>
      <c r="I38" s="186">
        <f>+I37+H38</f>
        <v>9445</v>
      </c>
      <c r="J38" s="85"/>
      <c r="K38" s="85"/>
      <c r="L38" s="85"/>
      <c r="M38" s="86"/>
      <c r="O38" s="20" t="s">
        <v>69</v>
      </c>
      <c r="AI38"/>
      <c r="AL38" s="1"/>
    </row>
    <row r="39" spans="1:38" ht="27" customHeight="1" thickBot="1">
      <c r="A39" s="87"/>
      <c r="B39" s="32" t="s">
        <v>36</v>
      </c>
      <c r="C39" s="160">
        <v>1043</v>
      </c>
      <c r="D39" s="160">
        <v>1150</v>
      </c>
      <c r="E39" s="98"/>
      <c r="F39" s="33"/>
      <c r="G39" s="33"/>
      <c r="H39" s="302">
        <f>+D39</f>
        <v>1150</v>
      </c>
      <c r="I39" s="188">
        <f>+I38+H39</f>
        <v>10595</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66" customHeight="1" thickBot="1">
      <c r="A61" s="9" t="s">
        <v>33</v>
      </c>
      <c r="B61" s="223" t="s">
        <v>198</v>
      </c>
      <c r="C61" s="224"/>
      <c r="D61" s="224"/>
      <c r="E61" s="224"/>
      <c r="F61" s="224"/>
      <c r="G61" s="225"/>
      <c r="H61" s="30"/>
      <c r="I61" s="67" t="s">
        <v>193</v>
      </c>
      <c r="J61" s="81"/>
      <c r="K61" s="81"/>
      <c r="L61" s="81"/>
      <c r="M61" s="82"/>
      <c r="AN61" s="1" t="e">
        <f>AN59+1</f>
        <v>#REF!</v>
      </c>
    </row>
    <row r="62" spans="1:40" ht="53.25" customHeight="1" thickBot="1">
      <c r="A62" s="9" t="s">
        <v>34</v>
      </c>
      <c r="B62" s="223" t="s">
        <v>203</v>
      </c>
      <c r="C62" s="224"/>
      <c r="D62" s="224"/>
      <c r="E62" s="224"/>
      <c r="F62" s="224"/>
      <c r="G62" s="225"/>
      <c r="H62" s="30"/>
      <c r="I62" s="67" t="s">
        <v>193</v>
      </c>
      <c r="J62" s="81"/>
      <c r="K62" s="81"/>
      <c r="L62" s="81"/>
      <c r="M62" s="82"/>
      <c r="AN62" s="1" t="e">
        <f t="shared" si="0"/>
        <v>#REF!</v>
      </c>
    </row>
    <row r="63" spans="1:40" ht="49.5" customHeight="1" thickBot="1">
      <c r="A63" s="9" t="s">
        <v>41</v>
      </c>
      <c r="B63" s="223" t="s">
        <v>209</v>
      </c>
      <c r="C63" s="224"/>
      <c r="D63" s="224"/>
      <c r="E63" s="224"/>
      <c r="F63" s="224"/>
      <c r="G63" s="225"/>
      <c r="H63" s="30"/>
      <c r="I63" s="67" t="s">
        <v>193</v>
      </c>
      <c r="J63" s="81"/>
      <c r="K63" s="81"/>
      <c r="L63" s="81"/>
      <c r="M63" s="82"/>
      <c r="AN63" s="1" t="e">
        <f>#REF!+1</f>
        <v>#REF!</v>
      </c>
    </row>
    <row r="64" spans="1:40" ht="63.75" customHeight="1" thickBot="1">
      <c r="A64" s="9" t="s">
        <v>36</v>
      </c>
      <c r="B64" s="223" t="s">
        <v>221</v>
      </c>
      <c r="C64" s="224"/>
      <c r="D64" s="224"/>
      <c r="E64" s="224"/>
      <c r="F64" s="224"/>
      <c r="G64" s="225"/>
      <c r="H64" s="30"/>
      <c r="I64" s="67" t="s">
        <v>193</v>
      </c>
      <c r="J64" s="81"/>
      <c r="K64" s="81"/>
      <c r="L64" s="81"/>
      <c r="M64" s="82"/>
      <c r="AN64" s="1" t="e">
        <f t="shared" si="0"/>
        <v>#REF!</v>
      </c>
    </row>
    <row r="65" spans="1:40" ht="36.75" customHeight="1" thickBot="1">
      <c r="A65" s="9" t="s">
        <v>42</v>
      </c>
      <c r="B65" s="226" t="s">
        <v>220</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c r="E152" s="195"/>
    </row>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dimension ref="A1:AN149"/>
  <sheetViews>
    <sheetView showGridLines="0" zoomScale="70" zoomScaleNormal="70" zoomScaleSheetLayoutView="70" zoomScalePageLayoutView="0" workbookViewId="0" topLeftCell="A33">
      <selection activeCell="H36" sqref="H36:H39"/>
    </sheetView>
  </sheetViews>
  <sheetFormatPr defaultColWidth="11.421875" defaultRowHeight="12.75" customHeight="1" zeroHeight="1"/>
  <cols>
    <col min="1" max="1" width="17.421875" style="1" customWidth="1"/>
    <col min="2" max="2" width="28.8515625" style="1" customWidth="1"/>
    <col min="3" max="3" width="27.7109375" style="1" customWidth="1"/>
    <col min="4" max="4" width="14.8515625" style="1" customWidth="1"/>
    <col min="5" max="5" width="17.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188</v>
      </c>
      <c r="D11" s="262"/>
      <c r="E11" s="262"/>
      <c r="F11" s="262"/>
      <c r="G11" s="262"/>
      <c r="H11" s="262"/>
      <c r="I11" s="262"/>
      <c r="J11" s="262"/>
      <c r="K11" s="27" t="s">
        <v>82</v>
      </c>
      <c r="L11" s="263" t="s">
        <v>189</v>
      </c>
      <c r="M11" s="264"/>
      <c r="O11" s="85" t="s">
        <v>21</v>
      </c>
    </row>
    <row r="12" spans="1:15" ht="30" customHeight="1" thickBot="1">
      <c r="A12" s="221" t="s">
        <v>9</v>
      </c>
      <c r="B12" s="222"/>
      <c r="C12" s="265" t="s">
        <v>149</v>
      </c>
      <c r="D12" s="266"/>
      <c r="E12" s="266"/>
      <c r="F12" s="266"/>
      <c r="G12" s="266"/>
      <c r="H12" s="266"/>
      <c r="I12" s="266"/>
      <c r="J12" s="266"/>
      <c r="K12" s="266"/>
      <c r="L12" s="266"/>
      <c r="M12" s="267"/>
      <c r="O12" s="85" t="s">
        <v>0</v>
      </c>
    </row>
    <row r="13" spans="1:15" ht="30" customHeight="1" thickBot="1">
      <c r="A13" s="221" t="s">
        <v>96</v>
      </c>
      <c r="B13" s="222"/>
      <c r="C13" s="265" t="s">
        <v>150</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48" customHeight="1" thickBot="1">
      <c r="A19" s="246" t="s">
        <v>151</v>
      </c>
      <c r="B19" s="247"/>
      <c r="C19" s="252" t="s">
        <v>85</v>
      </c>
      <c r="D19" s="213"/>
      <c r="E19" s="4">
        <v>1</v>
      </c>
      <c r="F19" s="255" t="s">
        <v>145</v>
      </c>
      <c r="G19" s="256"/>
      <c r="H19" s="257"/>
      <c r="I19" s="89" t="s">
        <v>146</v>
      </c>
      <c r="J19" s="258" t="s">
        <v>152</v>
      </c>
      <c r="K19" s="259"/>
      <c r="L19" s="260"/>
      <c r="M19" s="7" t="s">
        <v>119</v>
      </c>
      <c r="O19" s="85" t="s">
        <v>28</v>
      </c>
    </row>
    <row r="20" spans="1:15" ht="55.5" customHeight="1" thickBot="1">
      <c r="A20" s="248"/>
      <c r="B20" s="249"/>
      <c r="C20" s="253"/>
      <c r="D20" s="215"/>
      <c r="E20" s="4">
        <v>2</v>
      </c>
      <c r="F20" s="255" t="s">
        <v>153</v>
      </c>
      <c r="G20" s="256"/>
      <c r="H20" s="257"/>
      <c r="I20" s="89" t="s">
        <v>146</v>
      </c>
      <c r="J20" s="258" t="s">
        <v>154</v>
      </c>
      <c r="K20" s="259"/>
      <c r="L20" s="260"/>
      <c r="M20" s="7" t="s">
        <v>119</v>
      </c>
      <c r="O20" s="85" t="s">
        <v>3</v>
      </c>
    </row>
    <row r="21" spans="1:15" ht="30" customHeight="1" thickBot="1">
      <c r="A21" s="248"/>
      <c r="B21" s="249"/>
      <c r="C21" s="253"/>
      <c r="D21" s="215"/>
      <c r="E21" s="4"/>
      <c r="F21" s="255"/>
      <c r="G21" s="256"/>
      <c r="H21" s="257"/>
      <c r="I21" s="89"/>
      <c r="J21" s="258"/>
      <c r="K21" s="259"/>
      <c r="L21" s="260"/>
      <c r="M21" s="7"/>
      <c r="O21" s="85" t="s">
        <v>29</v>
      </c>
    </row>
    <row r="22" spans="1:15" ht="30" customHeight="1" thickBot="1">
      <c r="A22" s="250"/>
      <c r="B22" s="251"/>
      <c r="C22" s="254"/>
      <c r="D22" s="217"/>
      <c r="E22" s="4"/>
      <c r="F22" s="255"/>
      <c r="G22" s="256"/>
      <c r="H22" s="257"/>
      <c r="I22" s="89"/>
      <c r="J22" s="258"/>
      <c r="K22" s="259"/>
      <c r="L22" s="260"/>
      <c r="M22" s="7"/>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10</v>
      </c>
      <c r="C24" s="40" t="s">
        <v>73</v>
      </c>
      <c r="D24" s="88" t="s">
        <v>20</v>
      </c>
      <c r="E24" s="6" t="s">
        <v>23</v>
      </c>
      <c r="F24" s="172">
        <v>0.11</v>
      </c>
      <c r="G24" s="6" t="s">
        <v>133</v>
      </c>
      <c r="H24" s="173">
        <v>0.105</v>
      </c>
      <c r="I24" s="6" t="s">
        <v>104</v>
      </c>
      <c r="J24" s="105">
        <v>2018</v>
      </c>
      <c r="K24" s="6" t="s">
        <v>105</v>
      </c>
      <c r="L24" s="255" t="s">
        <v>164</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24.75" customHeight="1" thickBot="1">
      <c r="A29" s="233" t="s">
        <v>94</v>
      </c>
      <c r="B29" s="237"/>
      <c r="C29" s="234"/>
      <c r="D29" s="243" t="s">
        <v>77</v>
      </c>
      <c r="E29" s="244"/>
      <c r="F29" s="146">
        <v>0.08</v>
      </c>
      <c r="G29" s="29" t="s">
        <v>87</v>
      </c>
      <c r="H29" s="75">
        <v>0.11</v>
      </c>
      <c r="I29" s="210" t="s">
        <v>215</v>
      </c>
      <c r="J29" s="211"/>
      <c r="K29" s="211"/>
      <c r="L29" s="211"/>
      <c r="M29" s="282"/>
      <c r="O29" s="68" t="s">
        <v>51</v>
      </c>
      <c r="AN29" s="1" t="e">
        <f>AN28+1</f>
        <v>#REF!</v>
      </c>
    </row>
    <row r="30" spans="1:40" ht="24.75" customHeight="1" thickBot="1">
      <c r="A30" s="239"/>
      <c r="B30" s="240"/>
      <c r="C30" s="241"/>
      <c r="D30" s="218" t="s">
        <v>78</v>
      </c>
      <c r="E30" s="219"/>
      <c r="F30" s="145">
        <v>0.04</v>
      </c>
      <c r="G30" s="76" t="s">
        <v>87</v>
      </c>
      <c r="H30" s="77">
        <v>0.08</v>
      </c>
      <c r="I30" s="283"/>
      <c r="J30" s="284"/>
      <c r="K30" s="284"/>
      <c r="L30" s="284"/>
      <c r="M30" s="285"/>
      <c r="O30" s="68" t="s">
        <v>52</v>
      </c>
      <c r="AN30" s="1" t="e">
        <f>#REF!+1</f>
        <v>#REF!</v>
      </c>
    </row>
    <row r="31" spans="1:40" ht="24.75" customHeight="1" thickBot="1">
      <c r="A31" s="235"/>
      <c r="B31" s="242"/>
      <c r="C31" s="236"/>
      <c r="D31" s="231" t="s">
        <v>79</v>
      </c>
      <c r="E31" s="232"/>
      <c r="F31" s="78">
        <v>0</v>
      </c>
      <c r="G31" s="79" t="s">
        <v>87</v>
      </c>
      <c r="H31" s="80">
        <v>0.04</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08.75" customHeight="1" thickBot="1">
      <c r="A35" s="87"/>
      <c r="B35" s="91" t="s">
        <v>31</v>
      </c>
      <c r="C35" s="92" t="s">
        <v>32</v>
      </c>
      <c r="D35" s="92" t="str">
        <f>F19</f>
        <v>Numero  destinatarios que  dan clic en el enlace enviado</v>
      </c>
      <c r="E35" s="92" t="str">
        <f>F20</f>
        <v>Numero de destinatarios que abrieron el correo electrónico masivo enviado por el IDEP</v>
      </c>
      <c r="F35" s="92">
        <f>F21</f>
        <v>0</v>
      </c>
      <c r="G35" s="92">
        <f>F22</f>
        <v>0</v>
      </c>
      <c r="H35" s="93" t="s">
        <v>89</v>
      </c>
      <c r="I35" s="94" t="s">
        <v>93</v>
      </c>
      <c r="J35" s="85"/>
      <c r="K35" s="85"/>
      <c r="L35" s="85"/>
      <c r="M35" s="86"/>
      <c r="O35" s="68" t="s">
        <v>53</v>
      </c>
      <c r="AI35"/>
      <c r="AL35" s="1"/>
    </row>
    <row r="36" spans="1:38" ht="27" customHeight="1">
      <c r="A36" s="87"/>
      <c r="B36" s="38" t="s">
        <v>33</v>
      </c>
      <c r="C36" s="174">
        <v>0.11</v>
      </c>
      <c r="D36" s="150">
        <v>3003</v>
      </c>
      <c r="E36" s="150">
        <v>28726</v>
      </c>
      <c r="F36" s="39"/>
      <c r="G36" s="39"/>
      <c r="H36" s="130">
        <f>+D36/E36</f>
        <v>0.1045394416208313</v>
      </c>
      <c r="I36" s="190">
        <f>+H36</f>
        <v>0.1045394416208313</v>
      </c>
      <c r="J36" s="85"/>
      <c r="K36" s="85"/>
      <c r="L36" s="85"/>
      <c r="M36" s="86"/>
      <c r="O36" s="68" t="s">
        <v>65</v>
      </c>
      <c r="AI36"/>
      <c r="AL36" s="1"/>
    </row>
    <row r="37" spans="1:38" ht="27" customHeight="1">
      <c r="A37" s="87"/>
      <c r="B37" s="31" t="s">
        <v>34</v>
      </c>
      <c r="C37" s="175">
        <v>0.11</v>
      </c>
      <c r="D37" s="155">
        <v>4923</v>
      </c>
      <c r="E37" s="155">
        <v>61933</v>
      </c>
      <c r="F37" s="28"/>
      <c r="G37" s="28"/>
      <c r="H37" s="131">
        <f>+D37/E37</f>
        <v>0.07948912534513103</v>
      </c>
      <c r="I37" s="191">
        <f>+I36+H37</f>
        <v>0.18402856696596231</v>
      </c>
      <c r="J37" s="85"/>
      <c r="K37" s="85"/>
      <c r="L37" s="85"/>
      <c r="M37" s="86"/>
      <c r="O37" s="68" t="s">
        <v>66</v>
      </c>
      <c r="AI37"/>
      <c r="AL37" s="1"/>
    </row>
    <row r="38" spans="1:38" ht="27" customHeight="1">
      <c r="A38" s="87"/>
      <c r="B38" s="31" t="s">
        <v>35</v>
      </c>
      <c r="C38" s="175">
        <v>0.11</v>
      </c>
      <c r="D38" s="155">
        <v>9800</v>
      </c>
      <c r="E38" s="155">
        <v>94022</v>
      </c>
      <c r="F38" s="155"/>
      <c r="G38" s="28"/>
      <c r="H38" s="131">
        <f>+D38/E38</f>
        <v>0.10423092467720321</v>
      </c>
      <c r="I38" s="191">
        <f>+I37+H38</f>
        <v>0.28825949164316556</v>
      </c>
      <c r="J38" s="85"/>
      <c r="K38" s="85"/>
      <c r="L38" s="85"/>
      <c r="M38" s="86"/>
      <c r="O38" s="20" t="s">
        <v>69</v>
      </c>
      <c r="AI38"/>
      <c r="AL38" s="1"/>
    </row>
    <row r="39" spans="1:38" ht="27" customHeight="1" thickBot="1">
      <c r="A39" s="87"/>
      <c r="B39" s="32" t="s">
        <v>36</v>
      </c>
      <c r="C39" s="176">
        <v>0.11</v>
      </c>
      <c r="D39" s="160">
        <v>4510</v>
      </c>
      <c r="E39" s="160">
        <v>35449</v>
      </c>
      <c r="F39" s="160"/>
      <c r="G39" s="33"/>
      <c r="H39" s="132">
        <f>+D39/E39</f>
        <v>0.12722502750430195</v>
      </c>
      <c r="I39" s="191">
        <f>+I38+H39</f>
        <v>0.41548451914746753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193"/>
      <c r="B45" s="85"/>
      <c r="C45" s="85"/>
      <c r="D45" s="85"/>
      <c r="E45" s="85"/>
      <c r="F45" s="85"/>
      <c r="G45" s="85"/>
      <c r="H45" s="85"/>
      <c r="I45" s="85"/>
      <c r="J45" s="85"/>
      <c r="K45" s="85"/>
      <c r="L45" s="85"/>
      <c r="M45" s="44"/>
      <c r="O45" s="20" t="s">
        <v>84</v>
      </c>
    </row>
    <row r="46" spans="1:15" ht="12.75">
      <c r="A46" s="19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74.25" customHeight="1" thickBot="1">
      <c r="A61" s="9" t="s">
        <v>33</v>
      </c>
      <c r="B61" s="223" t="s">
        <v>196</v>
      </c>
      <c r="C61" s="224"/>
      <c r="D61" s="224"/>
      <c r="E61" s="224"/>
      <c r="F61" s="224"/>
      <c r="G61" s="225"/>
      <c r="H61" s="30"/>
      <c r="I61" s="67" t="s">
        <v>193</v>
      </c>
      <c r="J61" s="81"/>
      <c r="K61" s="81"/>
      <c r="L61" s="81"/>
      <c r="M61" s="82"/>
      <c r="AN61" s="1" t="e">
        <f>AN59+1</f>
        <v>#REF!</v>
      </c>
    </row>
    <row r="62" spans="1:40" ht="131.25" customHeight="1" thickBot="1">
      <c r="A62" s="9" t="s">
        <v>34</v>
      </c>
      <c r="B62" s="279" t="s">
        <v>208</v>
      </c>
      <c r="C62" s="280"/>
      <c r="D62" s="280"/>
      <c r="E62" s="280"/>
      <c r="F62" s="280"/>
      <c r="G62" s="281"/>
      <c r="H62" s="67" t="s">
        <v>193</v>
      </c>
      <c r="I62" s="67"/>
      <c r="J62" s="279" t="s">
        <v>207</v>
      </c>
      <c r="K62" s="280"/>
      <c r="L62" s="280"/>
      <c r="M62" s="280"/>
      <c r="AN62" s="1" t="e">
        <f t="shared" si="0"/>
        <v>#REF!</v>
      </c>
    </row>
    <row r="63" spans="1:40" ht="102" customHeight="1" thickBot="1">
      <c r="A63" s="9" t="s">
        <v>41</v>
      </c>
      <c r="B63" s="223" t="s">
        <v>211</v>
      </c>
      <c r="C63" s="224"/>
      <c r="D63" s="224"/>
      <c r="E63" s="224"/>
      <c r="F63" s="224"/>
      <c r="G63" s="225"/>
      <c r="H63" s="30"/>
      <c r="I63" s="67" t="s">
        <v>193</v>
      </c>
      <c r="J63" s="81"/>
      <c r="K63" s="81"/>
      <c r="L63" s="81"/>
      <c r="M63" s="82"/>
      <c r="AN63" s="1" t="e">
        <f>#REF!+1</f>
        <v>#REF!</v>
      </c>
    </row>
    <row r="64" spans="1:40" ht="88.5" customHeight="1" thickBot="1">
      <c r="A64" s="9" t="s">
        <v>36</v>
      </c>
      <c r="B64" s="223" t="s">
        <v>222</v>
      </c>
      <c r="C64" s="224"/>
      <c r="D64" s="224"/>
      <c r="E64" s="224"/>
      <c r="F64" s="224"/>
      <c r="G64" s="225"/>
      <c r="H64" s="30"/>
      <c r="I64" s="67" t="s">
        <v>193</v>
      </c>
      <c r="J64" s="81"/>
      <c r="K64" s="81"/>
      <c r="L64" s="81"/>
      <c r="M64" s="82"/>
      <c r="AN64" s="1" t="e">
        <f t="shared" si="0"/>
        <v>#REF!</v>
      </c>
    </row>
    <row r="65" spans="1:40" ht="57" customHeight="1" thickBot="1">
      <c r="A65" s="9" t="s">
        <v>42</v>
      </c>
      <c r="B65" s="226" t="s">
        <v>223</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2:G62"/>
    <mergeCell ref="B61:G61"/>
    <mergeCell ref="B64:G64"/>
    <mergeCell ref="B65:G65"/>
    <mergeCell ref="B66:I66"/>
    <mergeCell ref="J62:M62"/>
    <mergeCell ref="B63:G63"/>
    <mergeCell ref="B70:I70"/>
    <mergeCell ref="J70:M70"/>
    <mergeCell ref="F86:H87"/>
    <mergeCell ref="F88:H88"/>
    <mergeCell ref="F89:H90"/>
    <mergeCell ref="J66:M66"/>
    <mergeCell ref="B67:I67"/>
    <mergeCell ref="J67:M67"/>
    <mergeCell ref="B68:I68"/>
    <mergeCell ref="J68:M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5.xml><?xml version="1.0" encoding="utf-8"?>
<worksheet xmlns="http://schemas.openxmlformats.org/spreadsheetml/2006/main" xmlns:r="http://schemas.openxmlformats.org/officeDocument/2006/relationships">
  <dimension ref="A1:AN153"/>
  <sheetViews>
    <sheetView showGridLines="0" zoomScale="70" zoomScaleNormal="70" zoomScaleSheetLayoutView="70" zoomScalePageLayoutView="0" workbookViewId="0" topLeftCell="A34">
      <selection activeCell="K43" sqref="K43"/>
    </sheetView>
  </sheetViews>
  <sheetFormatPr defaultColWidth="11.421875" defaultRowHeight="12.75" customHeight="1" zeroHeight="1"/>
  <cols>
    <col min="1" max="1" width="17.421875" style="1" customWidth="1"/>
    <col min="2" max="2" width="28.8515625" style="1" customWidth="1"/>
    <col min="3" max="3" width="19.28125" style="1" customWidth="1"/>
    <col min="4" max="4" width="16.421875" style="1" customWidth="1"/>
    <col min="5" max="5" width="17.7109375" style="1" customWidth="1"/>
    <col min="6" max="6" width="18.28125" style="1" customWidth="1"/>
    <col min="7" max="7" width="22.28125" style="1" customWidth="1"/>
    <col min="8"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135" t="s">
        <v>6</v>
      </c>
    </row>
    <row r="4" spans="1:15" ht="14.25" customHeight="1" thickBot="1">
      <c r="A4" s="12"/>
      <c r="B4" s="13"/>
      <c r="C4" s="14"/>
      <c r="D4" s="14"/>
      <c r="E4" s="14"/>
      <c r="F4" s="14"/>
      <c r="G4" s="14"/>
      <c r="H4" s="14"/>
      <c r="I4" s="14"/>
      <c r="J4" s="14"/>
      <c r="K4" s="15"/>
      <c r="L4" s="15"/>
      <c r="M4" s="16"/>
      <c r="O4" s="135" t="s">
        <v>8</v>
      </c>
    </row>
    <row r="5" spans="1:15" ht="13.5" thickBot="1">
      <c r="A5" s="199" t="s">
        <v>60</v>
      </c>
      <c r="B5" s="200"/>
      <c r="C5" s="200"/>
      <c r="D5" s="200"/>
      <c r="E5" s="200"/>
      <c r="F5" s="200"/>
      <c r="G5" s="200"/>
      <c r="H5" s="200"/>
      <c r="I5" s="200"/>
      <c r="J5" s="200"/>
      <c r="K5" s="200"/>
      <c r="L5" s="200"/>
      <c r="M5" s="201"/>
      <c r="O5" s="13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135" t="s">
        <v>13</v>
      </c>
    </row>
    <row r="8" spans="1:15" ht="30" customHeight="1" thickBot="1">
      <c r="A8" s="221" t="s">
        <v>4</v>
      </c>
      <c r="B8" s="222"/>
      <c r="C8" s="265" t="s">
        <v>122</v>
      </c>
      <c r="D8" s="266"/>
      <c r="E8" s="266"/>
      <c r="F8" s="266"/>
      <c r="G8" s="266"/>
      <c r="H8" s="266"/>
      <c r="I8" s="266"/>
      <c r="J8" s="266"/>
      <c r="K8" s="266"/>
      <c r="L8" s="266"/>
      <c r="M8" s="267"/>
      <c r="O8" s="135" t="s">
        <v>18</v>
      </c>
    </row>
    <row r="9" spans="1:16" ht="30" customHeight="1" thickBot="1">
      <c r="A9" s="221" t="s">
        <v>5</v>
      </c>
      <c r="B9" s="222"/>
      <c r="C9" s="274" t="s">
        <v>67</v>
      </c>
      <c r="D9" s="275"/>
      <c r="E9" s="275"/>
      <c r="F9" s="275"/>
      <c r="G9" s="275"/>
      <c r="H9" s="275"/>
      <c r="I9" s="275"/>
      <c r="J9" s="275"/>
      <c r="K9" s="275"/>
      <c r="L9" s="275"/>
      <c r="M9" s="276"/>
      <c r="O9" s="135" t="s">
        <v>20</v>
      </c>
      <c r="P9" s="17"/>
    </row>
    <row r="10" spans="1:15" ht="13.5" thickBot="1">
      <c r="A10" s="2"/>
      <c r="B10" s="135"/>
      <c r="C10" s="135"/>
      <c r="D10" s="135"/>
      <c r="E10" s="135"/>
      <c r="F10" s="135"/>
      <c r="G10" s="135"/>
      <c r="H10" s="135"/>
      <c r="I10" s="135"/>
      <c r="J10" s="135"/>
      <c r="K10" s="135"/>
      <c r="L10" s="135"/>
      <c r="M10" s="44"/>
      <c r="O10" s="20" t="s">
        <v>74</v>
      </c>
    </row>
    <row r="11" spans="1:15" ht="30" customHeight="1" thickBot="1">
      <c r="A11" s="221" t="s">
        <v>7</v>
      </c>
      <c r="B11" s="222"/>
      <c r="C11" s="261" t="s">
        <v>190</v>
      </c>
      <c r="D11" s="262"/>
      <c r="E11" s="262"/>
      <c r="F11" s="262"/>
      <c r="G11" s="262"/>
      <c r="H11" s="262"/>
      <c r="I11" s="262"/>
      <c r="J11" s="262"/>
      <c r="K11" s="27" t="s">
        <v>82</v>
      </c>
      <c r="L11" s="263" t="s">
        <v>131</v>
      </c>
      <c r="M11" s="264"/>
      <c r="O11" s="135" t="s">
        <v>21</v>
      </c>
    </row>
    <row r="12" spans="1:15" ht="30" customHeight="1" thickBot="1">
      <c r="A12" s="221" t="s">
        <v>9</v>
      </c>
      <c r="B12" s="222"/>
      <c r="C12" s="265" t="s">
        <v>185</v>
      </c>
      <c r="D12" s="266"/>
      <c r="E12" s="266"/>
      <c r="F12" s="266"/>
      <c r="G12" s="266"/>
      <c r="H12" s="266"/>
      <c r="I12" s="266"/>
      <c r="J12" s="266"/>
      <c r="K12" s="266"/>
      <c r="L12" s="266"/>
      <c r="M12" s="267"/>
      <c r="O12" s="135" t="s">
        <v>0</v>
      </c>
    </row>
    <row r="13" spans="1:15" ht="55.5" customHeight="1" thickBot="1">
      <c r="A13" s="221" t="s">
        <v>96</v>
      </c>
      <c r="B13" s="222"/>
      <c r="C13" s="265" t="s">
        <v>165</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135" t="s">
        <v>24</v>
      </c>
    </row>
    <row r="16" spans="1:15" ht="13.5" thickBot="1">
      <c r="A16" s="2"/>
      <c r="B16" s="135"/>
      <c r="C16" s="135"/>
      <c r="D16" s="135"/>
      <c r="E16" s="135"/>
      <c r="F16" s="135"/>
      <c r="G16" s="135"/>
      <c r="H16" s="135"/>
      <c r="I16" s="135"/>
      <c r="J16" s="135"/>
      <c r="K16" s="135"/>
      <c r="L16" s="135"/>
      <c r="M16" s="44"/>
      <c r="O16" s="13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135" t="s">
        <v>27</v>
      </c>
    </row>
    <row r="19" spans="1:15" ht="24" customHeight="1" thickBot="1">
      <c r="A19" s="246" t="s">
        <v>186</v>
      </c>
      <c r="B19" s="292"/>
      <c r="C19" s="252" t="s">
        <v>85</v>
      </c>
      <c r="D19" s="297"/>
      <c r="E19" s="4">
        <v>1</v>
      </c>
      <c r="F19" s="255" t="s">
        <v>166</v>
      </c>
      <c r="G19" s="256"/>
      <c r="H19" s="257"/>
      <c r="I19" s="138" t="s">
        <v>146</v>
      </c>
      <c r="J19" s="258" t="s">
        <v>155</v>
      </c>
      <c r="K19" s="259"/>
      <c r="L19" s="260"/>
      <c r="M19" s="7" t="s">
        <v>119</v>
      </c>
      <c r="O19" s="135"/>
    </row>
    <row r="20" spans="1:15" ht="24" customHeight="1" thickBot="1">
      <c r="A20" s="293"/>
      <c r="B20" s="294"/>
      <c r="C20" s="253"/>
      <c r="D20" s="215"/>
      <c r="E20" s="4">
        <v>2</v>
      </c>
      <c r="F20" s="255" t="s">
        <v>167</v>
      </c>
      <c r="G20" s="256"/>
      <c r="H20" s="257"/>
      <c r="I20" s="138" t="s">
        <v>146</v>
      </c>
      <c r="J20" s="258" t="s">
        <v>156</v>
      </c>
      <c r="K20" s="259"/>
      <c r="L20" s="260"/>
      <c r="M20" s="7" t="s">
        <v>119</v>
      </c>
      <c r="O20" s="135"/>
    </row>
    <row r="21" spans="1:15" ht="24" customHeight="1" thickBot="1">
      <c r="A21" s="293"/>
      <c r="B21" s="294"/>
      <c r="C21" s="253"/>
      <c r="D21" s="215"/>
      <c r="E21" s="4">
        <v>3</v>
      </c>
      <c r="F21" s="255" t="s">
        <v>168</v>
      </c>
      <c r="G21" s="256"/>
      <c r="H21" s="257"/>
      <c r="I21" s="138" t="s">
        <v>146</v>
      </c>
      <c r="J21" s="258" t="s">
        <v>157</v>
      </c>
      <c r="K21" s="259"/>
      <c r="L21" s="260"/>
      <c r="M21" s="7" t="s">
        <v>119</v>
      </c>
      <c r="O21" s="135"/>
    </row>
    <row r="22" spans="1:15" ht="24" customHeight="1" thickBot="1">
      <c r="A22" s="293"/>
      <c r="B22" s="294"/>
      <c r="C22" s="253"/>
      <c r="D22" s="215"/>
      <c r="E22" s="4">
        <v>4</v>
      </c>
      <c r="F22" s="255" t="s">
        <v>169</v>
      </c>
      <c r="G22" s="256"/>
      <c r="H22" s="257"/>
      <c r="I22" s="138" t="s">
        <v>146</v>
      </c>
      <c r="J22" s="258" t="s">
        <v>158</v>
      </c>
      <c r="K22" s="259"/>
      <c r="L22" s="260"/>
      <c r="M22" s="7" t="s">
        <v>119</v>
      </c>
      <c r="O22" s="135"/>
    </row>
    <row r="23" spans="1:15" ht="30" customHeight="1" thickBot="1">
      <c r="A23" s="293"/>
      <c r="B23" s="294"/>
      <c r="C23" s="253"/>
      <c r="D23" s="215"/>
      <c r="E23" s="4">
        <v>5</v>
      </c>
      <c r="F23" s="255" t="s">
        <v>170</v>
      </c>
      <c r="G23" s="256"/>
      <c r="H23" s="257"/>
      <c r="I23" s="138" t="s">
        <v>146</v>
      </c>
      <c r="J23" s="258" t="s">
        <v>155</v>
      </c>
      <c r="K23" s="259"/>
      <c r="L23" s="260"/>
      <c r="M23" s="7" t="s">
        <v>119</v>
      </c>
      <c r="O23" s="135" t="s">
        <v>28</v>
      </c>
    </row>
    <row r="24" spans="1:15" ht="30" customHeight="1" thickBot="1">
      <c r="A24" s="293"/>
      <c r="B24" s="294"/>
      <c r="C24" s="253"/>
      <c r="D24" s="215"/>
      <c r="E24" s="4">
        <v>6</v>
      </c>
      <c r="F24" s="255" t="s">
        <v>171</v>
      </c>
      <c r="G24" s="256"/>
      <c r="H24" s="257"/>
      <c r="I24" s="138" t="s">
        <v>146</v>
      </c>
      <c r="J24" s="258" t="s">
        <v>156</v>
      </c>
      <c r="K24" s="259"/>
      <c r="L24" s="260"/>
      <c r="M24" s="7" t="s">
        <v>119</v>
      </c>
      <c r="O24" s="135" t="s">
        <v>3</v>
      </c>
    </row>
    <row r="25" spans="1:15" ht="30" customHeight="1" thickBot="1">
      <c r="A25" s="293"/>
      <c r="B25" s="294"/>
      <c r="C25" s="253"/>
      <c r="D25" s="215"/>
      <c r="E25" s="4">
        <v>7</v>
      </c>
      <c r="F25" s="255" t="s">
        <v>172</v>
      </c>
      <c r="G25" s="256"/>
      <c r="H25" s="257"/>
      <c r="I25" s="138" t="s">
        <v>146</v>
      </c>
      <c r="J25" s="258" t="s">
        <v>157</v>
      </c>
      <c r="K25" s="259"/>
      <c r="L25" s="260"/>
      <c r="M25" s="7" t="s">
        <v>119</v>
      </c>
      <c r="O25" s="135" t="s">
        <v>29</v>
      </c>
    </row>
    <row r="26" spans="1:15" ht="30" customHeight="1" thickBot="1">
      <c r="A26" s="295"/>
      <c r="B26" s="296"/>
      <c r="C26" s="254"/>
      <c r="D26" s="298"/>
      <c r="E26" s="4">
        <v>8</v>
      </c>
      <c r="F26" s="255" t="s">
        <v>173</v>
      </c>
      <c r="G26" s="256"/>
      <c r="H26" s="257"/>
      <c r="I26" s="138" t="s">
        <v>146</v>
      </c>
      <c r="J26" s="258" t="s">
        <v>158</v>
      </c>
      <c r="K26" s="259"/>
      <c r="L26" s="260"/>
      <c r="M26" s="7" t="s">
        <v>119</v>
      </c>
      <c r="O26" s="135"/>
    </row>
    <row r="27" spans="1:40" ht="13.5" thickBot="1">
      <c r="A27" s="2"/>
      <c r="B27" s="135"/>
      <c r="C27" s="135"/>
      <c r="D27" s="135"/>
      <c r="E27" s="135"/>
      <c r="F27" s="135"/>
      <c r="G27" s="135"/>
      <c r="H27" s="135"/>
      <c r="I27" s="135"/>
      <c r="J27" s="135"/>
      <c r="K27" s="135"/>
      <c r="L27" s="135"/>
      <c r="M27" s="44"/>
      <c r="O27" s="20" t="s">
        <v>70</v>
      </c>
      <c r="AN27" s="1">
        <v>2002</v>
      </c>
    </row>
    <row r="28" spans="1:40" ht="45.75" customHeight="1" thickBot="1">
      <c r="A28" s="6" t="s">
        <v>22</v>
      </c>
      <c r="B28" s="137" t="s">
        <v>6</v>
      </c>
      <c r="C28" s="40" t="s">
        <v>73</v>
      </c>
      <c r="D28" s="137" t="s">
        <v>20</v>
      </c>
      <c r="E28" s="6" t="s">
        <v>23</v>
      </c>
      <c r="F28" s="170">
        <v>0.02</v>
      </c>
      <c r="G28" s="6" t="s">
        <v>133</v>
      </c>
      <c r="H28" s="171">
        <v>22353</v>
      </c>
      <c r="I28" s="6" t="s">
        <v>104</v>
      </c>
      <c r="J28" s="105">
        <v>2018</v>
      </c>
      <c r="K28" s="6" t="s">
        <v>105</v>
      </c>
      <c r="L28" s="255" t="s">
        <v>174</v>
      </c>
      <c r="M28" s="257"/>
      <c r="O28" s="68" t="s">
        <v>48</v>
      </c>
      <c r="AN28" s="1">
        <f>AN27+1</f>
        <v>2003</v>
      </c>
    </row>
    <row r="29" spans="1:15" ht="16.5" customHeight="1" thickBot="1">
      <c r="A29" s="208" t="s">
        <v>26</v>
      </c>
      <c r="B29" s="206" t="s">
        <v>119</v>
      </c>
      <c r="C29" s="208" t="s">
        <v>75</v>
      </c>
      <c r="D29" s="206" t="s">
        <v>119</v>
      </c>
      <c r="E29" s="208" t="s">
        <v>113</v>
      </c>
      <c r="F29" s="56" t="s">
        <v>116</v>
      </c>
      <c r="G29" s="47">
        <v>2016</v>
      </c>
      <c r="H29" s="47">
        <v>2017</v>
      </c>
      <c r="I29" s="47">
        <v>2018</v>
      </c>
      <c r="J29" s="47">
        <v>2019</v>
      </c>
      <c r="K29" s="47">
        <v>2020</v>
      </c>
      <c r="L29" s="202" t="s">
        <v>134</v>
      </c>
      <c r="M29" s="203"/>
      <c r="O29" s="68" t="s">
        <v>49</v>
      </c>
    </row>
    <row r="30" spans="1:15" ht="30" customHeight="1" thickBot="1">
      <c r="A30" s="209"/>
      <c r="B30" s="207"/>
      <c r="C30" s="209"/>
      <c r="D30" s="207"/>
      <c r="E30" s="245"/>
      <c r="F30" s="53" t="s">
        <v>114</v>
      </c>
      <c r="G30" s="55" t="s">
        <v>144</v>
      </c>
      <c r="H30" s="55" t="s">
        <v>144</v>
      </c>
      <c r="I30" s="55" t="s">
        <v>144</v>
      </c>
      <c r="J30" s="55" t="s">
        <v>144</v>
      </c>
      <c r="K30" s="55" t="s">
        <v>144</v>
      </c>
      <c r="L30" s="204" t="s">
        <v>144</v>
      </c>
      <c r="M30" s="205"/>
      <c r="O30" s="68" t="s">
        <v>61</v>
      </c>
    </row>
    <row r="31" spans="1:15" ht="30" customHeight="1" thickBot="1">
      <c r="A31" s="60"/>
      <c r="B31" s="58"/>
      <c r="C31" s="57"/>
      <c r="D31" s="57"/>
      <c r="E31" s="209"/>
      <c r="F31" s="59" t="s">
        <v>115</v>
      </c>
      <c r="G31" s="55" t="s">
        <v>144</v>
      </c>
      <c r="H31" s="55" t="s">
        <v>144</v>
      </c>
      <c r="I31" s="55" t="s">
        <v>144</v>
      </c>
      <c r="J31" s="55" t="s">
        <v>144</v>
      </c>
      <c r="K31" s="55" t="s">
        <v>144</v>
      </c>
      <c r="L31" s="204" t="s">
        <v>144</v>
      </c>
      <c r="M31" s="205"/>
      <c r="O31" s="69" t="s">
        <v>62</v>
      </c>
    </row>
    <row r="32" spans="1:40" ht="13.5" thickBot="1">
      <c r="A32" s="2"/>
      <c r="B32" s="135"/>
      <c r="C32" s="135"/>
      <c r="D32" s="135"/>
      <c r="E32" s="135"/>
      <c r="F32" s="135"/>
      <c r="G32" s="135"/>
      <c r="H32" s="135"/>
      <c r="I32" s="135"/>
      <c r="J32" s="135"/>
      <c r="K32" s="135"/>
      <c r="L32" s="135"/>
      <c r="M32" s="44"/>
      <c r="O32" s="68" t="s">
        <v>50</v>
      </c>
      <c r="AN32" s="1" t="e">
        <f>#REF!+1</f>
        <v>#REF!</v>
      </c>
    </row>
    <row r="33" spans="1:40" ht="24.75" customHeight="1" thickBot="1">
      <c r="A33" s="233" t="s">
        <v>94</v>
      </c>
      <c r="B33" s="237"/>
      <c r="C33" s="234"/>
      <c r="D33" s="243" t="s">
        <v>77</v>
      </c>
      <c r="E33" s="244"/>
      <c r="F33" s="178">
        <v>0.0033</v>
      </c>
      <c r="G33" s="122" t="s">
        <v>87</v>
      </c>
      <c r="H33" s="182">
        <v>0.005</v>
      </c>
      <c r="I33" s="210" t="s">
        <v>88</v>
      </c>
      <c r="J33" s="211"/>
      <c r="K33" s="24"/>
      <c r="L33" s="212"/>
      <c r="M33" s="213"/>
      <c r="O33" s="68" t="s">
        <v>51</v>
      </c>
      <c r="AN33" s="1" t="e">
        <f>AN32+1</f>
        <v>#REF!</v>
      </c>
    </row>
    <row r="34" spans="1:40" ht="24.75" customHeight="1" thickBot="1">
      <c r="A34" s="239"/>
      <c r="B34" s="240"/>
      <c r="C34" s="241"/>
      <c r="D34" s="218" t="s">
        <v>78</v>
      </c>
      <c r="E34" s="219"/>
      <c r="F34" s="180">
        <v>0.0017</v>
      </c>
      <c r="G34" s="125" t="s">
        <v>87</v>
      </c>
      <c r="H34" s="181">
        <v>0.0032</v>
      </c>
      <c r="I34" s="22"/>
      <c r="J34" s="23"/>
      <c r="K34" s="23"/>
      <c r="L34" s="214"/>
      <c r="M34" s="215"/>
      <c r="O34" s="68" t="s">
        <v>52</v>
      </c>
      <c r="AN34" s="1" t="e">
        <f>#REF!+1</f>
        <v>#REF!</v>
      </c>
    </row>
    <row r="35" spans="1:40" ht="24.75" customHeight="1" thickBot="1">
      <c r="A35" s="235"/>
      <c r="B35" s="242"/>
      <c r="C35" s="236"/>
      <c r="D35" s="231" t="s">
        <v>79</v>
      </c>
      <c r="E35" s="232"/>
      <c r="F35" s="112">
        <v>0</v>
      </c>
      <c r="G35" s="128" t="s">
        <v>87</v>
      </c>
      <c r="H35" s="179">
        <v>0.0016</v>
      </c>
      <c r="I35" s="25"/>
      <c r="J35" s="26"/>
      <c r="K35" s="26"/>
      <c r="L35" s="216"/>
      <c r="M35" s="217"/>
      <c r="O35" s="84" t="s">
        <v>135</v>
      </c>
      <c r="U35" s="147"/>
      <c r="V35" s="147"/>
      <c r="AN35" s="1" t="e">
        <f>#REF!+1</f>
        <v>#REF!</v>
      </c>
    </row>
    <row r="36" spans="1:40" ht="13.5" thickBot="1">
      <c r="A36" s="2"/>
      <c r="B36" s="135"/>
      <c r="C36" s="135"/>
      <c r="D36" s="135"/>
      <c r="E36" s="135"/>
      <c r="F36" s="135"/>
      <c r="G36" s="135"/>
      <c r="H36" s="135"/>
      <c r="I36" s="135"/>
      <c r="J36" s="135"/>
      <c r="K36" s="135"/>
      <c r="L36" s="135"/>
      <c r="M36" s="44"/>
      <c r="O36" s="68" t="s">
        <v>64</v>
      </c>
      <c r="U36" s="147"/>
      <c r="V36" s="147"/>
      <c r="AN36" s="1" t="e">
        <f>#REF!+1</f>
        <v>#REF!</v>
      </c>
    </row>
    <row r="37" spans="1:40" ht="13.5" customHeight="1" thickBot="1">
      <c r="A37" s="199" t="s">
        <v>30</v>
      </c>
      <c r="B37" s="200"/>
      <c r="C37" s="200"/>
      <c r="D37" s="200"/>
      <c r="E37" s="200"/>
      <c r="F37" s="200"/>
      <c r="G37" s="200"/>
      <c r="H37" s="200"/>
      <c r="I37" s="200"/>
      <c r="J37" s="200"/>
      <c r="K37" s="200"/>
      <c r="L37" s="200"/>
      <c r="M37" s="201"/>
      <c r="O37" s="68" t="s">
        <v>54</v>
      </c>
      <c r="U37" s="147"/>
      <c r="V37" s="147"/>
      <c r="AN37" s="1" t="e">
        <f>AN36+1</f>
        <v>#REF!</v>
      </c>
    </row>
    <row r="38" spans="1:40" ht="13.5" thickBot="1">
      <c r="A38" s="2"/>
      <c r="B38" s="135"/>
      <c r="C38" s="135"/>
      <c r="D38" s="135"/>
      <c r="E38" s="135"/>
      <c r="F38" s="135"/>
      <c r="G38" s="135"/>
      <c r="H38" s="135"/>
      <c r="I38" s="135"/>
      <c r="J38" s="135"/>
      <c r="K38" s="135"/>
      <c r="L38" s="135"/>
      <c r="M38" s="44"/>
      <c r="O38" s="68" t="s">
        <v>55</v>
      </c>
      <c r="U38" s="147"/>
      <c r="V38" s="147"/>
      <c r="AN38" s="1" t="e">
        <f>AN37+1</f>
        <v>#REF!</v>
      </c>
    </row>
    <row r="39" spans="1:38" ht="99.75" customHeight="1" thickBot="1">
      <c r="A39" s="91" t="s">
        <v>31</v>
      </c>
      <c r="B39" s="92" t="s">
        <v>32</v>
      </c>
      <c r="C39" s="92" t="str">
        <f>F19</f>
        <v>Numero de seguidores de las redes sociales  institucionales de  Facebook en el trimestre actual</v>
      </c>
      <c r="D39" s="92" t="str">
        <f>F20</f>
        <v>Numero de seguidores de las redes sociales  institucionales de  Twitter en el trimestre actual</v>
      </c>
      <c r="E39" s="92" t="str">
        <f>F21</f>
        <v>Numero de seguidores de las redes sociales  institucionales de  Instagram en el trimestre actual</v>
      </c>
      <c r="F39" s="92" t="str">
        <f>F22</f>
        <v>Numero de seguidores de las redes sociales  institucionales de YouTube en el trimestre actual</v>
      </c>
      <c r="G39" s="92" t="str">
        <f>F23</f>
        <v>Numero de seguidores de las redes sociales  institucionales de  Facebook en el trimestre anterior</v>
      </c>
      <c r="H39" s="92" t="str">
        <f>F24</f>
        <v>Numero de seguidores de las redes sociales  institucionales de  Twitter en el trimestre anterior</v>
      </c>
      <c r="I39" s="92" t="str">
        <f>F25</f>
        <v>Numero de seguidores de las redes sociales  institucionales de  Instagram  en el trimestre anterior</v>
      </c>
      <c r="J39" s="92" t="str">
        <f>F26</f>
        <v>Numero de seguidores de las redes sociales  institucionales de YouTube en el trimestre anterior</v>
      </c>
      <c r="K39" s="93" t="s">
        <v>89</v>
      </c>
      <c r="L39" s="94" t="s">
        <v>93</v>
      </c>
      <c r="M39" s="136"/>
      <c r="O39" s="68" t="s">
        <v>53</v>
      </c>
      <c r="U39" s="148"/>
      <c r="V39" s="148"/>
      <c r="AI39"/>
      <c r="AL39" s="1"/>
    </row>
    <row r="40" spans="1:38" ht="27" customHeight="1">
      <c r="A40" s="38" t="s">
        <v>33</v>
      </c>
      <c r="B40" s="167">
        <v>0.005</v>
      </c>
      <c r="C40" s="149">
        <v>7715</v>
      </c>
      <c r="D40" s="150">
        <v>15094</v>
      </c>
      <c r="E40" s="151">
        <v>119</v>
      </c>
      <c r="F40" s="151">
        <v>1089</v>
      </c>
      <c r="G40" s="149">
        <v>6944</v>
      </c>
      <c r="H40" s="150">
        <v>15017</v>
      </c>
      <c r="I40" s="151">
        <v>7</v>
      </c>
      <c r="J40" s="151">
        <v>385</v>
      </c>
      <c r="K40" s="152">
        <f>((C40+D40+E40+F40)-(G40+H40+I40+J40))/(C40+D40+E40+F40)</f>
        <v>0.06928425698463589</v>
      </c>
      <c r="L40" s="152">
        <f>+K40</f>
        <v>0.06928425698463589</v>
      </c>
      <c r="M40" s="136"/>
      <c r="O40" s="68" t="s">
        <v>65</v>
      </c>
      <c r="U40" s="148"/>
      <c r="V40" s="153"/>
      <c r="AI40"/>
      <c r="AL40" s="1"/>
    </row>
    <row r="41" spans="1:38" ht="27" customHeight="1">
      <c r="A41" s="31" t="s">
        <v>34</v>
      </c>
      <c r="B41" s="167">
        <v>0.005</v>
      </c>
      <c r="C41" s="154">
        <f>+C40+504</f>
        <v>8219</v>
      </c>
      <c r="D41" s="155">
        <f>+D40+36</f>
        <v>15130</v>
      </c>
      <c r="E41" s="156">
        <v>188</v>
      </c>
      <c r="F41" s="156">
        <f>+F40+495</f>
        <v>1584</v>
      </c>
      <c r="G41" s="154">
        <v>7715</v>
      </c>
      <c r="H41" s="155">
        <v>15094</v>
      </c>
      <c r="I41" s="156">
        <v>119</v>
      </c>
      <c r="J41" s="156">
        <v>1089</v>
      </c>
      <c r="K41" s="157">
        <f>((C41+D41+E41+F41)-(G41+H41+I41+J41))/(C41+D41+E41+F41)</f>
        <v>0.0439472950917559</v>
      </c>
      <c r="L41" s="158">
        <f>+K41+K40</f>
        <v>0.1132315520763918</v>
      </c>
      <c r="M41" s="136"/>
      <c r="O41" s="68" t="s">
        <v>66</v>
      </c>
      <c r="U41" s="148"/>
      <c r="AI41"/>
      <c r="AL41" s="1"/>
    </row>
    <row r="42" spans="1:38" ht="27" customHeight="1">
      <c r="A42" s="31" t="s">
        <v>35</v>
      </c>
      <c r="B42" s="167">
        <v>0.005</v>
      </c>
      <c r="C42" s="154">
        <v>8412</v>
      </c>
      <c r="D42" s="155">
        <v>15238</v>
      </c>
      <c r="E42" s="156">
        <v>289</v>
      </c>
      <c r="F42" s="156">
        <v>2016</v>
      </c>
      <c r="G42" s="154">
        <f>+G41+504</f>
        <v>8219</v>
      </c>
      <c r="H42" s="155">
        <f>+H41+36</f>
        <v>15130</v>
      </c>
      <c r="I42" s="156">
        <v>188</v>
      </c>
      <c r="J42" s="156">
        <f>+J41+495</f>
        <v>1584</v>
      </c>
      <c r="K42" s="157">
        <f>((C42+D42+E42+F42)-(G42+H42+I42+J42))/(C42+D42+E42+F42)</f>
        <v>0.0321325370834136</v>
      </c>
      <c r="L42" s="158">
        <f>+L41+K42</f>
        <v>0.1453640891598054</v>
      </c>
      <c r="M42" s="136"/>
      <c r="O42" s="20" t="s">
        <v>69</v>
      </c>
      <c r="AI42"/>
      <c r="AL42" s="1"/>
    </row>
    <row r="43" spans="1:38" ht="27" customHeight="1" thickBot="1">
      <c r="A43" s="32" t="s">
        <v>36</v>
      </c>
      <c r="B43" s="168">
        <v>0.005</v>
      </c>
      <c r="C43" s="159">
        <v>8699</v>
      </c>
      <c r="D43" s="160">
        <v>15278</v>
      </c>
      <c r="E43" s="161">
        <v>379</v>
      </c>
      <c r="F43" s="161">
        <v>2232</v>
      </c>
      <c r="G43" s="159">
        <v>8412</v>
      </c>
      <c r="H43" s="160">
        <v>15238</v>
      </c>
      <c r="I43" s="161">
        <v>289</v>
      </c>
      <c r="J43" s="161">
        <v>2016</v>
      </c>
      <c r="K43" s="169">
        <f>((C43+D43+E43+F43)-(G43+H43+I43+J43))/(C43+D43+E43+F43)</f>
        <v>0.023807732811794796</v>
      </c>
      <c r="L43" s="162">
        <f>+L42+K43</f>
        <v>0.1691718219716002</v>
      </c>
      <c r="M43" s="136"/>
      <c r="O43" s="8" t="s">
        <v>67</v>
      </c>
      <c r="AI43"/>
      <c r="AL43" s="1"/>
    </row>
    <row r="44" spans="1:16" ht="12.75">
      <c r="A44" s="2"/>
      <c r="B44" s="135"/>
      <c r="C44" s="135"/>
      <c r="D44" s="135"/>
      <c r="E44" s="135"/>
      <c r="F44" s="135"/>
      <c r="G44" s="135"/>
      <c r="H44" s="135"/>
      <c r="I44" s="135"/>
      <c r="J44" s="135"/>
      <c r="K44" s="135"/>
      <c r="L44" s="135"/>
      <c r="M44" s="44"/>
      <c r="N44" s="135"/>
      <c r="O44" s="8" t="s">
        <v>68</v>
      </c>
      <c r="P44" s="135"/>
    </row>
    <row r="45" spans="1:40" ht="12.75">
      <c r="A45" s="2"/>
      <c r="B45" s="135"/>
      <c r="C45" s="135"/>
      <c r="D45" s="135"/>
      <c r="E45" s="135"/>
      <c r="F45" s="135"/>
      <c r="G45" s="135"/>
      <c r="H45" s="135"/>
      <c r="I45" s="135"/>
      <c r="J45" s="135"/>
      <c r="K45" s="135"/>
      <c r="L45" s="135"/>
      <c r="M45" s="44"/>
      <c r="O45" s="8" t="s">
        <v>56</v>
      </c>
      <c r="AN45" s="1" t="e">
        <f>#REF!+1</f>
        <v>#REF!</v>
      </c>
    </row>
    <row r="46" spans="1:15" ht="12.75">
      <c r="A46" s="2"/>
      <c r="B46" s="135"/>
      <c r="C46" s="135"/>
      <c r="D46" s="135"/>
      <c r="E46" s="135"/>
      <c r="F46" s="135"/>
      <c r="G46" s="135"/>
      <c r="H46" s="135"/>
      <c r="I46" s="135"/>
      <c r="J46" s="135"/>
      <c r="K46" s="135"/>
      <c r="L46" s="135"/>
      <c r="M46" s="44"/>
      <c r="O46" s="8" t="s">
        <v>46</v>
      </c>
    </row>
    <row r="47" spans="1:15" ht="12.75">
      <c r="A47" s="2"/>
      <c r="B47" s="135"/>
      <c r="C47" s="135"/>
      <c r="D47" s="135"/>
      <c r="E47" s="135"/>
      <c r="F47" s="135"/>
      <c r="G47" s="135"/>
      <c r="H47" s="135"/>
      <c r="I47" s="135"/>
      <c r="J47" s="135"/>
      <c r="K47" s="135"/>
      <c r="L47" s="135"/>
      <c r="M47" s="44"/>
      <c r="O47" s="135" t="s">
        <v>47</v>
      </c>
    </row>
    <row r="48" spans="1:15" ht="12.75">
      <c r="A48" s="2"/>
      <c r="B48" s="135"/>
      <c r="C48" s="135"/>
      <c r="D48" s="135"/>
      <c r="E48" s="135"/>
      <c r="F48" s="135"/>
      <c r="G48" s="135"/>
      <c r="H48" s="135"/>
      <c r="I48" s="135"/>
      <c r="J48" s="135"/>
      <c r="K48" s="135"/>
      <c r="L48" s="135"/>
      <c r="M48" s="44"/>
      <c r="O48" s="135" t="s">
        <v>81</v>
      </c>
    </row>
    <row r="49" spans="1:15" ht="12.75">
      <c r="A49" s="2"/>
      <c r="B49" s="135"/>
      <c r="C49" s="135"/>
      <c r="D49" s="135"/>
      <c r="E49" s="135"/>
      <c r="F49" s="135"/>
      <c r="G49" s="135"/>
      <c r="H49" s="135"/>
      <c r="I49" s="135"/>
      <c r="J49" s="135"/>
      <c r="K49" s="135"/>
      <c r="L49" s="135"/>
      <c r="M49" s="44"/>
      <c r="O49" s="20" t="s">
        <v>84</v>
      </c>
    </row>
    <row r="50" spans="1:15" ht="12.75">
      <c r="A50" s="2"/>
      <c r="B50" s="135"/>
      <c r="C50" s="135"/>
      <c r="D50" s="135"/>
      <c r="E50" s="135"/>
      <c r="F50" s="135"/>
      <c r="G50" s="135"/>
      <c r="H50" s="135"/>
      <c r="I50" s="135"/>
      <c r="J50" s="135"/>
      <c r="K50" s="135"/>
      <c r="L50" s="135"/>
      <c r="M50" s="44"/>
      <c r="O50" s="135" t="s">
        <v>86</v>
      </c>
    </row>
    <row r="51" spans="1:15" ht="12.75">
      <c r="A51" s="2"/>
      <c r="B51" s="135"/>
      <c r="C51" s="135"/>
      <c r="D51" s="135"/>
      <c r="E51" s="135"/>
      <c r="F51" s="135"/>
      <c r="G51" s="135"/>
      <c r="H51" s="135"/>
      <c r="I51" s="135"/>
      <c r="J51" s="135"/>
      <c r="K51" s="135"/>
      <c r="L51" s="135"/>
      <c r="M51" s="44"/>
      <c r="O51" s="135" t="s">
        <v>95</v>
      </c>
    </row>
    <row r="52" spans="1:15" ht="12.75">
      <c r="A52" s="2"/>
      <c r="B52" s="135"/>
      <c r="C52" s="135"/>
      <c r="D52" s="135"/>
      <c r="E52" s="135"/>
      <c r="F52" s="135"/>
      <c r="G52" s="135"/>
      <c r="H52" s="135"/>
      <c r="I52" s="135"/>
      <c r="J52" s="135"/>
      <c r="K52" s="135"/>
      <c r="L52" s="135"/>
      <c r="M52" s="44"/>
      <c r="O52" s="135" t="s">
        <v>85</v>
      </c>
    </row>
    <row r="53" spans="1:15" ht="12.75">
      <c r="A53" s="2"/>
      <c r="B53" s="135"/>
      <c r="C53" s="135"/>
      <c r="D53" s="135"/>
      <c r="E53" s="135"/>
      <c r="F53" s="135"/>
      <c r="G53" s="135"/>
      <c r="H53" s="135"/>
      <c r="I53" s="135"/>
      <c r="J53" s="135"/>
      <c r="K53" s="135"/>
      <c r="L53" s="135"/>
      <c r="M53" s="44"/>
      <c r="O53" s="135" t="s">
        <v>97</v>
      </c>
    </row>
    <row r="54" spans="1:40" ht="28.5" customHeight="1">
      <c r="A54" s="2"/>
      <c r="B54" s="135"/>
      <c r="C54" s="135"/>
      <c r="D54" s="135"/>
      <c r="E54" s="135"/>
      <c r="F54" s="135"/>
      <c r="G54" s="135"/>
      <c r="H54" s="135"/>
      <c r="I54" s="135"/>
      <c r="J54" s="135"/>
      <c r="K54" s="135"/>
      <c r="L54" s="135"/>
      <c r="M54" s="44"/>
      <c r="O54" s="135" t="s">
        <v>98</v>
      </c>
      <c r="AN54" s="1" t="e">
        <f>AN45+1</f>
        <v>#REF!</v>
      </c>
    </row>
    <row r="55" spans="1:40" ht="19.5" customHeight="1">
      <c r="A55" s="2"/>
      <c r="B55" s="135"/>
      <c r="C55" s="135"/>
      <c r="D55" s="135"/>
      <c r="E55" s="135"/>
      <c r="F55" s="135"/>
      <c r="G55" s="135"/>
      <c r="H55" s="135"/>
      <c r="I55" s="135"/>
      <c r="J55" s="135"/>
      <c r="K55" s="135"/>
      <c r="L55" s="135"/>
      <c r="M55" s="44"/>
      <c r="O55" s="135" t="s">
        <v>99</v>
      </c>
      <c r="AN55" s="1" t="e">
        <f aca="true" t="shared" si="0" ref="AN55:AN72">AN54+1</f>
        <v>#REF!</v>
      </c>
    </row>
    <row r="56" spans="1:40" ht="12.75">
      <c r="A56" s="2"/>
      <c r="B56" s="135"/>
      <c r="C56" s="135"/>
      <c r="D56" s="135"/>
      <c r="E56" s="135"/>
      <c r="F56" s="135"/>
      <c r="G56" s="135"/>
      <c r="H56" s="135"/>
      <c r="I56" s="135"/>
      <c r="J56" s="135"/>
      <c r="K56" s="135"/>
      <c r="L56" s="135"/>
      <c r="M56" s="44"/>
      <c r="O56" s="135" t="s">
        <v>100</v>
      </c>
      <c r="AN56" s="1" t="e">
        <f t="shared" si="0"/>
        <v>#REF!</v>
      </c>
    </row>
    <row r="57" spans="1:40" ht="12.75">
      <c r="A57" s="2"/>
      <c r="B57" s="135"/>
      <c r="C57" s="135"/>
      <c r="D57" s="135"/>
      <c r="E57" s="135"/>
      <c r="F57" s="135"/>
      <c r="G57" s="135"/>
      <c r="H57" s="135"/>
      <c r="I57" s="135"/>
      <c r="J57" s="135"/>
      <c r="K57" s="135"/>
      <c r="L57" s="135"/>
      <c r="M57" s="44"/>
      <c r="O57" s="135" t="s">
        <v>136</v>
      </c>
      <c r="AN57" s="1" t="e">
        <f t="shared" si="0"/>
        <v>#REF!</v>
      </c>
    </row>
    <row r="58" spans="1:40" ht="12.75">
      <c r="A58" s="2"/>
      <c r="B58" s="135"/>
      <c r="C58" s="135"/>
      <c r="D58" s="135"/>
      <c r="E58" s="135"/>
      <c r="F58" s="135"/>
      <c r="G58" s="135"/>
      <c r="H58" s="135"/>
      <c r="I58" s="135"/>
      <c r="J58" s="135"/>
      <c r="K58" s="135"/>
      <c r="L58" s="135"/>
      <c r="M58" s="44"/>
      <c r="O58" s="135" t="s">
        <v>103</v>
      </c>
      <c r="AN58" s="1" t="e">
        <f t="shared" si="0"/>
        <v>#REF!</v>
      </c>
    </row>
    <row r="59" spans="1:40" ht="12.75">
      <c r="A59" s="2"/>
      <c r="B59" s="135"/>
      <c r="C59" s="135"/>
      <c r="D59" s="135"/>
      <c r="E59" s="135"/>
      <c r="F59" s="135"/>
      <c r="G59" s="135"/>
      <c r="H59" s="135"/>
      <c r="I59" s="135"/>
      <c r="J59" s="135"/>
      <c r="K59" s="135"/>
      <c r="L59" s="135"/>
      <c r="M59" s="44"/>
      <c r="O59" s="135" t="s">
        <v>102</v>
      </c>
      <c r="AN59" s="1" t="e">
        <f t="shared" si="0"/>
        <v>#REF!</v>
      </c>
    </row>
    <row r="60" spans="1:40" ht="16.5" customHeight="1" thickBot="1">
      <c r="A60" s="2"/>
      <c r="B60" s="135"/>
      <c r="C60" s="135"/>
      <c r="D60" s="135"/>
      <c r="E60" s="135"/>
      <c r="F60" s="135"/>
      <c r="G60" s="135"/>
      <c r="H60" s="135"/>
      <c r="I60" s="135"/>
      <c r="J60" s="135"/>
      <c r="K60" s="135"/>
      <c r="L60" s="135"/>
      <c r="M60" s="44"/>
      <c r="O60" s="20" t="s">
        <v>107</v>
      </c>
      <c r="AN60" s="1" t="e">
        <f t="shared" si="0"/>
        <v>#REF!</v>
      </c>
    </row>
    <row r="61" spans="1:40" ht="13.5" customHeight="1" thickBot="1">
      <c r="A61" s="199" t="s">
        <v>37</v>
      </c>
      <c r="B61" s="200"/>
      <c r="C61" s="200"/>
      <c r="D61" s="200"/>
      <c r="E61" s="200"/>
      <c r="F61" s="200"/>
      <c r="G61" s="200"/>
      <c r="H61" s="200"/>
      <c r="I61" s="200"/>
      <c r="J61" s="200"/>
      <c r="K61" s="200"/>
      <c r="L61" s="200"/>
      <c r="M61" s="201"/>
      <c r="O61" s="135" t="s">
        <v>109</v>
      </c>
      <c r="AN61" s="1" t="e">
        <f>#REF!+1</f>
        <v>#REF!</v>
      </c>
    </row>
    <row r="62" spans="1:40" ht="13.5" thickBot="1">
      <c r="A62" s="2"/>
      <c r="B62" s="135"/>
      <c r="C62" s="135"/>
      <c r="D62" s="135"/>
      <c r="E62" s="135"/>
      <c r="F62" s="135"/>
      <c r="G62" s="135"/>
      <c r="H62" s="135"/>
      <c r="I62" s="135"/>
      <c r="J62" s="135"/>
      <c r="K62" s="135"/>
      <c r="L62" s="135"/>
      <c r="M62" s="44"/>
      <c r="O62" s="135" t="s">
        <v>110</v>
      </c>
      <c r="AN62" s="1" t="e">
        <f t="shared" si="0"/>
        <v>#REF!</v>
      </c>
    </row>
    <row r="63" spans="1:40" ht="25.5" customHeight="1" thickBot="1">
      <c r="A63" s="208" t="s">
        <v>38</v>
      </c>
      <c r="B63" s="233" t="s">
        <v>39</v>
      </c>
      <c r="C63" s="237"/>
      <c r="D63" s="237"/>
      <c r="E63" s="237"/>
      <c r="F63" s="237" t="s">
        <v>90</v>
      </c>
      <c r="G63" s="234"/>
      <c r="H63" s="221" t="s">
        <v>40</v>
      </c>
      <c r="I63" s="222"/>
      <c r="J63" s="233" t="s">
        <v>40</v>
      </c>
      <c r="K63" s="237"/>
      <c r="L63" s="237"/>
      <c r="M63" s="234"/>
      <c r="O63" s="1" t="s">
        <v>121</v>
      </c>
      <c r="AN63" s="1" t="e">
        <f t="shared" si="0"/>
        <v>#REF!</v>
      </c>
    </row>
    <row r="64" spans="1:15" ht="25.5" customHeight="1" thickBot="1">
      <c r="A64" s="209"/>
      <c r="B64" s="235"/>
      <c r="C64" s="242"/>
      <c r="D64" s="242"/>
      <c r="E64" s="242"/>
      <c r="F64" s="242" t="s">
        <v>91</v>
      </c>
      <c r="G64" s="236" t="s">
        <v>92</v>
      </c>
      <c r="H64" s="6" t="s">
        <v>195</v>
      </c>
      <c r="I64" s="41" t="s">
        <v>194</v>
      </c>
      <c r="J64" s="235"/>
      <c r="K64" s="242"/>
      <c r="L64" s="242"/>
      <c r="M64" s="236"/>
      <c r="O64" s="1" t="s">
        <v>111</v>
      </c>
    </row>
    <row r="65" spans="1:40" ht="108.75" customHeight="1" thickBot="1">
      <c r="A65" s="9" t="s">
        <v>33</v>
      </c>
      <c r="B65" s="223" t="s">
        <v>199</v>
      </c>
      <c r="C65" s="224"/>
      <c r="D65" s="224"/>
      <c r="E65" s="224"/>
      <c r="F65" s="224"/>
      <c r="G65" s="225"/>
      <c r="H65" s="30"/>
      <c r="I65" s="67" t="s">
        <v>193</v>
      </c>
      <c r="J65" s="81"/>
      <c r="K65" s="81"/>
      <c r="L65" s="81"/>
      <c r="M65" s="82"/>
      <c r="AN65" s="1" t="e">
        <f>AN63+1</f>
        <v>#REF!</v>
      </c>
    </row>
    <row r="66" spans="1:40" ht="102.75" customHeight="1" thickBot="1">
      <c r="A66" s="9" t="s">
        <v>34</v>
      </c>
      <c r="B66" s="289" t="s">
        <v>214</v>
      </c>
      <c r="C66" s="290"/>
      <c r="D66" s="290"/>
      <c r="E66" s="290"/>
      <c r="F66" s="290"/>
      <c r="G66" s="291"/>
      <c r="H66" s="30"/>
      <c r="I66" s="67" t="s">
        <v>193</v>
      </c>
      <c r="J66" s="81"/>
      <c r="K66" s="81"/>
      <c r="L66" s="81"/>
      <c r="M66" s="82"/>
      <c r="AN66" s="1" t="e">
        <f t="shared" si="0"/>
        <v>#REF!</v>
      </c>
    </row>
    <row r="67" spans="1:40" ht="140.25" customHeight="1" thickBot="1">
      <c r="A67" s="9" t="s">
        <v>41</v>
      </c>
      <c r="B67" s="289" t="s">
        <v>225</v>
      </c>
      <c r="C67" s="290"/>
      <c r="D67" s="290"/>
      <c r="E67" s="290"/>
      <c r="F67" s="290"/>
      <c r="G67" s="291"/>
      <c r="H67" s="30"/>
      <c r="I67" s="67" t="s">
        <v>193</v>
      </c>
      <c r="J67" s="81"/>
      <c r="K67" s="81"/>
      <c r="L67" s="81"/>
      <c r="M67" s="82"/>
      <c r="AN67" s="1" t="e">
        <f>#REF!+1</f>
        <v>#REF!</v>
      </c>
    </row>
    <row r="68" spans="1:40" ht="145.5" customHeight="1" thickBot="1">
      <c r="A68" s="9" t="s">
        <v>36</v>
      </c>
      <c r="B68" s="289" t="s">
        <v>226</v>
      </c>
      <c r="C68" s="290"/>
      <c r="D68" s="290"/>
      <c r="E68" s="290"/>
      <c r="F68" s="290"/>
      <c r="G68" s="291"/>
      <c r="H68" s="30"/>
      <c r="I68" s="67" t="s">
        <v>193</v>
      </c>
      <c r="J68" s="81"/>
      <c r="K68" s="81"/>
      <c r="L68" s="81"/>
      <c r="M68" s="82"/>
      <c r="AN68" s="1" t="e">
        <f t="shared" si="0"/>
        <v>#REF!</v>
      </c>
    </row>
    <row r="69" spans="1:40" ht="37.5" customHeight="1" thickBot="1">
      <c r="A69" s="9" t="s">
        <v>42</v>
      </c>
      <c r="B69" s="226" t="s">
        <v>224</v>
      </c>
      <c r="C69" s="227"/>
      <c r="D69" s="227"/>
      <c r="E69" s="227"/>
      <c r="F69" s="227"/>
      <c r="G69" s="228"/>
      <c r="H69" s="30"/>
      <c r="I69" s="67" t="s">
        <v>193</v>
      </c>
      <c r="J69" s="81"/>
      <c r="K69" s="81"/>
      <c r="L69" s="81"/>
      <c r="M69" s="82"/>
      <c r="AN69" s="1" t="e">
        <f>#REF!+1</f>
        <v>#REF!</v>
      </c>
    </row>
    <row r="70" spans="1:40" ht="24.75" customHeight="1">
      <c r="A70" s="135"/>
      <c r="B70" s="220"/>
      <c r="C70" s="220"/>
      <c r="D70" s="220"/>
      <c r="E70" s="220"/>
      <c r="F70" s="220"/>
      <c r="G70" s="220"/>
      <c r="H70" s="220"/>
      <c r="I70" s="220"/>
      <c r="J70" s="220"/>
      <c r="K70" s="220"/>
      <c r="L70" s="220"/>
      <c r="M70" s="220"/>
      <c r="AN70" s="1" t="e">
        <f t="shared" si="0"/>
        <v>#REF!</v>
      </c>
    </row>
    <row r="71" spans="1:40" ht="24.75" customHeight="1" hidden="1">
      <c r="A71" s="135"/>
      <c r="B71" s="220"/>
      <c r="C71" s="220"/>
      <c r="D71" s="220"/>
      <c r="E71" s="220"/>
      <c r="F71" s="220"/>
      <c r="G71" s="220"/>
      <c r="H71" s="220"/>
      <c r="I71" s="220"/>
      <c r="J71" s="220"/>
      <c r="K71" s="220"/>
      <c r="L71" s="220"/>
      <c r="M71" s="220"/>
      <c r="AN71" s="1" t="e">
        <f t="shared" si="0"/>
        <v>#REF!</v>
      </c>
    </row>
    <row r="72" spans="1:40" ht="24.75" customHeight="1" hidden="1">
      <c r="A72" s="135"/>
      <c r="B72" s="220"/>
      <c r="C72" s="220"/>
      <c r="D72" s="220"/>
      <c r="E72" s="220"/>
      <c r="F72" s="220"/>
      <c r="G72" s="220"/>
      <c r="H72" s="220"/>
      <c r="I72" s="220"/>
      <c r="J72" s="220"/>
      <c r="K72" s="220"/>
      <c r="L72" s="220"/>
      <c r="M72" s="220"/>
      <c r="AN72" s="1" t="e">
        <f t="shared" si="0"/>
        <v>#REF!</v>
      </c>
    </row>
    <row r="73" spans="1:13" ht="24.75" customHeight="1" hidden="1">
      <c r="A73" s="135"/>
      <c r="B73" s="220"/>
      <c r="C73" s="220"/>
      <c r="D73" s="220"/>
      <c r="E73" s="220"/>
      <c r="F73" s="220"/>
      <c r="G73" s="220"/>
      <c r="H73" s="220"/>
      <c r="I73" s="220"/>
      <c r="J73" s="220"/>
      <c r="K73" s="220"/>
      <c r="L73" s="220"/>
      <c r="M73" s="220"/>
    </row>
    <row r="74" spans="1:13" ht="24.75" customHeight="1" hidden="1">
      <c r="A74" s="135"/>
      <c r="B74" s="220"/>
      <c r="C74" s="220"/>
      <c r="D74" s="220"/>
      <c r="E74" s="220"/>
      <c r="F74" s="220"/>
      <c r="G74" s="220"/>
      <c r="H74" s="220"/>
      <c r="I74" s="220"/>
      <c r="J74" s="220"/>
      <c r="K74" s="220"/>
      <c r="L74" s="220"/>
      <c r="M74" s="220"/>
    </row>
    <row r="75" spans="1:13" ht="12.75" hidden="1">
      <c r="A75" s="135"/>
      <c r="B75" s="135"/>
      <c r="C75" s="135"/>
      <c r="D75" s="135"/>
      <c r="E75" s="135"/>
      <c r="F75" s="135"/>
      <c r="G75" s="135"/>
      <c r="H75" s="135"/>
      <c r="I75" s="135"/>
      <c r="J75" s="135"/>
      <c r="K75" s="135"/>
      <c r="L75" s="135"/>
      <c r="M75" s="135"/>
    </row>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spans="2:11" ht="15" hidden="1">
      <c r="B90" s="135"/>
      <c r="C90" s="135"/>
      <c r="D90" s="135"/>
      <c r="E90" s="135"/>
      <c r="F90" s="214"/>
      <c r="G90" s="214"/>
      <c r="H90" s="214"/>
      <c r="I90" s="10" t="s">
        <v>43</v>
      </c>
      <c r="K90" s="11"/>
    </row>
    <row r="91" spans="2:11" ht="15" hidden="1">
      <c r="B91" s="135"/>
      <c r="C91" s="135"/>
      <c r="D91" s="135"/>
      <c r="E91" s="135"/>
      <c r="F91" s="214"/>
      <c r="G91" s="214"/>
      <c r="H91" s="214"/>
      <c r="I91" s="10" t="s">
        <v>44</v>
      </c>
      <c r="K91" s="11"/>
    </row>
    <row r="92" spans="2:11" ht="15" hidden="1">
      <c r="B92" s="135"/>
      <c r="C92" s="135"/>
      <c r="D92" s="135"/>
      <c r="E92" s="135"/>
      <c r="F92" s="214"/>
      <c r="G92" s="214"/>
      <c r="H92" s="214"/>
      <c r="I92" s="10" t="s">
        <v>45</v>
      </c>
      <c r="K92" s="11"/>
    </row>
    <row r="93" spans="2:11" ht="15" hidden="1">
      <c r="B93" s="135"/>
      <c r="C93" s="135"/>
      <c r="D93" s="135"/>
      <c r="E93" s="135"/>
      <c r="F93" s="214"/>
      <c r="G93" s="214"/>
      <c r="H93" s="214"/>
      <c r="K93" s="11"/>
    </row>
    <row r="94" spans="2:11" ht="15" hidden="1">
      <c r="B94" s="135"/>
      <c r="C94" s="135"/>
      <c r="D94" s="135"/>
      <c r="E94" s="135"/>
      <c r="F94" s="214"/>
      <c r="G94" s="214"/>
      <c r="H94" s="214"/>
      <c r="K94" s="11"/>
    </row>
    <row r="95" spans="2:11" ht="15" hidden="1">
      <c r="B95" s="135"/>
      <c r="C95" s="135"/>
      <c r="D95" s="135"/>
      <c r="E95" s="135"/>
      <c r="K95" s="11"/>
    </row>
    <row r="96" spans="2:11" ht="15" hidden="1">
      <c r="B96" s="135"/>
      <c r="C96" s="135"/>
      <c r="D96" s="135"/>
      <c r="E96" s="135"/>
      <c r="K96" s="11"/>
    </row>
    <row r="97" spans="2:11" ht="15" hidden="1">
      <c r="B97" s="135"/>
      <c r="C97" s="135"/>
      <c r="D97" s="135"/>
      <c r="E97" s="135"/>
      <c r="K97" s="11"/>
    </row>
    <row r="98" spans="2:11" ht="15" hidden="1">
      <c r="B98" s="135"/>
      <c r="C98" s="135"/>
      <c r="D98" s="135"/>
      <c r="E98" s="135"/>
      <c r="K98" s="11"/>
    </row>
    <row r="99" spans="2:11" ht="15" hidden="1">
      <c r="B99" s="135"/>
      <c r="C99" s="135"/>
      <c r="D99" s="135"/>
      <c r="E99" s="135"/>
      <c r="K99" s="11"/>
    </row>
    <row r="100" spans="2:11" ht="15" hidden="1">
      <c r="B100" s="135"/>
      <c r="C100" s="135"/>
      <c r="D100" s="135"/>
      <c r="E100" s="135"/>
      <c r="K100" s="11"/>
    </row>
    <row r="101" spans="2:11" ht="15" hidden="1">
      <c r="B101" s="135"/>
      <c r="C101" s="135"/>
      <c r="D101" s="135"/>
      <c r="E101" s="135"/>
      <c r="K101" s="11"/>
    </row>
    <row r="102" spans="2:11" ht="15" hidden="1">
      <c r="B102" s="135"/>
      <c r="C102" s="135"/>
      <c r="D102" s="135"/>
      <c r="E102" s="135"/>
      <c r="K102" s="11"/>
    </row>
    <row r="103" spans="2:11" ht="15" hidden="1">
      <c r="B103" s="135"/>
      <c r="C103" s="135"/>
      <c r="D103" s="135"/>
      <c r="E103" s="135"/>
      <c r="K103" s="11"/>
    </row>
    <row r="104" spans="2:11" ht="15" hidden="1">
      <c r="B104" s="135"/>
      <c r="C104" s="135"/>
      <c r="D104" s="135"/>
      <c r="E104" s="135"/>
      <c r="K104" s="11"/>
    </row>
    <row r="105" spans="2:11" ht="15" hidden="1">
      <c r="B105" s="135"/>
      <c r="C105" s="135"/>
      <c r="D105" s="135"/>
      <c r="E105" s="135"/>
      <c r="K105" s="11"/>
    </row>
    <row r="106" spans="2:11" ht="15" hidden="1">
      <c r="B106" s="135"/>
      <c r="C106" s="135"/>
      <c r="D106" s="135"/>
      <c r="E106" s="135"/>
      <c r="K106" s="11"/>
    </row>
    <row r="107" spans="2:11" ht="15" hidden="1">
      <c r="B107" s="135"/>
      <c r="C107" s="135"/>
      <c r="D107" s="135"/>
      <c r="E107" s="135"/>
      <c r="K107" s="11"/>
    </row>
    <row r="108" spans="2:11" ht="15" hidden="1">
      <c r="B108" s="135"/>
      <c r="C108" s="135"/>
      <c r="D108" s="135"/>
      <c r="E108" s="135"/>
      <c r="K108" s="11"/>
    </row>
    <row r="109" spans="2:11" ht="15" hidden="1">
      <c r="B109" s="135"/>
      <c r="C109" s="135"/>
      <c r="D109" s="135"/>
      <c r="E109" s="135"/>
      <c r="K109" s="11"/>
    </row>
    <row r="110" spans="2:11" ht="15" hidden="1">
      <c r="B110" s="135"/>
      <c r="C110" s="135"/>
      <c r="D110" s="135"/>
      <c r="E110" s="135"/>
      <c r="K110" s="11"/>
    </row>
    <row r="111" spans="2:11" ht="15" hidden="1">
      <c r="B111" s="135"/>
      <c r="C111" s="135"/>
      <c r="D111" s="135"/>
      <c r="E111" s="135"/>
      <c r="K111" s="11"/>
    </row>
    <row r="112" spans="2:11" ht="15" hidden="1">
      <c r="B112" s="135"/>
      <c r="C112" s="135"/>
      <c r="D112" s="135"/>
      <c r="E112" s="135"/>
      <c r="K112" s="11"/>
    </row>
    <row r="113" spans="2:11" ht="15" hidden="1">
      <c r="B113" s="135"/>
      <c r="C113" s="135"/>
      <c r="D113" s="135"/>
      <c r="E113" s="135"/>
      <c r="K113" s="11"/>
    </row>
    <row r="114" spans="2:11" ht="15" hidden="1">
      <c r="B114" s="135"/>
      <c r="C114" s="135"/>
      <c r="D114" s="135"/>
      <c r="E114" s="135"/>
      <c r="K114" s="11"/>
    </row>
    <row r="115" spans="2:11" ht="15" hidden="1">
      <c r="B115" s="135"/>
      <c r="C115" s="135"/>
      <c r="D115" s="135"/>
      <c r="E115" s="135"/>
      <c r="K115" s="11"/>
    </row>
    <row r="116" spans="2:11" ht="15" hidden="1">
      <c r="B116" s="135"/>
      <c r="C116" s="135"/>
      <c r="D116" s="135"/>
      <c r="E116" s="135"/>
      <c r="K116" s="11"/>
    </row>
    <row r="117" spans="2:11" ht="15" hidden="1">
      <c r="B117" s="135"/>
      <c r="C117" s="135"/>
      <c r="D117" s="135"/>
      <c r="E117" s="135"/>
      <c r="K117" s="11"/>
    </row>
    <row r="118" spans="2:11" ht="15" hidden="1">
      <c r="B118" s="135"/>
      <c r="C118" s="135"/>
      <c r="D118" s="135"/>
      <c r="E118" s="135"/>
      <c r="K118" s="11"/>
    </row>
    <row r="119" spans="2:11" ht="15" hidden="1">
      <c r="B119" s="135"/>
      <c r="C119" s="135"/>
      <c r="D119" s="135"/>
      <c r="E119" s="135"/>
      <c r="K119" s="11"/>
    </row>
    <row r="120" spans="2:11" ht="15" hidden="1">
      <c r="B120" s="135"/>
      <c r="C120" s="135"/>
      <c r="D120" s="135"/>
      <c r="E120" s="135"/>
      <c r="K120" s="11"/>
    </row>
    <row r="121" spans="2:11" ht="15" hidden="1">
      <c r="B121" s="135"/>
      <c r="C121" s="135"/>
      <c r="D121" s="135"/>
      <c r="E121" s="135"/>
      <c r="K121" s="11"/>
    </row>
    <row r="122" spans="2:11" ht="15" hidden="1">
      <c r="B122" s="135"/>
      <c r="C122" s="135"/>
      <c r="D122" s="135"/>
      <c r="E122" s="135"/>
      <c r="K122" s="11"/>
    </row>
    <row r="123" spans="2:11" ht="15" hidden="1">
      <c r="B123" s="135"/>
      <c r="C123" s="135"/>
      <c r="D123" s="135"/>
      <c r="E123" s="135"/>
      <c r="K123" s="11"/>
    </row>
    <row r="124" spans="2:11" ht="15" hidden="1">
      <c r="B124" s="135"/>
      <c r="C124" s="135"/>
      <c r="D124" s="135"/>
      <c r="E124" s="135"/>
      <c r="K124" s="11"/>
    </row>
    <row r="125" spans="2:11" ht="15" hidden="1">
      <c r="B125" s="135"/>
      <c r="C125" s="135"/>
      <c r="D125" s="135"/>
      <c r="E125" s="135"/>
      <c r="K125" s="11"/>
    </row>
    <row r="126" spans="2:11" ht="15" hidden="1">
      <c r="B126" s="135"/>
      <c r="C126" s="135"/>
      <c r="D126" s="135"/>
      <c r="E126" s="135"/>
      <c r="K126" s="11"/>
    </row>
    <row r="127" spans="2:11" ht="15" hidden="1">
      <c r="B127" s="135"/>
      <c r="C127" s="135"/>
      <c r="D127" s="135"/>
      <c r="E127" s="135"/>
      <c r="K127" s="11"/>
    </row>
    <row r="128" spans="2:5" ht="12.75" hidden="1">
      <c r="B128" s="135"/>
      <c r="C128" s="135"/>
      <c r="D128" s="135"/>
      <c r="E128" s="135"/>
    </row>
    <row r="129" spans="2:5" ht="12.75" hidden="1">
      <c r="B129" s="135"/>
      <c r="C129" s="135"/>
      <c r="D129" s="135"/>
      <c r="E129" s="135"/>
    </row>
    <row r="130" spans="2:5" ht="12.75" hidden="1">
      <c r="B130" s="135"/>
      <c r="C130" s="135"/>
      <c r="D130" s="135"/>
      <c r="E130" s="135"/>
    </row>
    <row r="131" spans="2:5" ht="12.75" hidden="1">
      <c r="B131" s="135"/>
      <c r="C131" s="135"/>
      <c r="D131" s="135"/>
      <c r="E131" s="135"/>
    </row>
    <row r="132" spans="2:5" ht="12.75" hidden="1">
      <c r="B132" s="135"/>
      <c r="C132" s="135"/>
      <c r="D132" s="135"/>
      <c r="E132" s="135"/>
    </row>
    <row r="133" spans="2:5" ht="12.75" hidden="1">
      <c r="B133" s="135"/>
      <c r="C133" s="135"/>
      <c r="D133" s="135"/>
      <c r="E133" s="135"/>
    </row>
    <row r="134" spans="2:5" ht="12.75" hidden="1">
      <c r="B134" s="135"/>
      <c r="C134" s="135"/>
      <c r="D134" s="135"/>
      <c r="E134" s="135"/>
    </row>
    <row r="135" spans="2:5" ht="12.75" hidden="1">
      <c r="B135" s="135"/>
      <c r="C135" s="135"/>
      <c r="D135" s="135"/>
      <c r="E135" s="135"/>
    </row>
    <row r="136" spans="2:5" ht="12.75" hidden="1">
      <c r="B136" s="135"/>
      <c r="C136" s="135"/>
      <c r="D136" s="135"/>
      <c r="E136" s="135"/>
    </row>
    <row r="137" spans="2:5" ht="12.75" hidden="1">
      <c r="B137" s="135"/>
      <c r="C137" s="135"/>
      <c r="D137" s="135"/>
      <c r="E137" s="135"/>
    </row>
    <row r="138" spans="2:5" ht="12.75" hidden="1">
      <c r="B138" s="135"/>
      <c r="C138" s="135"/>
      <c r="D138" s="135"/>
      <c r="E138" s="135"/>
    </row>
    <row r="139" spans="2:5" ht="12.75" hidden="1">
      <c r="B139" s="135"/>
      <c r="C139" s="135"/>
      <c r="D139" s="135"/>
      <c r="E139" s="135"/>
    </row>
    <row r="140" spans="2:5" ht="12.75" hidden="1">
      <c r="B140" s="135"/>
      <c r="C140" s="135"/>
      <c r="D140" s="135"/>
      <c r="E140" s="135"/>
    </row>
    <row r="141" spans="2:5" ht="12.75" hidden="1">
      <c r="B141" s="135"/>
      <c r="C141" s="135"/>
      <c r="D141" s="135"/>
      <c r="E141" s="135"/>
    </row>
    <row r="142" spans="2:5" ht="12.75" hidden="1">
      <c r="B142" s="135"/>
      <c r="C142" s="135"/>
      <c r="D142" s="135"/>
      <c r="E142" s="135"/>
    </row>
    <row r="143" spans="2:5" ht="12.75" hidden="1">
      <c r="B143" s="135"/>
      <c r="C143" s="135"/>
      <c r="D143" s="135"/>
      <c r="E143" s="135"/>
    </row>
    <row r="144" spans="2:5" ht="12.75" hidden="1">
      <c r="B144" s="135"/>
      <c r="C144" s="135"/>
      <c r="D144" s="135"/>
      <c r="E144" s="135"/>
    </row>
    <row r="145" spans="2:5" ht="12.75" hidden="1">
      <c r="B145" s="135"/>
      <c r="C145" s="135"/>
      <c r="D145" s="135"/>
      <c r="E145" s="135"/>
    </row>
    <row r="146" spans="2:5" ht="12.75" hidden="1">
      <c r="B146" s="135"/>
      <c r="C146" s="135"/>
      <c r="D146" s="135"/>
      <c r="E146" s="135"/>
    </row>
    <row r="147" spans="2:5" ht="12.75" hidden="1">
      <c r="B147" s="135"/>
      <c r="C147" s="135"/>
      <c r="D147" s="135"/>
      <c r="E147" s="135"/>
    </row>
    <row r="148" spans="2:5" ht="12.75" hidden="1">
      <c r="B148" s="135"/>
      <c r="C148" s="135"/>
      <c r="D148" s="135"/>
      <c r="E148" s="135"/>
    </row>
    <row r="149" spans="2:5" ht="12.75" hidden="1">
      <c r="B149" s="135"/>
      <c r="C149" s="135"/>
      <c r="D149" s="135"/>
      <c r="E149" s="135"/>
    </row>
    <row r="150" spans="2:5" ht="12.75" hidden="1">
      <c r="B150" s="135"/>
      <c r="C150" s="135"/>
      <c r="D150" s="135"/>
      <c r="E150" s="135"/>
    </row>
    <row r="151" spans="2:5" ht="12.75" hidden="1">
      <c r="B151" s="135"/>
      <c r="C151" s="135"/>
      <c r="D151" s="135"/>
      <c r="E151" s="135"/>
    </row>
    <row r="152" spans="2:5" ht="12.75" hidden="1">
      <c r="B152" s="135"/>
      <c r="C152" s="135"/>
      <c r="D152" s="135"/>
      <c r="E152" s="135"/>
    </row>
    <row r="153" spans="2:5" ht="12.75" hidden="1">
      <c r="B153" s="135"/>
      <c r="C153" s="135"/>
      <c r="D153" s="135"/>
      <c r="E153" s="135"/>
    </row>
    <row r="154" ht="12.75"/>
    <row r="155" ht="12.75"/>
    <row r="156" ht="12.75"/>
    <row r="157" ht="12.75"/>
    <row r="158" ht="12.75"/>
    <row r="159" ht="12.75"/>
    <row r="160" ht="12.75"/>
    <row r="161" ht="12.75"/>
    <row r="162" ht="12.75"/>
    <row r="163" ht="12.75"/>
    <row r="164" ht="12.75" customHeight="1"/>
    <row r="165" ht="12.75" customHeight="1"/>
    <row r="166" ht="12.75" customHeight="1"/>
    <row r="167" ht="12.75" customHeight="1"/>
    <row r="168" ht="12.75" customHeight="1"/>
    <row r="169" ht="12.75" customHeight="1"/>
    <row r="170" ht="12.75" customHeight="1"/>
    <row r="171"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6"/>
    <mergeCell ref="C19:D26"/>
    <mergeCell ref="F19:H19"/>
    <mergeCell ref="J19:L19"/>
    <mergeCell ref="F20:H20"/>
    <mergeCell ref="J20:L20"/>
    <mergeCell ref="F21:H21"/>
    <mergeCell ref="J21:L21"/>
    <mergeCell ref="F22:H22"/>
    <mergeCell ref="J22:L22"/>
    <mergeCell ref="F23:H23"/>
    <mergeCell ref="J23:L23"/>
    <mergeCell ref="F24:H24"/>
    <mergeCell ref="J24:L24"/>
    <mergeCell ref="F25:H25"/>
    <mergeCell ref="J25:L25"/>
    <mergeCell ref="F26:H26"/>
    <mergeCell ref="J26:L26"/>
    <mergeCell ref="L28:M28"/>
    <mergeCell ref="A29:A30"/>
    <mergeCell ref="B29:B30"/>
    <mergeCell ref="C29:C30"/>
    <mergeCell ref="D29:D30"/>
    <mergeCell ref="E29:E31"/>
    <mergeCell ref="L29:M29"/>
    <mergeCell ref="L30:M30"/>
    <mergeCell ref="L31:M31"/>
    <mergeCell ref="A33:C35"/>
    <mergeCell ref="D33:E33"/>
    <mergeCell ref="I33:J33"/>
    <mergeCell ref="L33:M35"/>
    <mergeCell ref="D34:E34"/>
    <mergeCell ref="D35:E35"/>
    <mergeCell ref="A37:M37"/>
    <mergeCell ref="A61:M61"/>
    <mergeCell ref="A63:A64"/>
    <mergeCell ref="B63:G64"/>
    <mergeCell ref="H63:I63"/>
    <mergeCell ref="J63:M64"/>
    <mergeCell ref="B73:I73"/>
    <mergeCell ref="J73:M73"/>
    <mergeCell ref="B65:G65"/>
    <mergeCell ref="B66:G66"/>
    <mergeCell ref="B67:G67"/>
    <mergeCell ref="B68:G68"/>
    <mergeCell ref="B69:G69"/>
    <mergeCell ref="B70:I70"/>
    <mergeCell ref="B74:I74"/>
    <mergeCell ref="J74:M74"/>
    <mergeCell ref="F90:H91"/>
    <mergeCell ref="F92:H92"/>
    <mergeCell ref="F93:H94"/>
    <mergeCell ref="J70:M70"/>
    <mergeCell ref="B71:I71"/>
    <mergeCell ref="J71:M71"/>
    <mergeCell ref="B72:I72"/>
    <mergeCell ref="J72:M72"/>
  </mergeCells>
  <conditionalFormatting sqref="K40:L43">
    <cfRule type="cellIs" priority="1" dxfId="2" operator="between">
      <formula>$L$35</formula>
      <formula>$M$35</formula>
    </cfRule>
    <cfRule type="cellIs" priority="2" dxfId="1" operator="between">
      <formula>$L$34</formula>
      <formula>$M$34</formula>
    </cfRule>
    <cfRule type="cellIs" priority="3" dxfId="0" operator="between">
      <formula>#REF!</formula>
      <formula>$M$33</formula>
    </cfRule>
  </conditionalFormatting>
  <dataValidations count="8">
    <dataValidation type="list" allowBlank="1" showInputMessage="1" showErrorMessage="1" sqref="C19">
      <formula1>$O$50:$O$59</formula1>
    </dataValidation>
    <dataValidation type="list" allowBlank="1" showInputMessage="1" showErrorMessage="1" sqref="C9:M9">
      <formula1>$O$43:$O$46</formula1>
    </dataValidation>
    <dataValidation type="list" allowBlank="1" showInputMessage="1" showErrorMessage="1" sqref="C14:M14">
      <formula1>$O$61:$O$64</formula1>
    </dataValidation>
    <dataValidation type="list" allowBlank="1" showInputMessage="1" showErrorMessage="1" sqref="C7:H7">
      <formula1>$O$28:$O$41</formula1>
    </dataValidation>
    <dataValidation type="list" allowBlank="1" showInputMessage="1" showErrorMessage="1" sqref="B29 D29 B31 M19:M26">
      <formula1>$O$11:$O$16</formula1>
    </dataValidation>
    <dataValidation type="list" allowBlank="1" showInputMessage="1" showErrorMessage="1" sqref="L7:M7">
      <formula1>$O$18:$O$25</formula1>
    </dataValidation>
    <dataValidation type="list" allowBlank="1" showInputMessage="1" showErrorMessage="1" sqref="D28">
      <formula1>$O$7:$O$9</formula1>
    </dataValidation>
    <dataValidation type="list" allowBlank="1" showInputMessage="1" showErrorMessage="1" sqref="B28">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owBreaks count="1" manualBreakCount="1">
    <brk id="62" max="12" man="1"/>
  </rowBreaks>
  <drawing r:id="rId1"/>
</worksheet>
</file>

<file path=xl/worksheets/sheet6.xml><?xml version="1.0" encoding="utf-8"?>
<worksheet xmlns="http://schemas.openxmlformats.org/spreadsheetml/2006/main" xmlns:r="http://schemas.openxmlformats.org/officeDocument/2006/relationships">
  <dimension ref="A1:AN149"/>
  <sheetViews>
    <sheetView showGridLines="0" tabSelected="1" zoomScale="70" zoomScaleNormal="70" zoomScaleSheetLayoutView="70" zoomScalePageLayoutView="0" workbookViewId="0" topLeftCell="A33">
      <selection activeCell="K40" sqref="K40"/>
    </sheetView>
  </sheetViews>
  <sheetFormatPr defaultColWidth="11.421875" defaultRowHeight="12.75" customHeight="1" zeroHeight="1"/>
  <cols>
    <col min="1" max="1" width="17.421875" style="1" customWidth="1"/>
    <col min="2" max="2" width="28.8515625" style="1" customWidth="1"/>
    <col min="3" max="3" width="27.7109375" style="1" customWidth="1"/>
    <col min="4" max="4" width="17.7109375" style="1" customWidth="1"/>
    <col min="5" max="5" width="20.7109375" style="1" customWidth="1"/>
    <col min="6" max="6" width="30.00390625" style="1" customWidth="1"/>
    <col min="7" max="7" width="35.140625" style="1" customWidth="1"/>
    <col min="8"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70"/>
      <c r="B1" s="270"/>
      <c r="C1" s="271" t="s">
        <v>58</v>
      </c>
      <c r="D1" s="271"/>
      <c r="E1" s="271"/>
      <c r="F1" s="271"/>
      <c r="G1" s="271"/>
      <c r="H1" s="271"/>
      <c r="I1" s="271"/>
      <c r="J1" s="271"/>
      <c r="K1" s="272" t="s">
        <v>59</v>
      </c>
      <c r="L1" s="272"/>
      <c r="M1" s="272"/>
    </row>
    <row r="2" spans="1:15" ht="25.5" customHeight="1" thickBot="1">
      <c r="A2" s="270"/>
      <c r="B2" s="270"/>
      <c r="C2" s="271"/>
      <c r="D2" s="271"/>
      <c r="E2" s="271"/>
      <c r="F2" s="271"/>
      <c r="G2" s="271"/>
      <c r="H2" s="271"/>
      <c r="I2" s="271"/>
      <c r="J2" s="271"/>
      <c r="K2" s="273" t="s">
        <v>117</v>
      </c>
      <c r="L2" s="273"/>
      <c r="M2" s="273"/>
      <c r="O2" s="20" t="s">
        <v>71</v>
      </c>
    </row>
    <row r="3" spans="1:15" ht="25.5" customHeight="1" thickBot="1">
      <c r="A3" s="270"/>
      <c r="B3" s="270"/>
      <c r="C3" s="271"/>
      <c r="D3" s="271"/>
      <c r="E3" s="271"/>
      <c r="F3" s="271"/>
      <c r="G3" s="271"/>
      <c r="H3" s="271"/>
      <c r="I3" s="271"/>
      <c r="J3" s="271"/>
      <c r="K3" s="273" t="s">
        <v>118</v>
      </c>
      <c r="L3" s="273"/>
      <c r="M3" s="273"/>
      <c r="O3" s="85" t="s">
        <v>6</v>
      </c>
    </row>
    <row r="4" spans="1:15" ht="14.25" customHeight="1" thickBot="1">
      <c r="A4" s="12"/>
      <c r="B4" s="13"/>
      <c r="C4" s="14"/>
      <c r="D4" s="14"/>
      <c r="E4" s="14"/>
      <c r="F4" s="14"/>
      <c r="G4" s="14"/>
      <c r="H4" s="14"/>
      <c r="I4" s="14"/>
      <c r="J4" s="14"/>
      <c r="K4" s="15"/>
      <c r="L4" s="15"/>
      <c r="M4" s="16"/>
      <c r="O4" s="85" t="s">
        <v>8</v>
      </c>
    </row>
    <row r="5" spans="1:15" ht="13.5" thickBot="1">
      <c r="A5" s="199" t="s">
        <v>60</v>
      </c>
      <c r="B5" s="200"/>
      <c r="C5" s="200"/>
      <c r="D5" s="200"/>
      <c r="E5" s="200"/>
      <c r="F5" s="200"/>
      <c r="G5" s="200"/>
      <c r="H5" s="200"/>
      <c r="I5" s="200"/>
      <c r="J5" s="200"/>
      <c r="K5" s="200"/>
      <c r="L5" s="200"/>
      <c r="M5" s="201"/>
      <c r="O5" s="85" t="s">
        <v>10</v>
      </c>
    </row>
    <row r="6" spans="1:15" ht="13.5" thickBot="1">
      <c r="A6" s="42"/>
      <c r="B6" s="5"/>
      <c r="C6" s="5"/>
      <c r="D6" s="5"/>
      <c r="E6" s="5"/>
      <c r="F6" s="5"/>
      <c r="G6" s="5"/>
      <c r="H6" s="5"/>
      <c r="I6" s="5"/>
      <c r="J6" s="5"/>
      <c r="K6" s="5"/>
      <c r="L6" s="5"/>
      <c r="M6" s="43"/>
      <c r="O6" s="20" t="s">
        <v>72</v>
      </c>
    </row>
    <row r="7" spans="1:15" ht="30" customHeight="1" thickBot="1">
      <c r="A7" s="221" t="s">
        <v>1</v>
      </c>
      <c r="B7" s="222"/>
      <c r="C7" s="265" t="s">
        <v>48</v>
      </c>
      <c r="D7" s="266"/>
      <c r="E7" s="266"/>
      <c r="F7" s="266"/>
      <c r="G7" s="266"/>
      <c r="H7" s="267"/>
      <c r="I7" s="221" t="s">
        <v>2</v>
      </c>
      <c r="J7" s="238"/>
      <c r="K7" s="222"/>
      <c r="L7" s="268" t="s">
        <v>27</v>
      </c>
      <c r="M7" s="269"/>
      <c r="O7" s="85" t="s">
        <v>13</v>
      </c>
    </row>
    <row r="8" spans="1:15" ht="30" customHeight="1" thickBot="1">
      <c r="A8" s="221" t="s">
        <v>4</v>
      </c>
      <c r="B8" s="222"/>
      <c r="C8" s="265" t="s">
        <v>122</v>
      </c>
      <c r="D8" s="266"/>
      <c r="E8" s="266"/>
      <c r="F8" s="266"/>
      <c r="G8" s="266"/>
      <c r="H8" s="266"/>
      <c r="I8" s="266"/>
      <c r="J8" s="266"/>
      <c r="K8" s="266"/>
      <c r="L8" s="266"/>
      <c r="M8" s="267"/>
      <c r="O8" s="85" t="s">
        <v>18</v>
      </c>
    </row>
    <row r="9" spans="1:16" ht="30" customHeight="1" thickBot="1">
      <c r="A9" s="221" t="s">
        <v>5</v>
      </c>
      <c r="B9" s="222"/>
      <c r="C9" s="274" t="s">
        <v>67</v>
      </c>
      <c r="D9" s="275"/>
      <c r="E9" s="275"/>
      <c r="F9" s="275"/>
      <c r="G9" s="275"/>
      <c r="H9" s="275"/>
      <c r="I9" s="275"/>
      <c r="J9" s="275"/>
      <c r="K9" s="275"/>
      <c r="L9" s="275"/>
      <c r="M9" s="276"/>
      <c r="O9" s="85" t="s">
        <v>20</v>
      </c>
      <c r="P9" s="17"/>
    </row>
    <row r="10" spans="1:15" ht="13.5" thickBot="1">
      <c r="A10" s="2"/>
      <c r="B10" s="85"/>
      <c r="C10" s="85"/>
      <c r="D10" s="85"/>
      <c r="E10" s="85"/>
      <c r="F10" s="85"/>
      <c r="G10" s="85"/>
      <c r="H10" s="85"/>
      <c r="I10" s="85"/>
      <c r="J10" s="85"/>
      <c r="K10" s="85"/>
      <c r="L10" s="85"/>
      <c r="M10" s="44"/>
      <c r="O10" s="20" t="s">
        <v>74</v>
      </c>
    </row>
    <row r="11" spans="1:15" ht="30" customHeight="1" thickBot="1">
      <c r="A11" s="221" t="s">
        <v>7</v>
      </c>
      <c r="B11" s="222"/>
      <c r="C11" s="261" t="s">
        <v>197</v>
      </c>
      <c r="D11" s="262"/>
      <c r="E11" s="262"/>
      <c r="F11" s="262"/>
      <c r="G11" s="262"/>
      <c r="H11" s="262"/>
      <c r="I11" s="262"/>
      <c r="J11" s="262"/>
      <c r="K11" s="27" t="s">
        <v>82</v>
      </c>
      <c r="L11" s="263" t="s">
        <v>191</v>
      </c>
      <c r="M11" s="264"/>
      <c r="O11" s="85" t="s">
        <v>21</v>
      </c>
    </row>
    <row r="12" spans="1:15" ht="45" customHeight="1" thickBot="1">
      <c r="A12" s="221" t="s">
        <v>9</v>
      </c>
      <c r="B12" s="222"/>
      <c r="C12" s="265" t="s">
        <v>192</v>
      </c>
      <c r="D12" s="266"/>
      <c r="E12" s="266"/>
      <c r="F12" s="266"/>
      <c r="G12" s="266"/>
      <c r="H12" s="266"/>
      <c r="I12" s="266"/>
      <c r="J12" s="266"/>
      <c r="K12" s="266"/>
      <c r="L12" s="266"/>
      <c r="M12" s="267"/>
      <c r="O12" s="85" t="s">
        <v>0</v>
      </c>
    </row>
    <row r="13" spans="1:15" ht="45" customHeight="1" thickBot="1">
      <c r="A13" s="221" t="s">
        <v>96</v>
      </c>
      <c r="B13" s="222"/>
      <c r="C13" s="265" t="s">
        <v>159</v>
      </c>
      <c r="D13" s="266"/>
      <c r="E13" s="266"/>
      <c r="F13" s="266"/>
      <c r="G13" s="266"/>
      <c r="H13" s="266"/>
      <c r="I13" s="266"/>
      <c r="J13" s="266"/>
      <c r="K13" s="266"/>
      <c r="L13" s="266"/>
      <c r="M13" s="267"/>
      <c r="O13" s="1" t="s">
        <v>119</v>
      </c>
    </row>
    <row r="14" spans="1:15" ht="30" customHeight="1" thickBot="1">
      <c r="A14" s="221" t="s">
        <v>106</v>
      </c>
      <c r="B14" s="222"/>
      <c r="C14" s="265" t="s">
        <v>111</v>
      </c>
      <c r="D14" s="266"/>
      <c r="E14" s="266"/>
      <c r="F14" s="266"/>
      <c r="G14" s="266"/>
      <c r="H14" s="266"/>
      <c r="I14" s="266"/>
      <c r="J14" s="266"/>
      <c r="K14" s="266"/>
      <c r="L14" s="266"/>
      <c r="M14" s="267"/>
      <c r="O14" s="1" t="s">
        <v>120</v>
      </c>
    </row>
    <row r="15" spans="1:15" ht="30" customHeight="1" thickBot="1">
      <c r="A15" s="221" t="s">
        <v>112</v>
      </c>
      <c r="B15" s="222"/>
      <c r="C15" s="265" t="s">
        <v>123</v>
      </c>
      <c r="D15" s="266"/>
      <c r="E15" s="266"/>
      <c r="F15" s="266"/>
      <c r="G15" s="266"/>
      <c r="H15" s="266"/>
      <c r="I15" s="266"/>
      <c r="J15" s="266"/>
      <c r="K15" s="266"/>
      <c r="L15" s="266"/>
      <c r="M15" s="267"/>
      <c r="O15" s="85" t="s">
        <v>24</v>
      </c>
    </row>
    <row r="16" spans="1:15" ht="13.5" thickBot="1">
      <c r="A16" s="2"/>
      <c r="B16" s="85"/>
      <c r="C16" s="85"/>
      <c r="D16" s="85"/>
      <c r="E16" s="85"/>
      <c r="F16" s="85"/>
      <c r="G16" s="85"/>
      <c r="H16" s="85"/>
      <c r="I16" s="85"/>
      <c r="J16" s="85"/>
      <c r="K16" s="85"/>
      <c r="L16" s="85"/>
      <c r="M16" s="44"/>
      <c r="O16" s="85" t="s">
        <v>25</v>
      </c>
    </row>
    <row r="17" spans="1:15" ht="17.25" customHeight="1" thickBot="1">
      <c r="A17" s="233" t="s">
        <v>11</v>
      </c>
      <c r="B17" s="234"/>
      <c r="C17" s="233" t="s">
        <v>76</v>
      </c>
      <c r="D17" s="234"/>
      <c r="E17" s="233" t="s">
        <v>12</v>
      </c>
      <c r="F17" s="237"/>
      <c r="G17" s="237"/>
      <c r="H17" s="237"/>
      <c r="I17" s="237"/>
      <c r="J17" s="237"/>
      <c r="K17" s="237"/>
      <c r="L17" s="237"/>
      <c r="M17" s="234"/>
      <c r="O17" s="20" t="s">
        <v>83</v>
      </c>
    </row>
    <row r="18" spans="1:15" ht="53.25" customHeight="1" thickBot="1">
      <c r="A18" s="235"/>
      <c r="B18" s="236"/>
      <c r="C18" s="235"/>
      <c r="D18" s="236"/>
      <c r="E18" s="6" t="s">
        <v>14</v>
      </c>
      <c r="F18" s="221" t="s">
        <v>15</v>
      </c>
      <c r="G18" s="238"/>
      <c r="H18" s="222"/>
      <c r="I18" s="41" t="s">
        <v>16</v>
      </c>
      <c r="J18" s="221" t="s">
        <v>132</v>
      </c>
      <c r="K18" s="238"/>
      <c r="L18" s="222"/>
      <c r="M18" s="6" t="s">
        <v>17</v>
      </c>
      <c r="O18" s="85" t="s">
        <v>27</v>
      </c>
    </row>
    <row r="19" spans="1:15" ht="30" customHeight="1" thickBot="1">
      <c r="A19" s="246" t="s">
        <v>177</v>
      </c>
      <c r="B19" s="247"/>
      <c r="C19" s="252" t="s">
        <v>86</v>
      </c>
      <c r="D19" s="213"/>
      <c r="E19" s="4">
        <v>1</v>
      </c>
      <c r="F19" s="255" t="s">
        <v>160</v>
      </c>
      <c r="G19" s="256"/>
      <c r="H19" s="257"/>
      <c r="I19" s="89" t="s">
        <v>146</v>
      </c>
      <c r="J19" s="255" t="s">
        <v>179</v>
      </c>
      <c r="K19" s="256"/>
      <c r="L19" s="257"/>
      <c r="M19" s="7" t="s">
        <v>119</v>
      </c>
      <c r="O19" s="85" t="s">
        <v>28</v>
      </c>
    </row>
    <row r="20" spans="1:15" ht="30" customHeight="1" thickBot="1">
      <c r="A20" s="248"/>
      <c r="B20" s="249"/>
      <c r="C20" s="253"/>
      <c r="D20" s="215"/>
      <c r="E20" s="4">
        <v>2</v>
      </c>
      <c r="F20" s="255" t="s">
        <v>175</v>
      </c>
      <c r="G20" s="256"/>
      <c r="H20" s="257"/>
      <c r="I20" s="89" t="s">
        <v>146</v>
      </c>
      <c r="J20" s="255" t="s">
        <v>180</v>
      </c>
      <c r="K20" s="256"/>
      <c r="L20" s="257"/>
      <c r="M20" s="7" t="s">
        <v>119</v>
      </c>
      <c r="O20" s="85" t="s">
        <v>3</v>
      </c>
    </row>
    <row r="21" spans="1:15" ht="30" customHeight="1" thickBot="1">
      <c r="A21" s="248"/>
      <c r="B21" s="249"/>
      <c r="C21" s="253"/>
      <c r="D21" s="215"/>
      <c r="E21" s="4">
        <v>3</v>
      </c>
      <c r="F21" s="255" t="s">
        <v>176</v>
      </c>
      <c r="G21" s="256"/>
      <c r="H21" s="257"/>
      <c r="I21" s="89" t="s">
        <v>146</v>
      </c>
      <c r="J21" s="255" t="s">
        <v>181</v>
      </c>
      <c r="K21" s="256"/>
      <c r="L21" s="257"/>
      <c r="M21" s="7" t="s">
        <v>119</v>
      </c>
      <c r="O21" s="85" t="s">
        <v>29</v>
      </c>
    </row>
    <row r="22" spans="1:15" ht="42.75" customHeight="1" thickBot="1">
      <c r="A22" s="250"/>
      <c r="B22" s="251"/>
      <c r="C22" s="254"/>
      <c r="D22" s="217"/>
      <c r="E22" s="4">
        <v>4</v>
      </c>
      <c r="F22" s="299" t="s">
        <v>178</v>
      </c>
      <c r="G22" s="300"/>
      <c r="H22" s="301"/>
      <c r="I22" s="89" t="s">
        <v>146</v>
      </c>
      <c r="J22" s="255" t="s">
        <v>182</v>
      </c>
      <c r="K22" s="256"/>
      <c r="L22" s="257"/>
      <c r="M22" s="7" t="s">
        <v>119</v>
      </c>
      <c r="O22" s="85"/>
    </row>
    <row r="23" spans="1:40" ht="13.5" thickBot="1">
      <c r="A23" s="2"/>
      <c r="B23" s="85"/>
      <c r="C23" s="85"/>
      <c r="D23" s="85"/>
      <c r="E23" s="85"/>
      <c r="F23" s="85"/>
      <c r="G23" s="85"/>
      <c r="H23" s="85"/>
      <c r="I23" s="85"/>
      <c r="J23" s="85"/>
      <c r="K23" s="85"/>
      <c r="L23" s="85"/>
      <c r="M23" s="44"/>
      <c r="O23" s="20" t="s">
        <v>70</v>
      </c>
      <c r="AN23" s="1">
        <v>2002</v>
      </c>
    </row>
    <row r="24" spans="1:40" ht="45.75" customHeight="1" thickBot="1">
      <c r="A24" s="6" t="s">
        <v>22</v>
      </c>
      <c r="B24" s="88" t="s">
        <v>6</v>
      </c>
      <c r="C24" s="40" t="s">
        <v>73</v>
      </c>
      <c r="D24" s="88" t="s">
        <v>20</v>
      </c>
      <c r="E24" s="6" t="s">
        <v>23</v>
      </c>
      <c r="F24" s="166">
        <v>80</v>
      </c>
      <c r="G24" s="6" t="s">
        <v>133</v>
      </c>
      <c r="H24" s="55" t="s">
        <v>144</v>
      </c>
      <c r="I24" s="6" t="s">
        <v>104</v>
      </c>
      <c r="J24" s="105">
        <v>2019</v>
      </c>
      <c r="K24" s="6" t="s">
        <v>105</v>
      </c>
      <c r="L24" s="255" t="s">
        <v>183</v>
      </c>
      <c r="M24" s="257"/>
      <c r="O24" s="68" t="s">
        <v>48</v>
      </c>
      <c r="AN24" s="1">
        <f>AN23+1</f>
        <v>2003</v>
      </c>
    </row>
    <row r="25" spans="1:15" ht="16.5" customHeight="1" thickBot="1">
      <c r="A25" s="208" t="s">
        <v>26</v>
      </c>
      <c r="B25" s="206" t="s">
        <v>119</v>
      </c>
      <c r="C25" s="208" t="s">
        <v>75</v>
      </c>
      <c r="D25" s="206" t="s">
        <v>119</v>
      </c>
      <c r="E25" s="208" t="s">
        <v>113</v>
      </c>
      <c r="F25" s="56" t="s">
        <v>116</v>
      </c>
      <c r="G25" s="47">
        <v>2016</v>
      </c>
      <c r="H25" s="47">
        <v>2017</v>
      </c>
      <c r="I25" s="47">
        <v>2018</v>
      </c>
      <c r="J25" s="47">
        <v>2019</v>
      </c>
      <c r="K25" s="47">
        <v>2020</v>
      </c>
      <c r="L25" s="202" t="s">
        <v>134</v>
      </c>
      <c r="M25" s="203"/>
      <c r="O25" s="68" t="s">
        <v>49</v>
      </c>
    </row>
    <row r="26" spans="1:15" ht="30" customHeight="1" thickBot="1">
      <c r="A26" s="209"/>
      <c r="B26" s="207"/>
      <c r="C26" s="209"/>
      <c r="D26" s="207"/>
      <c r="E26" s="245"/>
      <c r="F26" s="53" t="s">
        <v>114</v>
      </c>
      <c r="G26" s="55" t="s">
        <v>144</v>
      </c>
      <c r="H26" s="55" t="s">
        <v>144</v>
      </c>
      <c r="I26" s="55" t="s">
        <v>144</v>
      </c>
      <c r="J26" s="55" t="s">
        <v>144</v>
      </c>
      <c r="K26" s="55" t="s">
        <v>144</v>
      </c>
      <c r="L26" s="204" t="s">
        <v>144</v>
      </c>
      <c r="M26" s="205"/>
      <c r="O26" s="68" t="s">
        <v>61</v>
      </c>
    </row>
    <row r="27" spans="1:15" ht="30" customHeight="1" thickBot="1">
      <c r="A27" s="60"/>
      <c r="B27" s="58"/>
      <c r="C27" s="57"/>
      <c r="D27" s="57"/>
      <c r="E27" s="209"/>
      <c r="F27" s="59" t="s">
        <v>115</v>
      </c>
      <c r="G27" s="55" t="s">
        <v>144</v>
      </c>
      <c r="H27" s="55" t="s">
        <v>144</v>
      </c>
      <c r="I27" s="55" t="s">
        <v>144</v>
      </c>
      <c r="J27" s="55" t="s">
        <v>144</v>
      </c>
      <c r="K27" s="55" t="s">
        <v>144</v>
      </c>
      <c r="L27" s="204" t="s">
        <v>144</v>
      </c>
      <c r="M27" s="205"/>
      <c r="O27" s="69" t="s">
        <v>62</v>
      </c>
    </row>
    <row r="28" spans="1:40" ht="13.5" thickBot="1">
      <c r="A28" s="2"/>
      <c r="B28" s="85"/>
      <c r="C28" s="85"/>
      <c r="D28" s="85"/>
      <c r="E28" s="85"/>
      <c r="F28" s="85"/>
      <c r="G28" s="85"/>
      <c r="H28" s="85"/>
      <c r="I28" s="85"/>
      <c r="J28" s="85"/>
      <c r="K28" s="85"/>
      <c r="L28" s="85"/>
      <c r="M28" s="44"/>
      <c r="O28" s="68" t="s">
        <v>50</v>
      </c>
      <c r="AN28" s="1" t="e">
        <f>#REF!+1</f>
        <v>#REF!</v>
      </c>
    </row>
    <row r="29" spans="1:40" ht="46.5" customHeight="1" thickBot="1">
      <c r="A29" s="233" t="s">
        <v>94</v>
      </c>
      <c r="B29" s="237"/>
      <c r="C29" s="234"/>
      <c r="D29" s="243" t="s">
        <v>77</v>
      </c>
      <c r="E29" s="244"/>
      <c r="F29" s="121">
        <v>21</v>
      </c>
      <c r="G29" s="122" t="s">
        <v>87</v>
      </c>
      <c r="H29" s="123">
        <v>30</v>
      </c>
      <c r="I29" s="210" t="s">
        <v>184</v>
      </c>
      <c r="J29" s="211"/>
      <c r="K29" s="211"/>
      <c r="L29" s="211"/>
      <c r="M29" s="282"/>
      <c r="O29" s="68" t="s">
        <v>51</v>
      </c>
      <c r="AN29" s="1" t="e">
        <f>AN28+1</f>
        <v>#REF!</v>
      </c>
    </row>
    <row r="30" spans="1:40" ht="46.5" customHeight="1" thickBot="1">
      <c r="A30" s="239"/>
      <c r="B30" s="240"/>
      <c r="C30" s="241"/>
      <c r="D30" s="218" t="s">
        <v>78</v>
      </c>
      <c r="E30" s="219"/>
      <c r="F30" s="124">
        <v>11</v>
      </c>
      <c r="G30" s="125" t="s">
        <v>87</v>
      </c>
      <c r="H30" s="126">
        <v>20</v>
      </c>
      <c r="I30" s="283"/>
      <c r="J30" s="284"/>
      <c r="K30" s="284"/>
      <c r="L30" s="284"/>
      <c r="M30" s="285"/>
      <c r="O30" s="68" t="s">
        <v>52</v>
      </c>
      <c r="AN30" s="1" t="e">
        <f>#REF!+1</f>
        <v>#REF!</v>
      </c>
    </row>
    <row r="31" spans="1:40" ht="46.5" customHeight="1" thickBot="1">
      <c r="A31" s="235"/>
      <c r="B31" s="242"/>
      <c r="C31" s="236"/>
      <c r="D31" s="231" t="s">
        <v>79</v>
      </c>
      <c r="E31" s="232"/>
      <c r="F31" s="127">
        <v>0</v>
      </c>
      <c r="G31" s="128" t="s">
        <v>87</v>
      </c>
      <c r="H31" s="129">
        <v>10</v>
      </c>
      <c r="I31" s="286"/>
      <c r="J31" s="287"/>
      <c r="K31" s="287"/>
      <c r="L31" s="287"/>
      <c r="M31" s="288"/>
      <c r="O31" s="84" t="s">
        <v>135</v>
      </c>
      <c r="AN31" s="1" t="e">
        <f>#REF!+1</f>
        <v>#REF!</v>
      </c>
    </row>
    <row r="32" spans="1:40" ht="13.5" thickBot="1">
      <c r="A32" s="2"/>
      <c r="B32" s="85"/>
      <c r="C32" s="85"/>
      <c r="D32" s="85"/>
      <c r="E32" s="85"/>
      <c r="F32" s="85"/>
      <c r="G32" s="85"/>
      <c r="H32" s="85"/>
      <c r="I32" s="85"/>
      <c r="J32" s="85"/>
      <c r="K32" s="85"/>
      <c r="L32" s="85"/>
      <c r="M32" s="44"/>
      <c r="O32" s="68" t="s">
        <v>64</v>
      </c>
      <c r="AN32" s="1" t="e">
        <f>#REF!+1</f>
        <v>#REF!</v>
      </c>
    </row>
    <row r="33" spans="1:40" ht="13.5" customHeight="1" thickBot="1">
      <c r="A33" s="199" t="s">
        <v>30</v>
      </c>
      <c r="B33" s="200"/>
      <c r="C33" s="200"/>
      <c r="D33" s="200"/>
      <c r="E33" s="200"/>
      <c r="F33" s="200"/>
      <c r="G33" s="200"/>
      <c r="H33" s="200"/>
      <c r="I33" s="200"/>
      <c r="J33" s="200"/>
      <c r="K33" s="200"/>
      <c r="L33" s="200"/>
      <c r="M33" s="201"/>
      <c r="O33" s="68" t="s">
        <v>54</v>
      </c>
      <c r="AN33" s="1" t="e">
        <f>AN32+1</f>
        <v>#REF!</v>
      </c>
    </row>
    <row r="34" spans="1:40" ht="13.5" thickBot="1">
      <c r="A34" s="2"/>
      <c r="B34" s="85"/>
      <c r="C34" s="85"/>
      <c r="D34" s="85"/>
      <c r="E34" s="85"/>
      <c r="F34" s="85"/>
      <c r="G34" s="85"/>
      <c r="H34" s="85"/>
      <c r="I34" s="85"/>
      <c r="J34" s="85"/>
      <c r="K34" s="85"/>
      <c r="L34" s="85"/>
      <c r="M34" s="44"/>
      <c r="O34" s="68" t="s">
        <v>55</v>
      </c>
      <c r="AN34" s="1" t="e">
        <f>AN33+1</f>
        <v>#REF!</v>
      </c>
    </row>
    <row r="35" spans="1:38" ht="123" customHeight="1" thickBot="1">
      <c r="A35" s="87"/>
      <c r="B35" s="91" t="s">
        <v>31</v>
      </c>
      <c r="C35" s="92" t="s">
        <v>32</v>
      </c>
      <c r="D35" s="92" t="str">
        <f>F19</f>
        <v>Numero de publicaciones de información del IDEP en  medios  de comunicación externos como televisión</v>
      </c>
      <c r="E35" s="92" t="str">
        <f>F20</f>
        <v>Numero de publicaciones de información del IDEP en  medios  de comunicación externos como internet y prensa escrita</v>
      </c>
      <c r="F35" s="92" t="str">
        <f>F21</f>
        <v>Numero de publicaciones de información del IDEP en  medios  de comunicación externos como radio</v>
      </c>
      <c r="G35" s="92" t="str">
        <f>F22</f>
        <v>Numero de publicaciones de información del IDEP en  medios  de comunicación externos como  académicos y/o  menciones en otros medios </v>
      </c>
      <c r="H35" s="93" t="s">
        <v>89</v>
      </c>
      <c r="I35" s="94" t="s">
        <v>93</v>
      </c>
      <c r="J35" s="85"/>
      <c r="K35" s="85"/>
      <c r="L35" s="85"/>
      <c r="M35" s="86"/>
      <c r="O35" s="68" t="s">
        <v>53</v>
      </c>
      <c r="AI35"/>
      <c r="AL35" s="1"/>
    </row>
    <row r="36" spans="1:38" ht="27" customHeight="1">
      <c r="A36" s="87"/>
      <c r="B36" s="38" t="s">
        <v>33</v>
      </c>
      <c r="C36" s="163">
        <v>10</v>
      </c>
      <c r="D36" s="184">
        <v>0</v>
      </c>
      <c r="E36" s="151">
        <v>10</v>
      </c>
      <c r="F36" s="39">
        <v>0</v>
      </c>
      <c r="G36" s="39">
        <v>0</v>
      </c>
      <c r="H36" s="99">
        <f>+G36+F36+E36+D36</f>
        <v>10</v>
      </c>
      <c r="I36" s="101">
        <f>+H36</f>
        <v>10</v>
      </c>
      <c r="J36" s="85"/>
      <c r="K36" s="85"/>
      <c r="L36" s="85"/>
      <c r="M36" s="86"/>
      <c r="O36" s="68" t="s">
        <v>65</v>
      </c>
      <c r="AI36"/>
      <c r="AL36" s="1"/>
    </row>
    <row r="37" spans="1:38" ht="27" customHeight="1">
      <c r="A37" s="87"/>
      <c r="B37" s="31" t="s">
        <v>34</v>
      </c>
      <c r="C37" s="164">
        <v>20</v>
      </c>
      <c r="D37" s="189">
        <v>0</v>
      </c>
      <c r="E37" s="155">
        <v>22</v>
      </c>
      <c r="F37" s="28">
        <v>0</v>
      </c>
      <c r="G37" s="28">
        <v>0</v>
      </c>
      <c r="H37" s="100">
        <f>+G37+F37+E37+D37</f>
        <v>22</v>
      </c>
      <c r="I37" s="102">
        <f>+H37+H36</f>
        <v>32</v>
      </c>
      <c r="J37" s="85"/>
      <c r="K37" s="85"/>
      <c r="L37" s="85"/>
      <c r="M37" s="86"/>
      <c r="O37" s="68" t="s">
        <v>66</v>
      </c>
      <c r="AI37"/>
      <c r="AL37" s="1"/>
    </row>
    <row r="38" spans="1:38" ht="27" customHeight="1">
      <c r="A38" s="87"/>
      <c r="B38" s="31" t="s">
        <v>35</v>
      </c>
      <c r="C38" s="164">
        <v>20</v>
      </c>
      <c r="D38" s="189">
        <v>0</v>
      </c>
      <c r="E38" s="197">
        <v>40</v>
      </c>
      <c r="F38" s="28">
        <v>0</v>
      </c>
      <c r="G38" s="28">
        <v>0</v>
      </c>
      <c r="H38" s="100">
        <f>+G38+F38+E38+D38</f>
        <v>40</v>
      </c>
      <c r="I38" s="102">
        <f>+I37+H38</f>
        <v>72</v>
      </c>
      <c r="J38" s="85"/>
      <c r="K38" s="85"/>
      <c r="L38" s="85"/>
      <c r="M38" s="86"/>
      <c r="O38" s="20" t="s">
        <v>69</v>
      </c>
      <c r="AI38"/>
      <c r="AL38" s="1"/>
    </row>
    <row r="39" spans="1:38" ht="27" customHeight="1" thickBot="1">
      <c r="A39" s="87"/>
      <c r="B39" s="32" t="s">
        <v>36</v>
      </c>
      <c r="C39" s="165">
        <v>30</v>
      </c>
      <c r="D39" s="198">
        <v>0</v>
      </c>
      <c r="E39" s="198">
        <v>21</v>
      </c>
      <c r="F39" s="198">
        <v>0</v>
      </c>
      <c r="G39" s="198">
        <v>0</v>
      </c>
      <c r="H39" s="115">
        <f>+G39+F39+E39+D39</f>
        <v>21</v>
      </c>
      <c r="I39" s="103">
        <f>+I38+H39</f>
        <v>93</v>
      </c>
      <c r="J39" s="85"/>
      <c r="K39" s="85"/>
      <c r="L39" s="85"/>
      <c r="M39" s="86"/>
      <c r="O39" s="8" t="s">
        <v>67</v>
      </c>
      <c r="AI39"/>
      <c r="AL39" s="1"/>
    </row>
    <row r="40" spans="1:16" ht="12.75">
      <c r="A40" s="2"/>
      <c r="B40" s="85"/>
      <c r="C40" s="85"/>
      <c r="D40" s="85"/>
      <c r="E40" s="85"/>
      <c r="F40" s="85"/>
      <c r="G40" s="85"/>
      <c r="H40" s="85"/>
      <c r="I40" s="85"/>
      <c r="J40" s="85"/>
      <c r="K40" s="85"/>
      <c r="L40" s="85"/>
      <c r="M40" s="44"/>
      <c r="N40" s="85"/>
      <c r="O40" s="8" t="s">
        <v>68</v>
      </c>
      <c r="P40" s="85"/>
    </row>
    <row r="41" spans="1:40" ht="12.75">
      <c r="A41" s="2"/>
      <c r="B41" s="85"/>
      <c r="C41" s="85"/>
      <c r="D41" s="85"/>
      <c r="E41" s="85"/>
      <c r="F41" s="85"/>
      <c r="G41" s="85"/>
      <c r="H41" s="85"/>
      <c r="I41" s="85"/>
      <c r="J41" s="85"/>
      <c r="K41" s="85"/>
      <c r="L41" s="85"/>
      <c r="M41" s="44"/>
      <c r="O41" s="8" t="s">
        <v>56</v>
      </c>
      <c r="AN41" s="1" t="e">
        <f>#REF!+1</f>
        <v>#REF!</v>
      </c>
    </row>
    <row r="42" spans="1:15" ht="12.75">
      <c r="A42" s="2"/>
      <c r="B42" s="85"/>
      <c r="C42" s="85"/>
      <c r="D42" s="85"/>
      <c r="E42" s="85"/>
      <c r="F42" s="85"/>
      <c r="G42" s="85"/>
      <c r="H42" s="85"/>
      <c r="I42" s="85"/>
      <c r="J42" s="85"/>
      <c r="K42" s="85"/>
      <c r="L42" s="85"/>
      <c r="M42" s="44"/>
      <c r="O42" s="8" t="s">
        <v>46</v>
      </c>
    </row>
    <row r="43" spans="1:15" ht="12.75">
      <c r="A43" s="2"/>
      <c r="B43" s="85"/>
      <c r="C43" s="85"/>
      <c r="D43" s="85"/>
      <c r="E43" s="85"/>
      <c r="F43" s="85"/>
      <c r="G43" s="85"/>
      <c r="H43" s="85"/>
      <c r="I43" s="85"/>
      <c r="J43" s="85"/>
      <c r="K43" s="85"/>
      <c r="L43" s="85"/>
      <c r="M43" s="44"/>
      <c r="O43" s="85" t="s">
        <v>47</v>
      </c>
    </row>
    <row r="44" spans="1:15" ht="12.75">
      <c r="A44" s="2"/>
      <c r="B44" s="85"/>
      <c r="C44" s="85"/>
      <c r="D44" s="85"/>
      <c r="E44" s="85"/>
      <c r="F44" s="85"/>
      <c r="G44" s="85"/>
      <c r="H44" s="85"/>
      <c r="I44" s="85"/>
      <c r="J44" s="85"/>
      <c r="K44" s="85"/>
      <c r="L44" s="85"/>
      <c r="M44" s="44"/>
      <c r="O44" s="85" t="s">
        <v>81</v>
      </c>
    </row>
    <row r="45" spans="1:15" ht="12.75">
      <c r="A45" s="2"/>
      <c r="B45" s="85"/>
      <c r="C45" s="85"/>
      <c r="D45" s="85"/>
      <c r="E45" s="85"/>
      <c r="F45" s="85"/>
      <c r="G45" s="85"/>
      <c r="H45" s="85"/>
      <c r="I45" s="85"/>
      <c r="J45" s="85"/>
      <c r="K45" s="85"/>
      <c r="L45" s="85"/>
      <c r="M45" s="44"/>
      <c r="O45" s="20" t="s">
        <v>84</v>
      </c>
    </row>
    <row r="46" spans="1:15" ht="12.75">
      <c r="A46" s="2"/>
      <c r="B46" s="85"/>
      <c r="C46" s="85"/>
      <c r="D46" s="85"/>
      <c r="E46" s="85"/>
      <c r="F46" s="85"/>
      <c r="G46" s="85"/>
      <c r="H46" s="85"/>
      <c r="I46" s="85"/>
      <c r="J46" s="85"/>
      <c r="K46" s="85"/>
      <c r="L46" s="85"/>
      <c r="M46" s="44"/>
      <c r="O46" s="85" t="s">
        <v>86</v>
      </c>
    </row>
    <row r="47" spans="1:15" ht="12.75">
      <c r="A47" s="2"/>
      <c r="B47" s="85"/>
      <c r="C47" s="85"/>
      <c r="D47" s="85"/>
      <c r="E47" s="85"/>
      <c r="F47" s="85"/>
      <c r="G47" s="85"/>
      <c r="H47" s="85"/>
      <c r="I47" s="85"/>
      <c r="J47" s="85"/>
      <c r="K47" s="85"/>
      <c r="L47" s="85"/>
      <c r="M47" s="44"/>
      <c r="O47" s="85" t="s">
        <v>95</v>
      </c>
    </row>
    <row r="48" spans="1:15" ht="12.75">
      <c r="A48" s="2"/>
      <c r="B48" s="85"/>
      <c r="C48" s="85"/>
      <c r="D48" s="85"/>
      <c r="E48" s="85"/>
      <c r="F48" s="85"/>
      <c r="G48" s="85"/>
      <c r="H48" s="85"/>
      <c r="I48" s="85"/>
      <c r="J48" s="85"/>
      <c r="K48" s="85"/>
      <c r="L48" s="85"/>
      <c r="M48" s="44"/>
      <c r="O48" s="85" t="s">
        <v>85</v>
      </c>
    </row>
    <row r="49" spans="1:15" ht="12.75">
      <c r="A49" s="2"/>
      <c r="B49" s="85"/>
      <c r="C49" s="85"/>
      <c r="D49" s="85"/>
      <c r="E49" s="85"/>
      <c r="F49" s="85"/>
      <c r="G49" s="85"/>
      <c r="H49" s="85"/>
      <c r="I49" s="85"/>
      <c r="J49" s="85"/>
      <c r="K49" s="85"/>
      <c r="L49" s="85"/>
      <c r="M49" s="44"/>
      <c r="O49" s="85" t="s">
        <v>97</v>
      </c>
    </row>
    <row r="50" spans="1:40" ht="28.5" customHeight="1">
      <c r="A50" s="2"/>
      <c r="B50" s="85"/>
      <c r="C50" s="85"/>
      <c r="D50" s="85"/>
      <c r="E50" s="85"/>
      <c r="F50" s="85"/>
      <c r="G50" s="85"/>
      <c r="H50" s="85"/>
      <c r="I50" s="85"/>
      <c r="J50" s="85"/>
      <c r="K50" s="85"/>
      <c r="L50" s="85"/>
      <c r="M50" s="44"/>
      <c r="O50" s="85" t="s">
        <v>98</v>
      </c>
      <c r="AN50" s="1" t="e">
        <f>AN41+1</f>
        <v>#REF!</v>
      </c>
    </row>
    <row r="51" spans="1:40" ht="19.5" customHeight="1">
      <c r="A51" s="2"/>
      <c r="B51" s="85"/>
      <c r="C51" s="85"/>
      <c r="D51" s="85"/>
      <c r="E51" s="85"/>
      <c r="F51" s="85"/>
      <c r="G51" s="85"/>
      <c r="H51" s="85"/>
      <c r="I51" s="85"/>
      <c r="J51" s="85"/>
      <c r="K51" s="85"/>
      <c r="L51" s="85"/>
      <c r="M51" s="44"/>
      <c r="O51" s="85" t="s">
        <v>99</v>
      </c>
      <c r="AN51" s="1" t="e">
        <f aca="true" t="shared" si="0" ref="AN51:AN68">AN50+1</f>
        <v>#REF!</v>
      </c>
    </row>
    <row r="52" spans="1:40" ht="12.75">
      <c r="A52" s="2"/>
      <c r="B52" s="85"/>
      <c r="C52" s="85"/>
      <c r="D52" s="85"/>
      <c r="E52" s="85"/>
      <c r="F52" s="85"/>
      <c r="G52" s="85"/>
      <c r="H52" s="85"/>
      <c r="I52" s="85"/>
      <c r="J52" s="85"/>
      <c r="K52" s="85"/>
      <c r="L52" s="85"/>
      <c r="M52" s="44"/>
      <c r="O52" s="85" t="s">
        <v>100</v>
      </c>
      <c r="AN52" s="1" t="e">
        <f t="shared" si="0"/>
        <v>#REF!</v>
      </c>
    </row>
    <row r="53" spans="1:40" ht="12.75">
      <c r="A53" s="2"/>
      <c r="B53" s="85"/>
      <c r="C53" s="85"/>
      <c r="D53" s="85"/>
      <c r="E53" s="85"/>
      <c r="F53" s="85"/>
      <c r="G53" s="85"/>
      <c r="H53" s="85"/>
      <c r="I53" s="85"/>
      <c r="J53" s="85"/>
      <c r="K53" s="85"/>
      <c r="L53" s="85"/>
      <c r="M53" s="44"/>
      <c r="O53" s="85" t="s">
        <v>136</v>
      </c>
      <c r="AN53" s="1" t="e">
        <f t="shared" si="0"/>
        <v>#REF!</v>
      </c>
    </row>
    <row r="54" spans="1:40" ht="12.75">
      <c r="A54" s="2"/>
      <c r="B54" s="85"/>
      <c r="C54" s="85"/>
      <c r="D54" s="85"/>
      <c r="E54" s="85"/>
      <c r="F54" s="85"/>
      <c r="G54" s="85"/>
      <c r="H54" s="85"/>
      <c r="I54" s="85"/>
      <c r="J54" s="85"/>
      <c r="K54" s="85"/>
      <c r="L54" s="85"/>
      <c r="M54" s="44"/>
      <c r="O54" s="85" t="s">
        <v>103</v>
      </c>
      <c r="AN54" s="1" t="e">
        <f t="shared" si="0"/>
        <v>#REF!</v>
      </c>
    </row>
    <row r="55" spans="1:40" ht="12.75">
      <c r="A55" s="2"/>
      <c r="B55" s="85"/>
      <c r="C55" s="85"/>
      <c r="D55" s="85"/>
      <c r="E55" s="85"/>
      <c r="F55" s="85"/>
      <c r="G55" s="85"/>
      <c r="H55" s="85"/>
      <c r="I55" s="85"/>
      <c r="J55" s="85"/>
      <c r="K55" s="85"/>
      <c r="L55" s="85"/>
      <c r="M55" s="44"/>
      <c r="O55" s="85" t="s">
        <v>102</v>
      </c>
      <c r="AN55" s="1" t="e">
        <f t="shared" si="0"/>
        <v>#REF!</v>
      </c>
    </row>
    <row r="56" spans="1:40" ht="16.5" customHeight="1" thickBot="1">
      <c r="A56" s="2"/>
      <c r="B56" s="85"/>
      <c r="C56" s="85"/>
      <c r="D56" s="85"/>
      <c r="E56" s="85"/>
      <c r="F56" s="85"/>
      <c r="G56" s="85"/>
      <c r="H56" s="85"/>
      <c r="I56" s="85"/>
      <c r="J56" s="85"/>
      <c r="K56" s="85"/>
      <c r="L56" s="85"/>
      <c r="M56" s="44"/>
      <c r="O56" s="20" t="s">
        <v>107</v>
      </c>
      <c r="AN56" s="1" t="e">
        <f t="shared" si="0"/>
        <v>#REF!</v>
      </c>
    </row>
    <row r="57" spans="1:40" ht="13.5" customHeight="1" thickBot="1">
      <c r="A57" s="199" t="s">
        <v>37</v>
      </c>
      <c r="B57" s="200"/>
      <c r="C57" s="200"/>
      <c r="D57" s="200"/>
      <c r="E57" s="200"/>
      <c r="F57" s="200"/>
      <c r="G57" s="200"/>
      <c r="H57" s="200"/>
      <c r="I57" s="200"/>
      <c r="J57" s="200"/>
      <c r="K57" s="200"/>
      <c r="L57" s="200"/>
      <c r="M57" s="201"/>
      <c r="O57" s="85" t="s">
        <v>109</v>
      </c>
      <c r="AN57" s="1" t="e">
        <f>#REF!+1</f>
        <v>#REF!</v>
      </c>
    </row>
    <row r="58" spans="1:40" ht="13.5" thickBot="1">
      <c r="A58" s="2"/>
      <c r="B58" s="85"/>
      <c r="C58" s="85"/>
      <c r="D58" s="85"/>
      <c r="E58" s="85"/>
      <c r="F58" s="85"/>
      <c r="G58" s="85"/>
      <c r="H58" s="85"/>
      <c r="I58" s="85"/>
      <c r="J58" s="85"/>
      <c r="K58" s="85"/>
      <c r="L58" s="85"/>
      <c r="M58" s="44"/>
      <c r="O58" s="85" t="s">
        <v>110</v>
      </c>
      <c r="AN58" s="1" t="e">
        <f t="shared" si="0"/>
        <v>#REF!</v>
      </c>
    </row>
    <row r="59" spans="1:40" ht="25.5" customHeight="1" thickBot="1">
      <c r="A59" s="208" t="s">
        <v>38</v>
      </c>
      <c r="B59" s="233" t="s">
        <v>39</v>
      </c>
      <c r="C59" s="237"/>
      <c r="D59" s="237"/>
      <c r="E59" s="237"/>
      <c r="F59" s="237" t="s">
        <v>90</v>
      </c>
      <c r="G59" s="234"/>
      <c r="H59" s="221" t="s">
        <v>40</v>
      </c>
      <c r="I59" s="222"/>
      <c r="J59" s="233" t="s">
        <v>40</v>
      </c>
      <c r="K59" s="237"/>
      <c r="L59" s="237"/>
      <c r="M59" s="234"/>
      <c r="O59" s="1" t="s">
        <v>121</v>
      </c>
      <c r="AN59" s="1" t="e">
        <f t="shared" si="0"/>
        <v>#REF!</v>
      </c>
    </row>
    <row r="60" spans="1:15" ht="25.5" customHeight="1" thickBot="1">
      <c r="A60" s="209"/>
      <c r="B60" s="235"/>
      <c r="C60" s="242"/>
      <c r="D60" s="242"/>
      <c r="E60" s="242"/>
      <c r="F60" s="242" t="s">
        <v>91</v>
      </c>
      <c r="G60" s="236" t="s">
        <v>92</v>
      </c>
      <c r="H60" s="6" t="s">
        <v>195</v>
      </c>
      <c r="I60" s="41" t="s">
        <v>194</v>
      </c>
      <c r="J60" s="235"/>
      <c r="K60" s="242"/>
      <c r="L60" s="242"/>
      <c r="M60" s="236"/>
      <c r="O60" s="1" t="s">
        <v>111</v>
      </c>
    </row>
    <row r="61" spans="1:40" ht="89.25" customHeight="1" thickBot="1">
      <c r="A61" s="9" t="s">
        <v>33</v>
      </c>
      <c r="B61" s="223" t="s">
        <v>200</v>
      </c>
      <c r="C61" s="224"/>
      <c r="D61" s="224"/>
      <c r="E61" s="224"/>
      <c r="F61" s="224"/>
      <c r="G61" s="225"/>
      <c r="H61" s="30"/>
      <c r="I61" s="67" t="s">
        <v>193</v>
      </c>
      <c r="J61" s="81"/>
      <c r="K61" s="81"/>
      <c r="L61" s="81"/>
      <c r="M61" s="82"/>
      <c r="AN61" s="1" t="e">
        <f>AN59+1</f>
        <v>#REF!</v>
      </c>
    </row>
    <row r="62" spans="1:40" ht="90" customHeight="1" thickBot="1">
      <c r="A62" s="9" t="s">
        <v>34</v>
      </c>
      <c r="B62" s="223" t="s">
        <v>204</v>
      </c>
      <c r="C62" s="224"/>
      <c r="D62" s="224"/>
      <c r="E62" s="224"/>
      <c r="F62" s="224"/>
      <c r="G62" s="225"/>
      <c r="H62" s="30"/>
      <c r="I62" s="67" t="s">
        <v>193</v>
      </c>
      <c r="J62" s="81"/>
      <c r="K62" s="81"/>
      <c r="L62" s="81"/>
      <c r="M62" s="82"/>
      <c r="AN62" s="1" t="e">
        <f t="shared" si="0"/>
        <v>#REF!</v>
      </c>
    </row>
    <row r="63" spans="1:40" ht="78.75" customHeight="1" thickBot="1">
      <c r="A63" s="9" t="s">
        <v>41</v>
      </c>
      <c r="B63" s="223" t="s">
        <v>210</v>
      </c>
      <c r="C63" s="224"/>
      <c r="D63" s="224"/>
      <c r="E63" s="224"/>
      <c r="F63" s="224"/>
      <c r="G63" s="225"/>
      <c r="H63" s="30"/>
      <c r="I63" s="67" t="s">
        <v>193</v>
      </c>
      <c r="J63" s="81"/>
      <c r="K63" s="81"/>
      <c r="L63" s="81"/>
      <c r="M63" s="82"/>
      <c r="AN63" s="1" t="e">
        <f>#REF!+1</f>
        <v>#REF!</v>
      </c>
    </row>
    <row r="64" spans="1:40" ht="99" customHeight="1" thickBot="1">
      <c r="A64" s="9" t="s">
        <v>36</v>
      </c>
      <c r="B64" s="289" t="s">
        <v>228</v>
      </c>
      <c r="C64" s="277"/>
      <c r="D64" s="277"/>
      <c r="E64" s="277"/>
      <c r="F64" s="277"/>
      <c r="G64" s="278"/>
      <c r="H64" s="30"/>
      <c r="I64" s="67" t="s">
        <v>193</v>
      </c>
      <c r="J64" s="81"/>
      <c r="K64" s="81"/>
      <c r="L64" s="81"/>
      <c r="M64" s="82"/>
      <c r="AN64" s="1" t="e">
        <f t="shared" si="0"/>
        <v>#REF!</v>
      </c>
    </row>
    <row r="65" spans="1:40" ht="48.75" customHeight="1" thickBot="1">
      <c r="A65" s="9" t="s">
        <v>42</v>
      </c>
      <c r="B65" s="226" t="s">
        <v>227</v>
      </c>
      <c r="C65" s="227"/>
      <c r="D65" s="227"/>
      <c r="E65" s="227"/>
      <c r="F65" s="227"/>
      <c r="G65" s="228"/>
      <c r="H65" s="30"/>
      <c r="I65" s="67" t="s">
        <v>193</v>
      </c>
      <c r="J65" s="81"/>
      <c r="K65" s="81"/>
      <c r="L65" s="81"/>
      <c r="M65" s="82"/>
      <c r="AN65" s="1" t="e">
        <f>#REF!+1</f>
        <v>#REF!</v>
      </c>
    </row>
    <row r="66" spans="1:40" ht="24.75" customHeight="1">
      <c r="A66" s="85"/>
      <c r="B66" s="220"/>
      <c r="C66" s="220"/>
      <c r="D66" s="220"/>
      <c r="E66" s="220"/>
      <c r="F66" s="220"/>
      <c r="G66" s="220"/>
      <c r="H66" s="220"/>
      <c r="I66" s="220"/>
      <c r="J66" s="220"/>
      <c r="K66" s="220"/>
      <c r="L66" s="220"/>
      <c r="M66" s="220"/>
      <c r="AN66" s="1" t="e">
        <f t="shared" si="0"/>
        <v>#REF!</v>
      </c>
    </row>
    <row r="67" spans="1:40" ht="24.75" customHeight="1" hidden="1">
      <c r="A67" s="85"/>
      <c r="B67" s="220"/>
      <c r="C67" s="220"/>
      <c r="D67" s="220"/>
      <c r="E67" s="220"/>
      <c r="F67" s="220"/>
      <c r="G67" s="220"/>
      <c r="H67" s="220"/>
      <c r="I67" s="220"/>
      <c r="J67" s="220"/>
      <c r="K67" s="220"/>
      <c r="L67" s="220"/>
      <c r="M67" s="220"/>
      <c r="AN67" s="1" t="e">
        <f t="shared" si="0"/>
        <v>#REF!</v>
      </c>
    </row>
    <row r="68" spans="1:40" ht="24.75" customHeight="1" hidden="1">
      <c r="A68" s="85"/>
      <c r="B68" s="220"/>
      <c r="C68" s="220"/>
      <c r="D68" s="220"/>
      <c r="E68" s="220"/>
      <c r="F68" s="220"/>
      <c r="G68" s="220"/>
      <c r="H68" s="220"/>
      <c r="I68" s="220"/>
      <c r="J68" s="220"/>
      <c r="K68" s="220"/>
      <c r="L68" s="220"/>
      <c r="M68" s="220"/>
      <c r="AN68" s="1" t="e">
        <f t="shared" si="0"/>
        <v>#REF!</v>
      </c>
    </row>
    <row r="69" spans="1:13" ht="24.75" customHeight="1" hidden="1">
      <c r="A69" s="85"/>
      <c r="B69" s="220"/>
      <c r="C69" s="220"/>
      <c r="D69" s="220"/>
      <c r="E69" s="220"/>
      <c r="F69" s="220"/>
      <c r="G69" s="220"/>
      <c r="H69" s="220"/>
      <c r="I69" s="220"/>
      <c r="J69" s="220"/>
      <c r="K69" s="220"/>
      <c r="L69" s="220"/>
      <c r="M69" s="220"/>
    </row>
    <row r="70" spans="1:13" ht="24.75" customHeight="1" hidden="1">
      <c r="A70" s="85"/>
      <c r="B70" s="220"/>
      <c r="C70" s="220"/>
      <c r="D70" s="220"/>
      <c r="E70" s="220"/>
      <c r="F70" s="220"/>
      <c r="G70" s="220"/>
      <c r="H70" s="220"/>
      <c r="I70" s="220"/>
      <c r="J70" s="220"/>
      <c r="K70" s="220"/>
      <c r="L70" s="220"/>
      <c r="M70" s="220"/>
    </row>
    <row r="71" spans="1:13" ht="12.75" hidden="1">
      <c r="A71" s="85"/>
      <c r="B71" s="85"/>
      <c r="C71" s="85"/>
      <c r="D71" s="85"/>
      <c r="E71" s="85"/>
      <c r="F71" s="85"/>
      <c r="G71" s="85"/>
      <c r="H71" s="85"/>
      <c r="I71" s="85"/>
      <c r="J71" s="85"/>
      <c r="K71" s="85"/>
      <c r="L71" s="85"/>
      <c r="M71" s="8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85"/>
      <c r="C86" s="85"/>
      <c r="D86" s="85"/>
      <c r="E86" s="85"/>
      <c r="F86" s="214"/>
      <c r="G86" s="214"/>
      <c r="H86" s="214"/>
      <c r="I86" s="10" t="s">
        <v>43</v>
      </c>
      <c r="K86" s="11"/>
    </row>
    <row r="87" spans="2:11" ht="15" hidden="1">
      <c r="B87" s="85"/>
      <c r="C87" s="85"/>
      <c r="D87" s="85"/>
      <c r="E87" s="85"/>
      <c r="F87" s="214"/>
      <c r="G87" s="214"/>
      <c r="H87" s="214"/>
      <c r="I87" s="10" t="s">
        <v>44</v>
      </c>
      <c r="K87" s="11"/>
    </row>
    <row r="88" spans="2:11" ht="15" hidden="1">
      <c r="B88" s="85"/>
      <c r="C88" s="85"/>
      <c r="D88" s="85"/>
      <c r="E88" s="85"/>
      <c r="F88" s="214"/>
      <c r="G88" s="214"/>
      <c r="H88" s="214"/>
      <c r="I88" s="10" t="s">
        <v>45</v>
      </c>
      <c r="K88" s="11"/>
    </row>
    <row r="89" spans="2:11" ht="15" hidden="1">
      <c r="B89" s="85"/>
      <c r="C89" s="85"/>
      <c r="D89" s="85"/>
      <c r="E89" s="85"/>
      <c r="F89" s="214"/>
      <c r="G89" s="214"/>
      <c r="H89" s="214"/>
      <c r="K89" s="11"/>
    </row>
    <row r="90" spans="2:11" ht="15" hidden="1">
      <c r="B90" s="85"/>
      <c r="C90" s="85"/>
      <c r="D90" s="85"/>
      <c r="E90" s="85"/>
      <c r="F90" s="214"/>
      <c r="G90" s="214"/>
      <c r="H90" s="214"/>
      <c r="K90" s="11"/>
    </row>
    <row r="91" spans="2:11" ht="15" hidden="1">
      <c r="B91" s="85"/>
      <c r="C91" s="85"/>
      <c r="D91" s="85"/>
      <c r="E91" s="85"/>
      <c r="K91" s="11"/>
    </row>
    <row r="92" spans="2:11" ht="15" hidden="1">
      <c r="B92" s="85"/>
      <c r="C92" s="85"/>
      <c r="D92" s="85"/>
      <c r="E92" s="85"/>
      <c r="K92" s="11"/>
    </row>
    <row r="93" spans="2:11" ht="15" hidden="1">
      <c r="B93" s="85"/>
      <c r="C93" s="85"/>
      <c r="D93" s="85"/>
      <c r="E93" s="85"/>
      <c r="K93" s="11"/>
    </row>
    <row r="94" spans="2:11" ht="15" hidden="1">
      <c r="B94" s="85"/>
      <c r="C94" s="85"/>
      <c r="D94" s="85"/>
      <c r="E94" s="85"/>
      <c r="K94" s="11"/>
    </row>
    <row r="95" spans="2:11" ht="15" hidden="1">
      <c r="B95" s="85"/>
      <c r="C95" s="85"/>
      <c r="D95" s="85"/>
      <c r="E95" s="85"/>
      <c r="K95" s="11"/>
    </row>
    <row r="96" spans="2:11" ht="15" hidden="1">
      <c r="B96" s="85"/>
      <c r="C96" s="85"/>
      <c r="D96" s="85"/>
      <c r="E96" s="85"/>
      <c r="K96" s="11"/>
    </row>
    <row r="97" spans="2:11" ht="15" hidden="1">
      <c r="B97" s="85"/>
      <c r="C97" s="85"/>
      <c r="D97" s="85"/>
      <c r="E97" s="85"/>
      <c r="K97" s="11"/>
    </row>
    <row r="98" spans="2:11" ht="15" hidden="1">
      <c r="B98" s="85"/>
      <c r="C98" s="85"/>
      <c r="D98" s="85"/>
      <c r="E98" s="85"/>
      <c r="K98" s="11"/>
    </row>
    <row r="99" spans="2:11" ht="15" hidden="1">
      <c r="B99" s="85"/>
      <c r="C99" s="85"/>
      <c r="D99" s="85"/>
      <c r="E99" s="85"/>
      <c r="K99" s="11"/>
    </row>
    <row r="100" spans="2:11" ht="15" hidden="1">
      <c r="B100" s="85"/>
      <c r="C100" s="85"/>
      <c r="D100" s="85"/>
      <c r="E100" s="85"/>
      <c r="K100" s="11"/>
    </row>
    <row r="101" spans="2:11" ht="15" hidden="1">
      <c r="B101" s="85"/>
      <c r="C101" s="85"/>
      <c r="D101" s="85"/>
      <c r="E101" s="85"/>
      <c r="K101" s="11"/>
    </row>
    <row r="102" spans="2:11" ht="15" hidden="1">
      <c r="B102" s="85"/>
      <c r="C102" s="85"/>
      <c r="D102" s="85"/>
      <c r="E102" s="85"/>
      <c r="K102" s="11"/>
    </row>
    <row r="103" spans="2:11" ht="15" hidden="1">
      <c r="B103" s="85"/>
      <c r="C103" s="85"/>
      <c r="D103" s="85"/>
      <c r="E103" s="85"/>
      <c r="K103" s="11"/>
    </row>
    <row r="104" spans="2:11" ht="15" hidden="1">
      <c r="B104" s="85"/>
      <c r="C104" s="85"/>
      <c r="D104" s="85"/>
      <c r="E104" s="85"/>
      <c r="K104" s="11"/>
    </row>
    <row r="105" spans="2:11" ht="15" hidden="1">
      <c r="B105" s="85"/>
      <c r="C105" s="85"/>
      <c r="D105" s="85"/>
      <c r="E105" s="85"/>
      <c r="K105" s="11"/>
    </row>
    <row r="106" spans="2:11" ht="15" hidden="1">
      <c r="B106" s="85"/>
      <c r="C106" s="85"/>
      <c r="D106" s="85"/>
      <c r="E106" s="85"/>
      <c r="K106" s="11"/>
    </row>
    <row r="107" spans="2:11" ht="15" hidden="1">
      <c r="B107" s="85"/>
      <c r="C107" s="85"/>
      <c r="D107" s="85"/>
      <c r="E107" s="85"/>
      <c r="K107" s="11"/>
    </row>
    <row r="108" spans="2:11" ht="15" hidden="1">
      <c r="B108" s="85"/>
      <c r="C108" s="85"/>
      <c r="D108" s="85"/>
      <c r="E108" s="85"/>
      <c r="K108" s="11"/>
    </row>
    <row r="109" spans="2:11" ht="15" hidden="1">
      <c r="B109" s="85"/>
      <c r="C109" s="85"/>
      <c r="D109" s="85"/>
      <c r="E109" s="85"/>
      <c r="K109" s="11"/>
    </row>
    <row r="110" spans="2:11" ht="15" hidden="1">
      <c r="B110" s="85"/>
      <c r="C110" s="85"/>
      <c r="D110" s="85"/>
      <c r="E110" s="85"/>
      <c r="K110" s="11"/>
    </row>
    <row r="111" spans="2:11" ht="15" hidden="1">
      <c r="B111" s="85"/>
      <c r="C111" s="85"/>
      <c r="D111" s="85"/>
      <c r="E111" s="85"/>
      <c r="K111" s="11"/>
    </row>
    <row r="112" spans="2:11" ht="15" hidden="1">
      <c r="B112" s="85"/>
      <c r="C112" s="85"/>
      <c r="D112" s="85"/>
      <c r="E112" s="85"/>
      <c r="K112" s="11"/>
    </row>
    <row r="113" spans="2:11" ht="15" hidden="1">
      <c r="B113" s="85"/>
      <c r="C113" s="85"/>
      <c r="D113" s="85"/>
      <c r="E113" s="85"/>
      <c r="K113" s="11"/>
    </row>
    <row r="114" spans="2:11" ht="15" hidden="1">
      <c r="B114" s="85"/>
      <c r="C114" s="85"/>
      <c r="D114" s="85"/>
      <c r="E114" s="85"/>
      <c r="K114" s="11"/>
    </row>
    <row r="115" spans="2:11" ht="15" hidden="1">
      <c r="B115" s="85"/>
      <c r="C115" s="85"/>
      <c r="D115" s="85"/>
      <c r="E115" s="85"/>
      <c r="K115" s="11"/>
    </row>
    <row r="116" spans="2:11" ht="15" hidden="1">
      <c r="B116" s="85"/>
      <c r="C116" s="85"/>
      <c r="D116" s="85"/>
      <c r="E116" s="85"/>
      <c r="K116" s="11"/>
    </row>
    <row r="117" spans="2:11" ht="15" hidden="1">
      <c r="B117" s="85"/>
      <c r="C117" s="85"/>
      <c r="D117" s="85"/>
      <c r="E117" s="85"/>
      <c r="K117" s="11"/>
    </row>
    <row r="118" spans="2:11" ht="15" hidden="1">
      <c r="B118" s="85"/>
      <c r="C118" s="85"/>
      <c r="D118" s="85"/>
      <c r="E118" s="85"/>
      <c r="K118" s="11"/>
    </row>
    <row r="119" spans="2:11" ht="15" hidden="1">
      <c r="B119" s="85"/>
      <c r="C119" s="85"/>
      <c r="D119" s="85"/>
      <c r="E119" s="85"/>
      <c r="K119" s="11"/>
    </row>
    <row r="120" spans="2:11" ht="15" hidden="1">
      <c r="B120" s="85"/>
      <c r="C120" s="85"/>
      <c r="D120" s="85"/>
      <c r="E120" s="85"/>
      <c r="K120" s="11"/>
    </row>
    <row r="121" spans="2:11" ht="15" hidden="1">
      <c r="B121" s="85"/>
      <c r="C121" s="85"/>
      <c r="D121" s="85"/>
      <c r="E121" s="85"/>
      <c r="K121" s="11"/>
    </row>
    <row r="122" spans="2:11" ht="15" hidden="1">
      <c r="B122" s="85"/>
      <c r="C122" s="85"/>
      <c r="D122" s="85"/>
      <c r="E122" s="85"/>
      <c r="K122" s="11"/>
    </row>
    <row r="123" spans="2:11" ht="15" hidden="1">
      <c r="B123" s="85"/>
      <c r="C123" s="85"/>
      <c r="D123" s="85"/>
      <c r="E123" s="85"/>
      <c r="K123" s="11"/>
    </row>
    <row r="124" spans="2:5" ht="12.75" hidden="1">
      <c r="B124" s="85"/>
      <c r="C124" s="85"/>
      <c r="D124" s="85"/>
      <c r="E124" s="85"/>
    </row>
    <row r="125" spans="2:5" ht="12.75" hidden="1">
      <c r="B125" s="85"/>
      <c r="C125" s="85"/>
      <c r="D125" s="85"/>
      <c r="E125" s="85"/>
    </row>
    <row r="126" spans="2:5" ht="12.75" hidden="1">
      <c r="B126" s="85"/>
      <c r="C126" s="85"/>
      <c r="D126" s="85"/>
      <c r="E126" s="85"/>
    </row>
    <row r="127" spans="2:5" ht="12.75" hidden="1">
      <c r="B127" s="85"/>
      <c r="C127" s="85"/>
      <c r="D127" s="85"/>
      <c r="E127" s="85"/>
    </row>
    <row r="128" spans="2:5" ht="12.75" hidden="1">
      <c r="B128" s="85"/>
      <c r="C128" s="85"/>
      <c r="D128" s="85"/>
      <c r="E128" s="85"/>
    </row>
    <row r="129" spans="2:5" ht="12.75" hidden="1">
      <c r="B129" s="85"/>
      <c r="C129" s="85"/>
      <c r="D129" s="85"/>
      <c r="E129" s="85"/>
    </row>
    <row r="130" spans="2:5" ht="12.75" hidden="1">
      <c r="B130" s="85"/>
      <c r="C130" s="85"/>
      <c r="D130" s="85"/>
      <c r="E130" s="85"/>
    </row>
    <row r="131" spans="2:5" ht="12.75" hidden="1">
      <c r="B131" s="85"/>
      <c r="C131" s="85"/>
      <c r="D131" s="85"/>
      <c r="E131" s="85"/>
    </row>
    <row r="132" spans="2:5" ht="12.75" hidden="1">
      <c r="B132" s="85"/>
      <c r="C132" s="85"/>
      <c r="D132" s="85"/>
      <c r="E132" s="85"/>
    </row>
    <row r="133" spans="2:5" ht="12.75" hidden="1">
      <c r="B133" s="85"/>
      <c r="C133" s="85"/>
      <c r="D133" s="85"/>
      <c r="E133" s="85"/>
    </row>
    <row r="134" spans="2:5" ht="12.75" hidden="1">
      <c r="B134" s="85"/>
      <c r="C134" s="85"/>
      <c r="D134" s="85"/>
      <c r="E134" s="85"/>
    </row>
    <row r="135" spans="2:5" ht="12.75" hidden="1">
      <c r="B135" s="85"/>
      <c r="C135" s="85"/>
      <c r="D135" s="85"/>
      <c r="E135" s="85"/>
    </row>
    <row r="136" spans="2:5" ht="12.75" hidden="1">
      <c r="B136" s="85"/>
      <c r="C136" s="85"/>
      <c r="D136" s="85"/>
      <c r="E136" s="85"/>
    </row>
    <row r="137" spans="2:5" ht="12.75" hidden="1">
      <c r="B137" s="85"/>
      <c r="C137" s="85"/>
      <c r="D137" s="85"/>
      <c r="E137" s="85"/>
    </row>
    <row r="138" spans="2:5" ht="12.75" hidden="1">
      <c r="B138" s="85"/>
      <c r="C138" s="85"/>
      <c r="D138" s="85"/>
      <c r="E138" s="85"/>
    </row>
    <row r="139" spans="2:5" ht="12.75" hidden="1">
      <c r="B139" s="85"/>
      <c r="C139" s="85"/>
      <c r="D139" s="85"/>
      <c r="E139" s="85"/>
    </row>
    <row r="140" spans="2:5" ht="12.75" hidden="1">
      <c r="B140" s="85"/>
      <c r="C140" s="85"/>
      <c r="D140" s="85"/>
      <c r="E140" s="85"/>
    </row>
    <row r="141" spans="2:5" ht="12.75" hidden="1">
      <c r="B141" s="85"/>
      <c r="C141" s="85"/>
      <c r="D141" s="85"/>
      <c r="E141" s="85"/>
    </row>
    <row r="142" spans="2:5" ht="12.75" hidden="1">
      <c r="B142" s="85"/>
      <c r="C142" s="85"/>
      <c r="D142" s="85"/>
      <c r="E142" s="85"/>
    </row>
    <row r="143" spans="2:5" ht="12.75" hidden="1">
      <c r="B143" s="85"/>
      <c r="C143" s="85"/>
      <c r="D143" s="85"/>
      <c r="E143" s="85"/>
    </row>
    <row r="144" spans="2:5" ht="12.75" hidden="1">
      <c r="B144" s="85"/>
      <c r="C144" s="85"/>
      <c r="D144" s="85"/>
      <c r="E144" s="85"/>
    </row>
    <row r="145" spans="2:5" ht="12.75" hidden="1">
      <c r="B145" s="85"/>
      <c r="C145" s="85"/>
      <c r="D145" s="85"/>
      <c r="E145" s="85"/>
    </row>
    <row r="146" spans="2:5" ht="12.75" hidden="1">
      <c r="B146" s="85"/>
      <c r="C146" s="85"/>
      <c r="D146" s="85"/>
      <c r="E146" s="85"/>
    </row>
    <row r="147" spans="2:5" ht="12.75" hidden="1">
      <c r="B147" s="85"/>
      <c r="C147" s="85"/>
      <c r="D147" s="85"/>
      <c r="E147" s="85"/>
    </row>
    <row r="148" spans="2:5" ht="12.75" hidden="1">
      <c r="B148" s="85"/>
      <c r="C148" s="85"/>
      <c r="D148" s="85"/>
      <c r="E148" s="85"/>
    </row>
    <row r="149" spans="2:5" ht="12.75" hidden="1">
      <c r="B149" s="85"/>
      <c r="C149" s="85"/>
      <c r="D149" s="85"/>
      <c r="E149" s="8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L25:M25"/>
    <mergeCell ref="L26:M26"/>
    <mergeCell ref="L27:M27"/>
    <mergeCell ref="J20:L20"/>
    <mergeCell ref="F21:H21"/>
    <mergeCell ref="J21:L21"/>
    <mergeCell ref="F22:H22"/>
    <mergeCell ref="J22:L22"/>
    <mergeCell ref="L24:M24"/>
    <mergeCell ref="A29:C31"/>
    <mergeCell ref="D29:E29"/>
    <mergeCell ref="D30:E30"/>
    <mergeCell ref="D31:E31"/>
    <mergeCell ref="I29:M31"/>
    <mergeCell ref="A25:A26"/>
    <mergeCell ref="B25:B26"/>
    <mergeCell ref="C25:C26"/>
    <mergeCell ref="D25:D26"/>
    <mergeCell ref="E25:E27"/>
    <mergeCell ref="A33:M33"/>
    <mergeCell ref="A57:M57"/>
    <mergeCell ref="A59:A60"/>
    <mergeCell ref="B59:G60"/>
    <mergeCell ref="H59:I59"/>
    <mergeCell ref="J59:M60"/>
    <mergeCell ref="B69:I69"/>
    <mergeCell ref="J69:M69"/>
    <mergeCell ref="B61:G61"/>
    <mergeCell ref="B62:G62"/>
    <mergeCell ref="B63:G63"/>
    <mergeCell ref="B64:G64"/>
    <mergeCell ref="B65:G65"/>
    <mergeCell ref="B66:I66"/>
    <mergeCell ref="B70:I70"/>
    <mergeCell ref="J70:M70"/>
    <mergeCell ref="F86:H87"/>
    <mergeCell ref="F88:H88"/>
    <mergeCell ref="F89:H90"/>
    <mergeCell ref="J66:M66"/>
    <mergeCell ref="B67:I67"/>
    <mergeCell ref="J67:M67"/>
    <mergeCell ref="B68:I68"/>
    <mergeCell ref="J68:M68"/>
  </mergeCells>
  <conditionalFormatting sqref="H36:I38 I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H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6" r:id="rId2"/>
  <rowBreaks count="1" manualBreakCount="1">
    <brk id="58" max="12" man="1"/>
  </rowBreaks>
  <drawing r:id="rId1"/>
</worksheet>
</file>

<file path=xl/worksheets/sheet7.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5" t="s">
        <v>110</v>
      </c>
    </row>
    <row r="59" ht="25.5">
      <c r="A59" s="45"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2019-12-13T14:57:58Z</dcterms:modified>
  <cp:category/>
  <cp:version/>
  <cp:contentType/>
  <cp:contentStatus/>
</cp:coreProperties>
</file>