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drojas\Documents\DISTRITO\PLAN DE MEJORAMIENTO\"/>
    </mc:Choice>
  </mc:AlternateContent>
  <bookViews>
    <workbookView showHorizontalScroll="0" showVerticalScroll="0" xWindow="0" yWindow="0" windowWidth="20490" windowHeight="7050" activeTab="17"/>
  </bookViews>
  <sheets>
    <sheet name="CONSOLIDADO"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CONSOLIDADO!$A$6</definedName>
    <definedName name="_2._RESULTADOS_POR_TIPOLOGÍA_DE_ACCIONES" localSheetId="12">#REF!</definedName>
    <definedName name="_2._RESULTADOS_POR_TIPOLOGÍA_DE_ACCIONES">CONSOLIDADO!$A$18</definedName>
    <definedName name="_3._RESULTADOS_DE_ACCIONES_POR_PROCESO" localSheetId="12">#REF!</definedName>
    <definedName name="_3._RESULTADOS_DE_ACCIONES_POR_PROCESO">CONSOLIDADO!#REF!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'DIC-01'!$A$30:$X$33</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62913"/>
</workbook>
</file>

<file path=xl/calcChain.xml><?xml version="1.0" encoding="utf-8"?>
<calcChain xmlns="http://schemas.openxmlformats.org/spreadsheetml/2006/main">
  <c r="J24" i="22" l="1"/>
  <c r="J23" i="22"/>
  <c r="J24" i="27"/>
  <c r="J23" i="27"/>
  <c r="J24" i="39"/>
  <c r="J23" i="39"/>
  <c r="F23" i="3" l="1"/>
  <c r="J23" i="43"/>
  <c r="F23" i="43"/>
  <c r="F29" i="1" s="1"/>
  <c r="F27" i="22"/>
  <c r="M25" i="1" s="1"/>
  <c r="F26" i="22"/>
  <c r="K25" i="1" s="1"/>
  <c r="F25" i="22"/>
  <c r="I25" i="1" s="1"/>
  <c r="F24" i="22"/>
  <c r="G25" i="1" s="1"/>
  <c r="F23" i="22"/>
  <c r="F25" i="1" s="1"/>
  <c r="F27" i="39"/>
  <c r="M31" i="1" s="1"/>
  <c r="F26" i="39"/>
  <c r="K31" i="1" s="1"/>
  <c r="F25" i="39"/>
  <c r="I31" i="1" s="1"/>
  <c r="F24" i="39"/>
  <c r="G31" i="1" s="1"/>
  <c r="F24" i="3"/>
  <c r="F24" i="35"/>
  <c r="G28" i="1" s="1"/>
  <c r="F23" i="39"/>
  <c r="F31" i="1" s="1"/>
  <c r="J24" i="35"/>
  <c r="J23" i="35"/>
  <c r="F27" i="35"/>
  <c r="M28" i="1" s="1"/>
  <c r="F26" i="35"/>
  <c r="K28" i="1" s="1"/>
  <c r="F25" i="35"/>
  <c r="I28" i="1" s="1"/>
  <c r="F23" i="35"/>
  <c r="F28" i="1" s="1"/>
  <c r="F27" i="31"/>
  <c r="F26" i="31"/>
  <c r="K34" i="1" s="1"/>
  <c r="F25" i="31"/>
  <c r="I34" i="1" s="1"/>
  <c r="F24" i="31"/>
  <c r="G34" i="1" s="1"/>
  <c r="F23" i="31"/>
  <c r="F34" i="1" s="1"/>
  <c r="F27" i="30"/>
  <c r="F26" i="30"/>
  <c r="F25" i="30"/>
  <c r="F24" i="30"/>
  <c r="F23" i="30"/>
  <c r="F33" i="1" s="1"/>
  <c r="F27" i="29"/>
  <c r="F26" i="29"/>
  <c r="K32" i="1" s="1"/>
  <c r="F25" i="29"/>
  <c r="F24" i="29"/>
  <c r="G32" i="1" s="1"/>
  <c r="F23" i="29"/>
  <c r="F32" i="1" s="1"/>
  <c r="F25" i="27"/>
  <c r="I30" i="1" s="1"/>
  <c r="F24" i="27"/>
  <c r="G30" i="1" s="1"/>
  <c r="F23" i="27"/>
  <c r="F30" i="1" s="1"/>
  <c r="J24" i="43"/>
  <c r="F26" i="43"/>
  <c r="K29" i="1" s="1"/>
  <c r="F27" i="43"/>
  <c r="M29" i="1" s="1"/>
  <c r="F25" i="43"/>
  <c r="I29" i="1" s="1"/>
  <c r="F24" i="43"/>
  <c r="G29" i="1" s="1"/>
  <c r="F27" i="27"/>
  <c r="M30" i="1" s="1"/>
  <c r="F26" i="27"/>
  <c r="K30" i="1" s="1"/>
  <c r="F28" i="43"/>
  <c r="O29" i="1" s="1"/>
  <c r="O35" i="1" s="1"/>
  <c r="F27" i="24"/>
  <c r="M27" i="1" s="1"/>
  <c r="F26" i="24"/>
  <c r="K27" i="1" s="1"/>
  <c r="F25" i="24"/>
  <c r="I27" i="1" s="1"/>
  <c r="F24" i="24"/>
  <c r="G27" i="1" s="1"/>
  <c r="F23" i="24"/>
  <c r="F27" i="1" s="1"/>
  <c r="F27" i="23"/>
  <c r="M26" i="1" s="1"/>
  <c r="F26" i="23"/>
  <c r="K26" i="1" s="1"/>
  <c r="F25" i="23"/>
  <c r="F24" i="23"/>
  <c r="G26" i="1" s="1"/>
  <c r="F23" i="23"/>
  <c r="F26" i="1" s="1"/>
  <c r="F27" i="21"/>
  <c r="F26" i="21"/>
  <c r="K24" i="1" s="1"/>
  <c r="F25" i="21"/>
  <c r="I24" i="1" s="1"/>
  <c r="F24" i="21"/>
  <c r="G24" i="1" s="1"/>
  <c r="F23" i="21"/>
  <c r="F24" i="1" s="1"/>
  <c r="F27" i="20"/>
  <c r="M23" i="1" s="1"/>
  <c r="F26" i="20"/>
  <c r="K23" i="1" s="1"/>
  <c r="F25" i="20"/>
  <c r="I23" i="1" s="1"/>
  <c r="F24" i="20"/>
  <c r="G23" i="1" s="1"/>
  <c r="F23" i="20"/>
  <c r="F23" i="1" s="1"/>
  <c r="F27" i="19"/>
  <c r="M22" i="1" s="1"/>
  <c r="F26" i="19"/>
  <c r="K22" i="1" s="1"/>
  <c r="F25" i="19"/>
  <c r="I22" i="1" s="1"/>
  <c r="F24" i="19"/>
  <c r="G22" i="1" s="1"/>
  <c r="F23" i="19"/>
  <c r="F22" i="1" s="1"/>
  <c r="F27" i="3"/>
  <c r="F26" i="3"/>
  <c r="K21" i="1" s="1"/>
  <c r="E22" i="43"/>
  <c r="O47" i="41"/>
  <c r="N47" i="41"/>
  <c r="M47" i="41"/>
  <c r="L47" i="41"/>
  <c r="K47" i="41"/>
  <c r="J13" i="41"/>
  <c r="J12" i="41"/>
  <c r="J11" i="41"/>
  <c r="J14" i="41" s="1"/>
  <c r="J10" i="41"/>
  <c r="C24" i="41"/>
  <c r="N13" i="41"/>
  <c r="M13" i="41"/>
  <c r="L13" i="41"/>
  <c r="N12" i="41"/>
  <c r="M12" i="41"/>
  <c r="L12" i="41"/>
  <c r="N11" i="41"/>
  <c r="M11" i="41"/>
  <c r="L11" i="41"/>
  <c r="N10" i="41"/>
  <c r="N14" i="41" s="1"/>
  <c r="M10" i="41"/>
  <c r="M14" i="41" s="1"/>
  <c r="L10" i="41"/>
  <c r="L14" i="41" s="1"/>
  <c r="K13" i="41"/>
  <c r="K12" i="41"/>
  <c r="K11" i="41"/>
  <c r="K10" i="41"/>
  <c r="K14" i="41" s="1"/>
  <c r="G24" i="41"/>
  <c r="F24" i="41"/>
  <c r="E24" i="41"/>
  <c r="D24" i="41"/>
  <c r="U12" i="41"/>
  <c r="T12" i="41"/>
  <c r="S12" i="41"/>
  <c r="R12" i="41"/>
  <c r="Q12" i="41"/>
  <c r="E6" i="41"/>
  <c r="E5" i="41"/>
  <c r="E4" i="41"/>
  <c r="J23" i="3"/>
  <c r="J24" i="3"/>
  <c r="E22" i="39"/>
  <c r="J23" i="20"/>
  <c r="J23" i="21"/>
  <c r="E22" i="35"/>
  <c r="J24" i="31"/>
  <c r="J23" i="31"/>
  <c r="J24" i="30"/>
  <c r="J23" i="30"/>
  <c r="J24" i="29"/>
  <c r="J23" i="29"/>
  <c r="J24" i="24"/>
  <c r="J23" i="24"/>
  <c r="J24" i="23"/>
  <c r="J23" i="23"/>
  <c r="J24" i="21"/>
  <c r="J24" i="20"/>
  <c r="J24" i="19"/>
  <c r="J23" i="19"/>
  <c r="F25" i="3"/>
  <c r="I21" i="1" s="1"/>
  <c r="E22" i="31"/>
  <c r="E22" i="30"/>
  <c r="E22" i="29"/>
  <c r="E22" i="27"/>
  <c r="E22" i="24"/>
  <c r="E22" i="23"/>
  <c r="E22" i="22"/>
  <c r="E22" i="21"/>
  <c r="E22" i="20"/>
  <c r="E22" i="19"/>
  <c r="H3" i="1"/>
  <c r="E22" i="3"/>
  <c r="M32" i="1"/>
  <c r="G33" i="1"/>
  <c r="I33" i="1"/>
  <c r="I32" i="1"/>
  <c r="K33" i="1"/>
  <c r="M24" i="1"/>
  <c r="M33" i="1"/>
  <c r="M34" i="1"/>
  <c r="E14" i="1" l="1"/>
  <c r="E9" i="1"/>
  <c r="E13" i="1"/>
  <c r="E10" i="1"/>
  <c r="F21" i="1"/>
  <c r="F35" i="1" s="1"/>
  <c r="G21" i="1"/>
  <c r="G35" i="1" s="1"/>
  <c r="I35" i="1"/>
  <c r="M21" i="1"/>
  <c r="K35" i="1"/>
  <c r="E12" i="1"/>
  <c r="E11" i="1"/>
  <c r="M35" i="1"/>
</calcChain>
</file>

<file path=xl/sharedStrings.xml><?xml version="1.0" encoding="utf-8"?>
<sst xmlns="http://schemas.openxmlformats.org/spreadsheetml/2006/main" count="3337" uniqueCount="1060">
  <si>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</si>
  <si>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</si>
  <si>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</si>
  <si>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</si>
  <si>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</si>
  <si>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</si>
  <si>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</si>
  <si>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</si>
  <si>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</si>
  <si>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</si>
  <si>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</si>
  <si>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</si>
  <si>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</si>
  <si>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</si>
  <si>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</si>
  <si>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</si>
  <si>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</si>
  <si>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</si>
  <si>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</si>
  <si>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</si>
  <si>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</si>
  <si>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</si>
  <si>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</si>
  <si>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</si>
  <si>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</si>
  <si>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</si>
  <si>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</si>
  <si>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</si>
  <si>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</si>
  <si>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</si>
  <si>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</si>
  <si>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</si>
  <si>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</si>
  <si>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</si>
  <si>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</si>
  <si>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</si>
  <si>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</si>
  <si>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</si>
  <si>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</si>
  <si>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</si>
  <si>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</si>
  <si>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</si>
  <si>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</si>
  <si>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</si>
  <si>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</si>
  <si>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</si>
  <si>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</si>
  <si>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</si>
  <si>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</si>
  <si>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</si>
  <si>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</si>
  <si>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</si>
  <si>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</si>
  <si>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</si>
  <si>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</si>
  <si>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</si>
  <si>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</si>
  <si>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</si>
  <si>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</si>
  <si>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</si>
  <si>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</si>
  <si>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</si>
  <si>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</si>
  <si>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</si>
  <si>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</si>
  <si>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</si>
  <si>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</si>
  <si>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</si>
  <si>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</si>
  <si>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</si>
  <si>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</si>
  <si>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</si>
  <si>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</si>
  <si>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</si>
  <si>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</si>
  <si>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</si>
  <si>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</si>
  <si>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</si>
  <si>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</si>
  <si>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</si>
  <si>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</si>
  <si>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</si>
  <si>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</si>
  <si>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</si>
  <si>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</si>
  <si>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</si>
  <si>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</si>
  <si>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</si>
  <si>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</si>
  <si>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</si>
  <si>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</si>
  <si>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</si>
  <si>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</si>
  <si>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</si>
  <si>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</si>
  <si>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</si>
  <si>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</si>
  <si>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</si>
  <si>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</si>
  <si>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</si>
  <si>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</si>
  <si>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</si>
  <si>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</si>
  <si>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</si>
  <si>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</si>
  <si>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</si>
  <si>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</si>
  <si>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</si>
  <si>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</si>
  <si>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</si>
  <si>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</si>
  <si>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</si>
  <si>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</si>
  <si>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</si>
  <si>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</si>
  <si>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</si>
  <si>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</si>
  <si>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</si>
  <si>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</si>
  <si>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</si>
  <si>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</si>
  <si>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</si>
  <si>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</si>
  <si>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</si>
  <si>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</si>
  <si>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</si>
  <si>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</si>
  <si>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</si>
  <si>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</si>
  <si>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</si>
  <si>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</si>
  <si>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</si>
  <si>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</si>
  <si>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</si>
  <si>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</si>
  <si>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</si>
  <si>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</si>
  <si>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</si>
  <si>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</si>
  <si>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</si>
  <si>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</si>
  <si>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</si>
  <si>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</si>
  <si>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</si>
  <si>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</si>
  <si>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</si>
  <si>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</si>
  <si>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</si>
  <si>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</si>
  <si>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</si>
  <si>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</si>
  <si>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</si>
  <si>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</si>
  <si>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</si>
  <si>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</si>
  <si>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</si>
  <si>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</si>
  <si>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</si>
  <si>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</si>
  <si>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</si>
  <si>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</si>
  <si>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</si>
  <si>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</si>
  <si>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</si>
  <si>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</si>
  <si>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</si>
  <si>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</si>
  <si>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</si>
  <si>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</si>
  <si>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</si>
  <si>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</si>
  <si>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</si>
  <si>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</si>
  <si>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</si>
  <si>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</si>
  <si>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</si>
  <si>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</si>
  <si>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</si>
  <si>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</si>
  <si>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</si>
  <si>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</si>
  <si>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</si>
  <si>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</si>
  <si>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</si>
  <si>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</si>
  <si>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</si>
  <si>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</si>
  <si>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</si>
  <si>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</si>
  <si>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</si>
  <si>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</si>
  <si>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</si>
  <si>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</si>
  <si>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</si>
  <si>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</si>
  <si>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</si>
  <si>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</si>
  <si>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</si>
  <si>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</si>
  <si>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</si>
  <si>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</si>
  <si>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</si>
  <si>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</si>
  <si>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</si>
  <si>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</si>
  <si>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</si>
  <si>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</si>
  <si>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</si>
  <si>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</si>
  <si>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</si>
  <si>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</si>
  <si>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</si>
  <si>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</si>
  <si>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</si>
  <si>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</si>
  <si>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</si>
  <si>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</si>
  <si>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</si>
  <si>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</si>
  <si>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</si>
  <si>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</si>
  <si>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</si>
  <si>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</si>
  <si>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</si>
  <si>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</si>
  <si>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</si>
  <si>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</si>
  <si>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</si>
  <si>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</si>
  <si>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</si>
  <si>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</si>
  <si>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</si>
  <si>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</si>
  <si>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</si>
  <si>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</si>
  <si>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</si>
  <si>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</si>
  <si>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</si>
  <si>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</si>
  <si>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</si>
  <si>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</si>
  <si>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</si>
  <si>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</si>
  <si>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</si>
  <si>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</si>
  <si>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</si>
  <si>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</si>
  <si>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</si>
  <si>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</si>
  <si>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</si>
  <si>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</si>
  <si>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</si>
  <si>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</si>
  <si>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</si>
  <si>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</si>
  <si>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</si>
  <si>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</si>
  <si>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</si>
  <si>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</si>
  <si>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</si>
  <si>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</si>
  <si>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</si>
  <si>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</si>
  <si>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</si>
  <si>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</si>
  <si>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</si>
  <si>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</si>
  <si>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</si>
  <si>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</si>
  <si>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</si>
  <si>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</si>
  <si>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</si>
  <si>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</si>
  <si>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</si>
  <si>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</si>
  <si>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</si>
  <si>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</si>
  <si>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</si>
  <si>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</si>
  <si>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</si>
  <si>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</si>
  <si>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</si>
  <si>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</si>
  <si>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</si>
  <si>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</si>
  <si>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</si>
  <si>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</si>
  <si>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</si>
  <si>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</si>
  <si>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</si>
  <si>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</si>
  <si>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</si>
  <si>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</si>
  <si>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</si>
  <si>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</si>
  <si>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</si>
  <si>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</si>
  <si>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</si>
  <si>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</si>
  <si>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</si>
  <si>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</si>
  <si>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</si>
  <si>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</si>
  <si>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</si>
  <si>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</si>
  <si>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</si>
  <si>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</si>
  <si>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</si>
  <si>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</si>
  <si>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</si>
  <si>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</si>
  <si>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</si>
  <si>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</si>
  <si>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</si>
  <si>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</si>
  <si>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</si>
  <si>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</si>
  <si>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</si>
  <si>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</si>
  <si>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</si>
  <si>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</si>
  <si>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</si>
  <si>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</si>
  <si>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</si>
  <si>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</si>
  <si>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</si>
  <si>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</si>
  <si>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</si>
  <si>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</si>
  <si>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</si>
  <si>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</si>
  <si>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</si>
  <si>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</si>
  <si>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</si>
  <si>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</si>
  <si>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</si>
  <si>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</si>
  <si>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</si>
  <si>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</si>
  <si>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</si>
  <si>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</si>
  <si>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</si>
  <si>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</si>
  <si>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</si>
  <si>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</si>
  <si>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</si>
  <si>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</si>
  <si>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</si>
  <si>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</si>
  <si>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</si>
  <si>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</si>
  <si>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</si>
  <si>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</si>
  <si>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</si>
  <si>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</si>
  <si>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</si>
  <si>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</si>
  <si>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</si>
  <si>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</si>
  <si>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</si>
  <si>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</si>
  <si>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</si>
  <si>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</si>
  <si>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</si>
  <si>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</si>
  <si>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</si>
  <si>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</si>
  <si>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</si>
  <si>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</si>
  <si>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</si>
  <si>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</si>
  <si>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</si>
  <si>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</si>
  <si>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</si>
  <si>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</si>
  <si>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</si>
  <si>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</si>
  <si>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</si>
  <si>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</si>
  <si>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</si>
  <si>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</si>
  <si>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</si>
  <si>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</si>
  <si>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</si>
  <si>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</si>
  <si>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</si>
  <si>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</si>
  <si>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</si>
  <si>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</si>
  <si>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</si>
  <si>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</si>
  <si>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</si>
  <si>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</si>
  <si>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</si>
  <si>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</si>
  <si>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</si>
  <si>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</si>
  <si>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</si>
  <si>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</si>
  <si>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</si>
  <si>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</si>
  <si>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</si>
  <si>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</si>
  <si>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</si>
  <si>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</si>
  <si>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</si>
  <si>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</si>
  <si>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</si>
  <si>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</si>
  <si>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</si>
  <si>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</si>
  <si>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</si>
  <si>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</si>
  <si>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</si>
  <si>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</si>
  <si>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</si>
  <si>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</si>
  <si>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</si>
  <si>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</si>
  <si>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</si>
  <si>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</si>
  <si>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</si>
  <si>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</si>
  <si>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</si>
  <si>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</si>
  <si>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</si>
  <si>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</si>
  <si>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</si>
  <si>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</si>
  <si>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</si>
  <si>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</si>
  <si>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</si>
  <si>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</si>
  <si>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</si>
  <si>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</si>
  <si>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</si>
  <si>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</si>
  <si>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</si>
  <si>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</si>
  <si>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</si>
  <si>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</si>
  <si>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</si>
  <si>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</si>
  <si>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</si>
  <si>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</si>
  <si>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</si>
  <si>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</si>
  <si>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</si>
  <si>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</si>
  <si>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</si>
  <si>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</si>
  <si>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</si>
  <si>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</si>
  <si>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</si>
  <si>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</si>
  <si>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</si>
  <si>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</si>
  <si>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</si>
  <si>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</si>
  <si>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</si>
  <si>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</si>
  <si>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</si>
  <si>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</si>
  <si>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</si>
  <si>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</si>
  <si>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</si>
  <si>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</si>
  <si>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</si>
  <si>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</si>
  <si>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</si>
  <si>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</si>
  <si>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</si>
  <si>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</si>
  <si>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</si>
  <si>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</si>
  <si>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</si>
  <si>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</si>
  <si>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</si>
  <si>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</si>
  <si>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</si>
  <si>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</si>
  <si>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</si>
  <si>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</si>
  <si>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</si>
  <si>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</si>
  <si>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</si>
  <si>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</si>
  <si>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</si>
  <si>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</si>
  <si>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</si>
  <si>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</si>
  <si>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</si>
  <si>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</si>
  <si>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</si>
  <si>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</si>
  <si>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</si>
  <si>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</si>
  <si>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</si>
  <si>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</si>
  <si>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</si>
  <si>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</si>
  <si>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</si>
  <si>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</si>
  <si>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</si>
  <si>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</si>
  <si>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</si>
  <si>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</si>
  <si>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</si>
  <si>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</si>
  <si>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</si>
  <si>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</si>
  <si>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</si>
  <si>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</si>
  <si>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</si>
  <si>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</si>
  <si>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</si>
  <si>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</si>
  <si>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</si>
  <si>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</si>
  <si>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</si>
  <si>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</si>
  <si>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</si>
  <si>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</si>
  <si>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</si>
  <si>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</si>
  <si>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</si>
  <si>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</si>
  <si>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</si>
  <si>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</si>
  <si>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</si>
  <si>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</si>
  <si>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</si>
  <si>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</si>
  <si>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</si>
  <si>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</si>
  <si>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</si>
  <si>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</si>
  <si>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</si>
  <si>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</si>
  <si>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</si>
  <si>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</si>
  <si>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</si>
  <si>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</si>
  <si>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</si>
  <si>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</si>
  <si>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</si>
  <si>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</si>
  <si>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</si>
  <si>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</si>
  <si>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</si>
  <si>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</si>
  <si>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</si>
  <si>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</si>
  <si>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</si>
  <si>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</si>
  <si>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</si>
  <si>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</si>
  <si>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</si>
  <si>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</si>
  <si>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</si>
  <si>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</si>
  <si>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</si>
  <si>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</si>
  <si>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</si>
  <si>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</si>
  <si>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</si>
  <si>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</si>
  <si>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</si>
  <si>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</si>
  <si>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</si>
  <si>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</si>
  <si>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</si>
  <si>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</si>
  <si>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</si>
  <si>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</si>
  <si>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</si>
  <si>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</si>
  <si>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</si>
  <si>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</si>
  <si>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</si>
  <si>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</si>
  <si>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</si>
  <si>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</si>
  <si>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</si>
  <si>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</si>
  <si>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</si>
  <si>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</si>
  <si>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</si>
  <si>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</si>
  <si>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</si>
  <si>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</si>
  <si>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</si>
  <si>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</si>
  <si>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</si>
  <si>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</si>
  <si>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</si>
  <si>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</si>
  <si>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</si>
  <si>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</si>
  <si>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</si>
  <si>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</si>
  <si>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</si>
  <si>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</si>
  <si>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</si>
  <si>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</si>
  <si>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</si>
  <si>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</si>
  <si>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</si>
  <si>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</si>
  <si>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</si>
  <si>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</si>
  <si>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</si>
  <si>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</si>
  <si>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</si>
  <si>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</si>
  <si>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</si>
  <si>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</si>
  <si>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</si>
  <si>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</si>
  <si>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</si>
  <si>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</si>
  <si>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</si>
  <si>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</si>
  <si>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</si>
  <si>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</si>
  <si>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</si>
  <si>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</si>
  <si>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</si>
  <si>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</si>
  <si>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</si>
  <si>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</si>
  <si>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</si>
  <si>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</si>
  <si>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</si>
  <si>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</si>
  <si>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</si>
  <si>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</si>
  <si>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</si>
  <si>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</si>
  <si>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</si>
  <si>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</si>
  <si>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</si>
  <si>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</si>
  <si>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</si>
  <si>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</si>
  <si>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</si>
  <si>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</si>
  <si>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</si>
  <si>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</si>
  <si>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</si>
  <si>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</si>
  <si>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</si>
  <si>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</si>
  <si>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</si>
  <si>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</si>
  <si>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</si>
  <si>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</si>
  <si>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</si>
  <si>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</si>
  <si>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</si>
  <si>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</si>
  <si>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</si>
  <si>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</si>
  <si>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</si>
  <si>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</si>
  <si>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</si>
  <si>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</si>
  <si>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</si>
  <si>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</si>
  <si>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</si>
  <si>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</si>
  <si>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</si>
  <si>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</si>
  <si>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</si>
  <si>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</si>
  <si>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</si>
  <si>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</si>
  <si>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</si>
  <si>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</si>
  <si>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</si>
  <si>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</si>
  <si>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</si>
  <si>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</si>
  <si>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</si>
  <si>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</si>
  <si>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</si>
  <si>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</si>
  <si>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</si>
  <si>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</si>
  <si>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</si>
  <si>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</si>
  <si>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</si>
  <si>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</si>
  <si>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</si>
  <si>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</si>
  <si>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</si>
  <si>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</si>
  <si>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</si>
  <si>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</si>
  <si>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</si>
  <si>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</si>
  <si>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</si>
  <si>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</si>
  <si>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</si>
  <si>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</si>
  <si>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</si>
  <si>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</si>
  <si>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</si>
  <si>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</si>
  <si>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</si>
  <si>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</si>
  <si>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</si>
  <si>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</si>
  <si>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</si>
  <si>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</si>
  <si>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</si>
  <si>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</si>
  <si>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</si>
  <si>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</si>
  <si>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</si>
  <si>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</si>
  <si>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</si>
  <si>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</si>
  <si>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</si>
  <si>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</si>
  <si>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</si>
  <si>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</si>
  <si>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</si>
  <si>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</si>
  <si>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</si>
  <si>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</si>
  <si>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</si>
  <si>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</si>
  <si>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</si>
  <si>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</si>
  <si>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</si>
  <si>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</si>
  <si>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</si>
  <si>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</si>
  <si>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</si>
  <si>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</si>
  <si>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</si>
  <si>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</si>
  <si>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</si>
  <si>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</si>
  <si>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</si>
  <si>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</si>
  <si>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</si>
  <si>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</si>
  <si>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</si>
  <si>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</si>
  <si>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</si>
  <si>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</si>
  <si>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</si>
  <si>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</si>
  <si>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</si>
  <si>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</si>
  <si>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</si>
  <si>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</si>
  <si>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</si>
  <si>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</si>
  <si>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</si>
  <si>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</si>
  <si>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</si>
  <si>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</si>
  <si>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</si>
  <si>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</si>
  <si>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</si>
  <si>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</si>
  <si>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</si>
  <si>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</si>
  <si>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</si>
  <si>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</si>
  <si>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</si>
  <si>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</si>
  <si>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</si>
  <si>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</si>
  <si>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</si>
  <si>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</si>
  <si>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</si>
  <si>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</si>
  <si>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</si>
  <si>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</si>
  <si>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</si>
  <si>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</si>
  <si>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</si>
  <si>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</si>
  <si>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</si>
  <si>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</si>
  <si>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</si>
  <si>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</si>
  <si>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</si>
  <si>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</si>
  <si>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</si>
  <si>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</si>
  <si>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</si>
  <si>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</si>
  <si>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</si>
  <si>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</si>
  <si>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</si>
  <si>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</si>
  <si>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</si>
  <si>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</si>
  <si>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</si>
  <si>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</si>
  <si>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</si>
  <si>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</si>
  <si>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</si>
  <si>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</si>
  <si>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</si>
  <si>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</si>
  <si>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</si>
  <si>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</si>
  <si>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</si>
  <si>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</si>
  <si>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</si>
  <si>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</si>
  <si>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</si>
  <si>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</si>
  <si>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</si>
  <si>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</si>
  <si>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</si>
  <si>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</si>
  <si>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</si>
  <si>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</si>
  <si>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</si>
  <si>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</si>
  <si>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</si>
  <si>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</si>
  <si>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</si>
  <si>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</si>
  <si>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</si>
  <si>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</si>
  <si>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</si>
  <si>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</si>
  <si>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</si>
  <si>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</si>
  <si>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</si>
  <si>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</si>
  <si>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</si>
  <si>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</si>
  <si>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</si>
  <si>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</si>
  <si>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</si>
  <si>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</si>
  <si>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</si>
  <si>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</si>
  <si>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</si>
  <si>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</si>
  <si>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</si>
  <si>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</si>
  <si>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</si>
  <si>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</si>
  <si>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</si>
  <si>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</si>
  <si>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</si>
  <si>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</si>
  <si>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</si>
  <si>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</si>
  <si>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</si>
  <si>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</si>
  <si>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</si>
  <si>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</si>
  <si>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</si>
  <si>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</si>
  <si>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</si>
  <si>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</si>
  <si>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</si>
  <si>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</si>
  <si>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</si>
  <si>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</si>
  <si>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</si>
  <si>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</si>
  <si>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</si>
  <si>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</si>
  <si>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</si>
  <si>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</si>
  <si>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</si>
  <si>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</si>
  <si>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</si>
  <si>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</si>
  <si>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</si>
  <si>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</si>
  <si>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</si>
  <si>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</si>
  <si>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</si>
  <si>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</si>
  <si>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</si>
  <si>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</si>
  <si>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</si>
  <si>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</si>
  <si>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</si>
  <si>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</si>
  <si>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</si>
  <si>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</si>
  <si>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</si>
  <si>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</si>
  <si>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</si>
  <si>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</si>
  <si>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</si>
  <si>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</si>
  <si>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</si>
  <si>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</si>
  <si>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</si>
  <si>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</si>
  <si>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</si>
  <si>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</si>
  <si>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</si>
  <si>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</si>
  <si>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</si>
  <si>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</si>
  <si>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</si>
  <si>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</si>
  <si>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</si>
  <si>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</si>
  <si>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</si>
  <si>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</si>
  <si>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</si>
  <si>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</si>
  <si>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</si>
  <si>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</si>
  <si>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</si>
  <si>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</si>
  <si>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</si>
  <si>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</si>
  <si>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</si>
  <si>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</si>
  <si>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</si>
  <si>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</si>
  <si>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</si>
  <si>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</si>
  <si>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</si>
  <si>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</si>
  <si>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CERRADAS TERCER TRIMESTRE DE 2019</t>
  </si>
  <si>
    <t>VERSIÓN :  7</t>
  </si>
  <si>
    <t>Fecha Aprobación: 13/04/2020</t>
  </si>
  <si>
    <t>VERSIÓN : 7</t>
  </si>
  <si>
    <t>Fecha Aprobación:13/04/2020</t>
  </si>
  <si>
    <t>Auditoria por proceso</t>
  </si>
  <si>
    <t>La oficina de Control Interno documentó en su informe de auditoría "Se recomienda evaluar la unificación de los procedimientos de radicación y de Atención al ciudadano a una sola Subdirección, con el fin de asignar un responsable de estas funciones."</t>
  </si>
  <si>
    <t>Se recomendó evaluar la unificación de los procedimientos de Atención al ciudadano a una sola Subdirección</t>
  </si>
  <si>
    <t>Acta Comité Institucional de Gestión y Desempeño</t>
  </si>
  <si>
    <t>La oficina de Control Interno documentó en su informe de auditoría "Se recomienda referenciar las políticas de MIPG dentro del proceso."</t>
  </si>
  <si>
    <t>Se recomendó referenciar las políticas del MIPG que aplican al proceso de Atención al Ciudadano</t>
  </si>
  <si>
    <t>Realizar la articulación de las políticas del MIPG al proceso de Atención al Ciudadano</t>
  </si>
  <si>
    <t>Actualización de las políticas de MIPG a los procedimientos del proceso de Atención al Ciudadano</t>
  </si>
  <si>
    <t>Profesional Especializado 222 - 06</t>
  </si>
  <si>
    <t>La oficina de Control Interno documentó en su informe de auditoría recomendaciones acerca de la revisión, actualización y articulación de procedimientos, políticas, instructivos, manuales, guías, documentos y formatos del proceso de Divulgación y comunicación.</t>
  </si>
  <si>
    <t>Se recomendó la revisión, actualización y articulación de procedimientos, políticas, instructivos, manuales, guías, documentos y formatos del proceso de Atención al Ciudadano</t>
  </si>
  <si>
    <t>Revisión, actualización y articulación del proceso, instructivos, guías, formatos del proceso de Atención al Ciudadano</t>
  </si>
  <si>
    <t>Actualización de la documentación del SIG del proceso de Atención al Ciudadano</t>
  </si>
  <si>
    <t>La oficina de Control Interno documentó en su informe de auditoría el incumplimiento del Decreto 1800 de2019 en el que se deberán adelantar las siguientes acciones mínimo cada dos años: a. Analizar y ajustar los procesos y procedimientos existentes en la entidad, así "Las caracterizaciones de los procesos del IDEP tienen fecha de elaboración mayor a 2 años"</t>
  </si>
  <si>
    <t>Ausencia de actualización de  la caracterización del proceso de Atención al Ciudadano</t>
  </si>
  <si>
    <t>Revisión, actualización y articulación de caracterización del proceso de Atención al Ciudadano</t>
  </si>
  <si>
    <t>Actualización de la caracterización del proceso de Atención al Ciudadano</t>
  </si>
  <si>
    <t>Se recomendó referenciar las políticas del MIPG que aplican al proceso de Divulgación y comunicación.</t>
  </si>
  <si>
    <t>Realizar la articulación de las políticas del MIPG al proceso de Divulgación y comunicación.</t>
  </si>
  <si>
    <t>Actualización de las políticas de MIPG a los procedimientos del proceso de Divulgación y comunicación</t>
  </si>
  <si>
    <t>Se recomendó la revisión, actualización y articulación de procedimientos, políticas, instructivos, manuales, guías, documentos y formatos del proceso de Divulgación y comunicación.</t>
  </si>
  <si>
    <t>Revisión, actualización y articulación del proceso, instructivos, guías, formatos del proceso de Divulgación y comunicación.</t>
  </si>
  <si>
    <t>Actualización de la documentación del SIG del proceso de Divulgación y comunicación.</t>
  </si>
  <si>
    <t>Ausencia de actualización de  la caracterización del proceso de Divulgación y comunicación.</t>
  </si>
  <si>
    <t>Revisión, actualización y articulación de caracterización del proceso de Divulgación y comunicación.</t>
  </si>
  <si>
    <t>Actualización de la caracterización del proceso de Divulgación y comunicación.</t>
  </si>
  <si>
    <t>Auditoria especial Grupos de Investigación.</t>
  </si>
  <si>
    <t>Se recomienda fortalecer los informes presentados por la Dirección al Consejo Directivo e incluir en ellos los problemas, los obstáculos y los aspectos que no se lograron, no solo desde el punto de vista de gestión, sino donde se puedan discutir académicamente los temas de investigación del IDEP y conocer más a fondo sobre el desarrollo estratégico - académico y sobre las líneas de investigación, lo anterior como solicitud del Consejo Directivo consignados en las actas N. 7 de 5-09-2020 y N.11 de 7 -12-2020.</t>
  </si>
  <si>
    <t>Ausencia de revisión y seguimiento de los compromisos y requerimientos establecidos en el  Consejo Directivo</t>
  </si>
  <si>
    <t>Realizar la próxima sesión del consejo directivo  para dar respuesta a los requerimientos y compromisos pendientes</t>
  </si>
  <si>
    <t>Actas</t>
  </si>
  <si>
    <t>Secretaria Técnica del Consejo Diretivo</t>
  </si>
  <si>
    <t>Se sugiere fortalecer e incluir sesiones específicas donde se traten los proyectos estratégicos y académicos y donde se discutan sobre los métodos y los resultados de las investigaciones del IDEP con los consejeros dentro de las sesiones del Consejo Directivo.</t>
  </si>
  <si>
    <t>Presentar a consideracion de CD una propuesta de agenda  para tratar los temas académicos</t>
  </si>
  <si>
    <t>Revisar y ajustar la resolución y el manual de funciones teniendo en cuenta las recomendaciones emitidas por el asesor Jorge Ramírez con relación a que el Director General delegue en dependencias y en funcionarios específicos las certificaciones académicas y la emisión de firmas autorizadas para productos de Ciencia, Tecnología e  innovación en la relación del IDEP con el sector externo, lo anterior se puede evidenciar y revisar en el video grabado del taller de protocolo InstituLAC desde el minuto 8.30.</t>
  </si>
  <si>
    <r>
      <t>La Resolución 107 de 2020 cuyo objeto es "</t>
    </r>
    <r>
      <rPr>
        <i/>
        <sz val="10"/>
        <color rgb="FF000000"/>
        <rFont val="Arial"/>
        <family val="2"/>
      </rPr>
      <t>Por la cual se conforma el Comité Asesor de Ciencia, Tecnología e Innovación del Instituto para la Investigación Educativa y el Desarrollo Pedagógico –IDEP-, y se toman otras disposiciones</t>
    </r>
    <r>
      <rPr>
        <sz val="10"/>
        <color rgb="FF000000"/>
        <rFont val="Arial"/>
        <family val="2"/>
      </rPr>
      <t xml:space="preserve">”, no tiene específico en su artículo 9° quién expide las certificaciones  académicas y la emisión de firmas autorizadas para productos de Ciencia, Tecnología e  innovación en la relación del IDEP con el sector externo. Adicionalmente, no se actualizó el manual de funciones con lo establecido en el ARTÍCULO 11. </t>
    </r>
    <r>
      <rPr>
        <i/>
        <sz val="10"/>
        <color rgb="FF000000"/>
        <rFont val="Arial"/>
        <family val="2"/>
      </rPr>
      <t xml:space="preserve">Manual de funciones y competencias </t>
    </r>
    <r>
      <rPr>
        <sz val="10"/>
        <color rgb="FF000000"/>
        <rFont val="Arial"/>
        <family val="2"/>
      </rPr>
      <t xml:space="preserve">de la resolución 107 de 2020 que establece: Las anteriores funciones serán actualizadas en el Manual de Funciones y competencias y socializadas en el IDEP </t>
    </r>
  </si>
  <si>
    <t>Revisar y ajustar la resolución 107 de 2020, y enviar solicitud de concepto y acompañamiento a  DASC sobre viabilidad de modificacion de funciones a la luz de la oportunidad de mejora y actuar de acuerdo con dicho concepto y acompañamiento</t>
  </si>
  <si>
    <t>Solicitud de concepto de DASC, reuniones de acompañamiento con DASC y acción de acuerdo a concepto
Resolución modificatoria</t>
  </si>
  <si>
    <t>Director
Líder Gestión de Talento Humano
Jefe Oficina Asesora Jurídica</t>
  </si>
  <si>
    <t>Se recomienda revisar y formular el riesgo derivado en la emisión de certificaciones académicas e implementar y documentar puntos de control para la verificación de las autenticaciones emitidas de las certificaciones con el sector externo. Se sugiere incluir como punto de control la ruta donde reposaran los soportes que avalan las certificaciones expedidas por la Entidad para los diferentes eventos toda vez que en las TRD solamente se dejó dentro de las subseries la solicitud y la certificación.</t>
  </si>
  <si>
    <t>El IDEP se encuentra en proceso de implementación de la politica de Cy T</t>
  </si>
  <si>
    <t xml:space="preserve">Documentar en la matriz de riesgos del proceso Investigación y Desarrollo Pedagógico, aquellos asociados a certificaciones académicas </t>
  </si>
  <si>
    <t>Matriz del proceso de Investigación y Desarrollo Pedagógico con riesgos actualizados de fraude o corrupción asociados a certificaciones académicas</t>
  </si>
  <si>
    <t>Dentro de las recomendaciones emitidas por el asesor experto en Sistema de Ciencia y Tecnología se encuentra la creación de un correo institucional relacionado específicamente con el InstituLAC o con el sistema de ciencia de tecnología, donde se muestre la trazabilidad de archivo de los productos, de las solicitudes, de los actos administrativos y de todo el proceso para cualquier auditoria, veeduría y control ciudadano, por lo anterior se sugiere la construcción del mismo y revisar nuevamente como guía el video grabado del taller de protocolo InstituLAC desde el minuto 7.30.</t>
  </si>
  <si>
    <t>Revisión y ajuste del proceso Investigación y Desarrollo Pedagógico</t>
  </si>
  <si>
    <t>Caracterización del proceso actualizado</t>
  </si>
  <si>
    <t>Se sugiere por parte de esta Oficina revisar los procedimientos, guías, instructivos y formatos vigentes en el marco de la articulación con el Sistema Nacional de Ciencia y Tecnología de los grupos de investigación del IDEP.</t>
  </si>
  <si>
    <t>Se recomienda dejar establecida la declaración de autoría de la creación y la cesión de los derechos patrimoniales a la entidad, en todos los grupos de investigación donde hagan parte funcionarios de planta.</t>
  </si>
  <si>
    <t>Revisión y ajuste de la resolución 107 de 2020</t>
  </si>
  <si>
    <t xml:space="preserve">
Declaración de autoría de la creación y la cesión de los derechos patrimoniales a la entidad por lo funcionarios que hagan parte de los grupos de investigación aprobada en CCyT</t>
  </si>
  <si>
    <t>Subdirectora Académica
Comite de CyT
Director</t>
  </si>
  <si>
    <t>Se observa como debilidad la falta de un modelo de evaluación para los productos académicos, sin embargo se encuentra en construcción el documento modelo de evaluación para cada uno de los diferentes productos académicos del IDEP, lo anterior fue enunciado en reunión del 6 de septiembre de 2021 del Consejo Directivo por parte del Director del Idep el cual expone lo siguiente: “ Finalmente, resalta que las posibles fallas que se pudieron presentar frente al modelo de arbitraje se están abordando bajo el liderazgo de la subdirectora académica, instancia que está construyendo dicha ruta con el equipo de la estrategia de reconocimiento en el sector y el Sistema Nacional de Ciencia y Tecnología”.</t>
  </si>
  <si>
    <t>Ausencia de ruta para la implementación de la evaluación de productos académicos</t>
  </si>
  <si>
    <t>Establecer  y ejecutar la ruta para la implementación de evaluación</t>
  </si>
  <si>
    <t>Acta de comité
Instrumentos
Recomendaciones</t>
  </si>
  <si>
    <t>La oficina de Control Interno documentó en su informe de auditoría " Se recomienda revisar el normograma del proceso, en razón a que no se encontró la actualización de la normatividad al plan de desarrollo vigente adicionalmente se identificó que hay documentos obsoletos como los asociados a CLACSO, por lo anterior se recomienda la revisión integral de los documentos allí señalados y su actualización."</t>
  </si>
  <si>
    <t>Se recomendó la revisión de la normatividad aplicada al proceso</t>
  </si>
  <si>
    <t>Realizar una revisión del normograma del proceso y su respectiva actualización</t>
  </si>
  <si>
    <t>Preventiva</t>
  </si>
  <si>
    <t>Normograma publicado en la página  Web</t>
  </si>
  <si>
    <t>Profesional Especializado 222 - 05</t>
  </si>
  <si>
    <t>La oficina de Control Interno documentó en su informe de auditoría "Se recomienda la actualización de las políticas del MIPG que aplican al proceso."</t>
  </si>
  <si>
    <t>Se recomendó la actualización de las políticas del MIPG que aplican al proceso de Investigación y Desarrollo Pedagógico.</t>
  </si>
  <si>
    <t>Realizar la articulación de las políticas del MIPG al proceso de Investigación y Desarrollo Pedagógico.</t>
  </si>
  <si>
    <t>Actualización de las políticas de MIPG a los procedimientos del proceso Investigación y Desarrollo Pedagógico.</t>
  </si>
  <si>
    <t>La oficina de Control Interno documentó en su informe de auditoría recomendaciones acerca de la revisión, actualización y articulación de procedimientos, políticas, instructivos, manuales, guías, documentos y formatos del proceso de Investigación y Desarrollo Pedagógico.</t>
  </si>
  <si>
    <t>Se recomendó la revisión, actualización y articulación de procedimientos, políticas, instructivos, manuales, guías, documentos y formatos del proceso de Investigación y Desarrollo Pedagógico.</t>
  </si>
  <si>
    <t xml:space="preserve">Revisión, actualización y articulación de procedimientos, políticas, instructivos, manuales, guías, documentos y formatos del proceso de Investigación y Desarrollo Pedagógico. </t>
  </si>
  <si>
    <t xml:space="preserve">Actualización de la documentación del SIG del proceso de Investigación y Desarrollo Pedagógico. </t>
  </si>
  <si>
    <t>Ausencia de actualización de  la caracterización del proceso de Investigación y Desarrollo Pedagógico.</t>
  </si>
  <si>
    <t>Revisión, actualización y articulación de la caracterización del proceso de Investigación y Desarrollo Pedagógico.</t>
  </si>
  <si>
    <t xml:space="preserve">Actualización de la caracterización del proceso de Investigación y Desarrollo Pedagógico. </t>
  </si>
  <si>
    <t>Las caracterizaciones de los procesos del IDEP tienen fecha de
elaboración mayor a 2 años, lo anterior incumple lo enunciado en el Decreto 1800 de 2019: "Por el cual se adiciona el Capítulo 4 al Título 1 de la Parte 2 del Libro 2 del Decreto 1083 de 2015, Reglamentario Único del Sector de Función Pública, en lo relacionado con la actualización de las plantas globales de empleo" en el artículo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t>
  </si>
  <si>
    <t>Deficiencia en el analisis y ajuste de procesos y procedimientos</t>
  </si>
  <si>
    <t>Revisión y actualización o eliminación, cuando sea necesario, de la caracterización del proceso y los documentos del proceso de gestión documental publicados en el Sistema Integrado de Gestión (MALOCA)</t>
  </si>
  <si>
    <t>Acta de reunión de revisión de la caracterización y de los documentos del  proceso
Formato FT-MIC-03-04 Solicitud de creación, modificación o eliminación de documentos
Gestión Documental del SIG (MALOCA) actualizado</t>
  </si>
  <si>
    <t>PROFESIONAL ESPECIALIZADO DE GESTIÓN DOCUMENTAL</t>
  </si>
  <si>
    <t>PROFESIONAL UNIVERSITARIO PROCESO DE RECURSOS FISICOS Y AMBIENTAL</t>
  </si>
  <si>
    <t>Las caracterizaciones de los procesos del IDEP tienen fecha de elaboración mayor a 2 años, lo anterior incumple lo enunciado en el Decreto 1800 de 2019: "Por el cual se adiciona el Capítulo 4 al Título 1 de la Parte 2 del Libro 2 del Decreto 1083 de 2015, Reglamentario Único del Sector de Función Pública, en lo relacionado con la actualización de las plantas globales de empleo" en el artículo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t>
  </si>
  <si>
    <t>SUBDIRECTORA ADMINISTRATIVA, FINANCIERA Y DE CONTROL DISCIPLINARIO</t>
  </si>
  <si>
    <t>PROFESIONAL ESPECIALIZADO DE PRESUPUESTO, PROFESIONAL ESPECIALIZADO DE CONTABILIDAD Y TESORERO</t>
  </si>
  <si>
    <r>
      <rPr>
        <b/>
        <sz val="10"/>
        <color rgb="FF000000"/>
        <rFont val="Arial"/>
        <family val="2"/>
      </rPr>
      <t>9</t>
    </r>
    <r>
      <rPr>
        <sz val="10"/>
        <color rgb="FF000000"/>
        <rFont val="Arial"/>
        <family val="2"/>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</si>
  <si>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relacionado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</si>
  <si>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</si>
  <si>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</si>
  <si>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t>Contratista de nómina</t>
  </si>
  <si>
    <t xml:space="preserve">"2020: Esta actividad inicia en la vigencia 2021, por lo anterior se reportará seguimiento en el siguiente trimestre.
Primer Trimestre 2021: Esta actividad se realizará el segundo trimestre de 2021
Segundo trimestre: Se adelantó reunión de trabajo con el acompañamiento de la Oficina Asesora de Planeación para la revisión del mapa de riesgosy las actividades de control asociadas a la liquidación de la nómina, en ella se resolvieron inquietudes relacionadas con los instrumentos de gestión de esta información. La contratista de nómina efectuará ajustes a las actividades de control registradas en el mapa de riesgos  en el mes de julio de 2021.
Se solicita ampliación de esta actividad hasta el 15 de diciembre teniendo en cuenta que la oficina asesora de planeación apoyará la actualización de los riesgos en el último trimestre de la vigencia
Tercer seguimiento: Se estableció contacto con Viviana Monroy para revisar el mapa de riesgos del proceso y se estableció reunión para el 20 de octubre con el fin de iniciar el proceso de actrualización del mapa de riesgos.
Cuarto Trimestre 2021: 06/12/2021 - Reporta Willson Farfán En reuniones efectuadas con Viviana Monroy el 25 de octubre de 2021 y el 19 de noviembre,con el equipo de la oficina de control interno sobre revisión del mapa de riesgos, se verificó la información de todo el mapa, de la cual y acatando las recomendaciones de la Oficina de Control Interno, se efectuará en el mes de enero de 2022 la modificación del riesgo asociado a la liquidación de nómina. Se solicitará a la OAP la ampliación de la acción al 31/01/2022, teniendo en cuenta que la revisión realizada, con el acompañamiento de la OAP, requiere un análisis riguroso del proceso de liquidación de nómima                </t>
  </si>
  <si>
    <t>Segundo trimestre: Calendario de correo electrónico nomina@idep.edu.co (Reunión mapa de riesgos nómina)</t>
  </si>
  <si>
    <t>De acuerdo con el seguimiento efectuado por parte de esta Oficina se evidencia acta de reunión con la OAP con el fin de revisar los riesgos identificados al proceso, la contratista de nómina efectuará ajustes a las actividades de control registradas en el mapa de riesgos  en el mes de julio de 2021.
21/12/2021: Se evidencia que se realizó mesas de trabajo con la OAP y la OCI con el objetivo de realizar recomendaciones para la actualización del riesgo en referencia. Se continua en ejecución toda vez que solicitaron ampliacion de fecha para la terminación de la acción.</t>
  </si>
  <si>
    <t>05/08/2021 Seguimiento efectuado por 
Martha Cecilia Quintero  B.- Técnico OCI.
21/12/2021  Seguimiento efectuado por 
María Margarita Cruz Gómez. Profesiona contratista OCI.</t>
  </si>
  <si>
    <r>
      <t xml:space="preserve">Incumplimiento del estándar 4.2.3 Elaboración de procedimientos, instructivos, fichas, protocolos, teniendo en cuenta que en el SG SST se han documentado procedimientos, planes, formatos, entre otros, pero no se cuenta con  </t>
    </r>
    <r>
      <rPr>
        <b/>
        <sz val="10"/>
        <color rgb="FF000000"/>
        <rFont val="Arial"/>
        <family val="2"/>
      </rPr>
      <t>el soporte de entrega de los mismos a los trabajadores</t>
    </r>
    <r>
      <rPr>
        <sz val="10"/>
        <color rgb="FF000000"/>
        <rFont val="Arial"/>
        <family val="2"/>
      </rPr>
      <t>, como lo establece el modo de verificación descrito en la Resolución 312 de 2019.</t>
    </r>
  </si>
  <si>
    <t>No se cuenta con el soporte de entrega a los y las colaboradoras de los procedimientos, instructivos, entre otra documentación de Seguridad y Salud en el Trabajo</t>
  </si>
  <si>
    <t>Realizar la entrega digital de la documentación de Seguridad y Salud en el trabajo que le sea aplicable al personal, independiente de su forma de vinculación o contratación, cada vez que se presente una modificación de la planta de personal (ingreso) o se suscriban contratos de prestación de servicios con persona natural.</t>
  </si>
  <si>
    <t>Correos electrónicos
Base de datos funcionarios/as y contratación
Manual del SG SST</t>
  </si>
  <si>
    <t>Contratista responsable del SG SST</t>
  </si>
  <si>
    <t>PROFESIONAL ESPECIALIZADO DE TALENTO HUMANO</t>
  </si>
  <si>
    <t>El listado maestro de documentos publicado en maloca SGI con corte a
31 de diciembre no se encuentra actualizado a la fecha de corte, entre los documentos
que no se encuentran incluidos está el DOC-IDP-04-01 Estrategia para la Gestión del
Conocimiento y la Innovación con fecha de aprobación 28/12/2021 del proceso
Investigación y Desarrollo Pedagógico, lo anterior incumple el procedimiento PRO-MIC03-01 Control de documentos en la actividad No 13 que enuncia: "Actualizar el Listado
maestro de documentos".</t>
  </si>
  <si>
    <t>Se recomienda incluir dentro del procedimiento PRO-MIC-03-01 Control de
documentos en la actividad No 13 “Actualizar el listado maestro de documentos” el
tiempo establecido para la actualización del mismo, toda vez que en la vigencia
2022 se han creado, modificado y/o eliminado documentos que están publicados
en maloca SGI.</t>
  </si>
  <si>
    <t>Se recomienda realizar anualmente autodiagnostico de cada politica MIPG y de
acuerdo al puntaje del formulario FURAG y las oportunidades de mejora que
genera el mismo implementar acciones de mejora o planes de acción en conjunto
con los lideres de cada politica para cumplir e implementar el estandar del modelo
MIPG y socializar los avances de cada politica - plan de acción en el Comité
Institucional de Gestión y Desempeño.</t>
  </si>
  <si>
    <t>Formatos de Solicitud de modificación de procesos aprobados
Documentos actualizados en la Maloca SIG - Intranet de la entidad</t>
  </si>
  <si>
    <t>Jefe Oficina Asesora de Planeación</t>
  </si>
  <si>
    <t xml:space="preserve">Falta de actualización  y seguimiento a la documentación </t>
  </si>
  <si>
    <t>Rotación de Personal
Fallas en la VPN - Remoto, lo que dificulta la actualización constante de los documentos
Falta de seguimiento</t>
  </si>
  <si>
    <t>Realizar una revisión de la documentación vigente publicada en la Maloca Vs. Las versiones y documentación consignada en el listado maestro de documentos</t>
  </si>
  <si>
    <t xml:space="preserve">Listado Maestro de Documentos Actualizado.
Una vez se realice esta depuración se realizará (1) un Informe ejecutivo de actualización de listado maestro de documentos </t>
  </si>
  <si>
    <t>Rotación de personal
Falta de seguimiento</t>
  </si>
  <si>
    <t>Realizar revisión al procedimiento PRO-MIC-03-01 Control de
documentos, e incluir en la actividad Nro. 13 el tiempo establecido para la actualización de documentos</t>
  </si>
  <si>
    <t>Formatos de Solicitud de modificación de proceso aprobado
Documento actualizado en la Maloca SIG - Intranet de la entidad</t>
  </si>
  <si>
    <t>Aunque este tipo de analisis de resultados y autodiagnosticos se realizan, aún falta de articulación entre areas internas para tomar acciones correctivas</t>
  </si>
  <si>
    <t>Realizar un (1) autodiagnostico anual que contenga estrategias de mejora para contrarrestar las debilidades evidenciadas en el analisis y consolidación de resultados</t>
  </si>
  <si>
    <t>(1) Un autodiagnostico aprobado por comité directivo.</t>
  </si>
  <si>
    <t>Presentar propuesta de unificación de los procedimientos de Atención al ciudadano a una sola dependencia ante el Comité Institucional de Gestión y Desempeño una vez sea actualizado el proceso de Atención al Ciudadano</t>
  </si>
  <si>
    <t>Las caracterizaciones de los procesos del IDEP tienen fecha de elaboración mayor a 2 años, lo anterior incumple lo enunciado en el Decreto 1800 de  2019: "Por el cual se adiciona el Capítulo 4 al Título 1 de la Parte 2 del Libro 2 del Decreto 1083 de 2015, Reglamentario Único del Sector de Función Pública, en lo relacionado con la actualización de las plantas globales de empleo" en el artículo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t>
  </si>
  <si>
    <t>Falta de controles</t>
  </si>
  <si>
    <t>1. Revisar todos los documentos de caracterización de los procesos de Gestión Tecnológica, generar un  documento con la información de fechas de creación de estos.
2. Identificados los documentos de caracterización del procesos de GT que requieran actualización, realizar los ajustes pertinentes.
3. Realizar un plan de trabajo de actualización de los documentos identificados a modificar y/o eliminar.</t>
  </si>
  <si>
    <t>Plan de trabajo elaborado</t>
  </si>
  <si>
    <t>Se recomienda sistematizar en un programa de software por vía de ejemplo “Bizagi versión 3.1” la articulación de todos los documentos del Sistema Integrado de Gestión – MIPG.</t>
  </si>
  <si>
    <t>Se evaluarán técnicamente (no funcionalidades)  las aplicaciones o software que proponga el área de planeación que cumpla con el documento de requisitos funcionales, seleccionados y elaborados, respectivamente por el experto</t>
  </si>
  <si>
    <t>Listado de aplicaciones</t>
  </si>
  <si>
    <t>Revisión y actualización o eliminación, cuando sea necesario, de la caracterización del proceso y los documentos del proceso publicados en el Sistema Integrado de Gestión (MALOCA)</t>
  </si>
  <si>
    <t>Caracterización del proceso
Formato FT-MIC-03-04 Solicitud de creación, modificación o eliminación de documentos
Página web del IDEP (MALOCA-SIG)</t>
  </si>
  <si>
    <t>PROFESIONAL ESPECIALIZADO DE OAJ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</si>
</sst>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_);_(* \(#,##0.00\);_(* &quot;-&quot;??_);_(@_)"/>
    <numFmt numFmtId="166" formatCode="[$-240A]d&quot; de &quot;mmmm&quot; de &quot;yyyy"/>
    <numFmt numFmtId="167" formatCode="_(* #,##0_);_(* \(#,##0\);_(* &quot;-&quot;??_);_(@_)"/>
    <numFmt numFmtId="168" formatCode="0.0%"/>
    <numFmt numFmtId="169" formatCode="d/m/yyyy"/>
  </numFmts>
  <fonts count="10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4"/>
      <name val="Arial"/>
      <family val="2"/>
    </font>
    <font>
      <sz val="14"/>
      <color theme="1"/>
      <name val="Arial"/>
      <family val="2"/>
    </font>
    <font>
      <sz val="12"/>
      <color theme="1"/>
      <name val="Arial"/>
      <family val="2"/>
    </font>
    <font>
      <sz val="12"/>
      <color rgb="FF000000"/>
      <name val="Calibri"/>
      <family val="2"/>
    </font>
    <font>
      <sz val="10"/>
      <color rgb="FF000000"/>
      <name val="Arial"/>
      <family val="2"/>
    </font>
    <font>
      <sz val="10"/>
      <color theme="1"/>
      <name val="Arial"/>
      <family val="2"/>
    </font>
    <font>
      <b/>
      <sz val="10"/>
      <color rgb="FF000000"/>
      <name val="Arial"/>
      <family val="2"/>
    </font>
    <font>
      <sz val="11"/>
      <name val="Calibri"/>
      <family val="2"/>
    </font>
    <font>
      <sz val="11"/>
      <color rgb="FF000000"/>
      <name val="Arial"/>
      <family val="2"/>
    </font>
    <font>
      <u/>
      <sz val="10"/>
      <color rgb="FF000000"/>
      <name val="Arial"/>
      <family val="2"/>
    </font>
    <font>
      <sz val="11"/>
      <color rgb="FF000000"/>
      <name val="Calibri"/>
      <family val="2"/>
    </font>
    <font>
      <sz val="10"/>
      <color theme="1"/>
      <name val="Arial"/>
      <family val="2"/>
    </font>
    <font>
      <sz val="11"/>
      <color theme="1"/>
      <name val="Arial"/>
      <family val="2"/>
    </font>
    <font>
      <sz val="11"/>
      <color rgb="FF000000"/>
      <name val="Calibri"/>
      <family val="2"/>
      <scheme val="minor"/>
    </font>
  </fonts>
  <fills count="40">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9" tint="0.59999389629810485"/>
        <bgColor indexed="64"/>
      </patternFill>
    </fill>
    <fill>
      <patternFill patternType="solid">
        <fgColor rgb="FFFF0000"/>
        <bgColor rgb="FFFF0000"/>
      </patternFill>
    </fill>
    <fill>
      <patternFill patternType="solid">
        <fgColor theme="9" tint="0.59999389629810485"/>
        <bgColor theme="0"/>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diagonal/>
    </border>
  </borders>
  <cellStyleXfs count="16">
    <xf numFmtId="0" fontId="0" fillId="0" borderId="0"/>
    <xf numFmtId="0" fontId="30" fillId="0" borderId="0" applyNumberFormat="0" applyFill="0" applyBorder="0" applyAlignment="0" applyProtection="0"/>
    <xf numFmtId="0" fontId="29" fillId="0" borderId="0"/>
    <xf numFmtId="0" fontId="6" fillId="0" borderId="0"/>
    <xf numFmtId="9" fontId="78"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78" fillId="0" borderId="0"/>
    <xf numFmtId="0" fontId="99" fillId="0" borderId="0"/>
  </cellStyleXfs>
  <cellXfs count="1008">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7"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 fontId="34" fillId="3" borderId="0" xfId="0" applyNumberFormat="1" applyFont="1" applyFill="1" applyBorder="1" applyAlignment="1">
      <alignment horizontal="left" vertical="center" wrapText="1"/>
    </xf>
    <xf numFmtId="165" fontId="13" fillId="4" borderId="35" xfId="0" applyNumberFormat="1" applyFont="1" applyFill="1" applyBorder="1" applyAlignment="1">
      <alignment horizontal="center" vertical="center"/>
    </xf>
    <xf numFmtId="165" fontId="42" fillId="4" borderId="0" xfId="0" applyNumberFormat="1" applyFont="1" applyFill="1" applyBorder="1" applyAlignment="1">
      <alignment vertical="center"/>
    </xf>
    <xf numFmtId="167" fontId="0" fillId="4" borderId="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8"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1" fontId="42" fillId="12" borderId="0" xfId="0" applyNumberFormat="1" applyFont="1" applyFill="1" applyBorder="1" applyAlignment="1">
      <alignment horizontal="center" vertical="center"/>
    </xf>
    <xf numFmtId="0" fontId="10" fillId="4" borderId="46" xfId="0" applyFont="1" applyFill="1" applyBorder="1" applyAlignment="1">
      <alignment horizontal="left" vertical="center" wrapText="1"/>
    </xf>
    <xf numFmtId="0" fontId="10" fillId="0" borderId="47" xfId="0" applyFont="1" applyBorder="1" applyAlignment="1">
      <alignment horizontal="left" vertical="center" wrapText="1"/>
    </xf>
    <xf numFmtId="0" fontId="53" fillId="10" borderId="0" xfId="0" applyFont="1" applyFill="1" applyBorder="1" applyAlignment="1">
      <alignment horizontal="center" vertical="center" wrapText="1"/>
    </xf>
    <xf numFmtId="0" fontId="34" fillId="0" borderId="2" xfId="0" applyFont="1" applyBorder="1" applyAlignment="1">
      <alignment vertical="center" wrapText="1"/>
    </xf>
    <xf numFmtId="0" fontId="50" fillId="0" borderId="3" xfId="0" applyFont="1" applyBorder="1" applyAlignment="1">
      <alignment horizontal="center" vertical="center" wrapText="1"/>
    </xf>
    <xf numFmtId="0" fontId="34" fillId="0" borderId="4" xfId="0" applyFont="1" applyBorder="1" applyAlignment="1">
      <alignment vertical="center" wrapText="1"/>
    </xf>
    <xf numFmtId="0" fontId="50"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0"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0" fillId="0" borderId="0" xfId="0" applyFont="1" applyAlignment="1"/>
    <xf numFmtId="49" fontId="44" fillId="13" borderId="32" xfId="0" applyNumberFormat="1" applyFont="1" applyFill="1" applyBorder="1" applyAlignment="1">
      <alignment horizontal="center" vertical="center" wrapText="1"/>
    </xf>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4" fillId="0" borderId="48" xfId="0" applyFont="1" applyBorder="1" applyAlignment="1">
      <alignment horizontal="left" vertical="center" wrapText="1"/>
    </xf>
    <xf numFmtId="0" fontId="54" fillId="0" borderId="48" xfId="0" applyFont="1" applyBorder="1" applyAlignment="1">
      <alignment horizontal="left"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6" borderId="49" xfId="0" applyNumberFormat="1" applyFont="1" applyFill="1" applyBorder="1" applyAlignment="1">
      <alignment horizontal="center" vertical="center" wrapText="1"/>
    </xf>
    <xf numFmtId="0" fontId="44" fillId="16" borderId="50" xfId="0" applyFont="1" applyFill="1" applyBorder="1" applyAlignment="1">
      <alignment horizontal="center" vertical="center" wrapText="1"/>
    </xf>
    <xf numFmtId="0" fontId="44" fillId="16" borderId="51" xfId="0"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51"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4"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3" fillId="17"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7"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5" fillId="0" borderId="0" xfId="0" applyFont="1" applyAlignment="1">
      <alignment horizontal="center" vertical="center"/>
    </xf>
    <xf numFmtId="0" fontId="44" fillId="0" borderId="0" xfId="0" applyFont="1" applyAlignment="1">
      <alignment horizontal="center" vertical="center"/>
    </xf>
    <xf numFmtId="0" fontId="24" fillId="12" borderId="0" xfId="0" applyFont="1" applyFill="1" applyBorder="1" applyAlignment="1">
      <alignment horizontal="center" vertical="center"/>
    </xf>
    <xf numFmtId="0" fontId="55"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6" fillId="0" borderId="0" xfId="0" applyFont="1"/>
    <xf numFmtId="0" fontId="57" fillId="0" borderId="0" xfId="0" applyFont="1"/>
    <xf numFmtId="0" fontId="56"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6" fillId="12" borderId="0" xfId="0" applyFont="1" applyFill="1" applyBorder="1" applyAlignment="1"/>
    <xf numFmtId="0" fontId="26" fillId="3" borderId="0" xfId="0" applyFont="1" applyFill="1" applyBorder="1" applyAlignment="1">
      <alignment horizontal="center" vertical="center" wrapText="1"/>
    </xf>
    <xf numFmtId="0" fontId="26" fillId="16" borderId="49" xfId="0" applyFont="1" applyFill="1" applyBorder="1" applyAlignment="1">
      <alignment horizontal="center" vertical="center" wrapText="1"/>
    </xf>
    <xf numFmtId="0" fontId="56" fillId="0" borderId="0" xfId="0" applyFont="1" applyAlignment="1"/>
    <xf numFmtId="0" fontId="43"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5"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wrapText="1"/>
    </xf>
    <xf numFmtId="0" fontId="43" fillId="17"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7"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5"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0" fillId="0" borderId="0" xfId="0" applyFont="1" applyAlignment="1"/>
    <xf numFmtId="1" fontId="59"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2" fillId="28" borderId="52"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7"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4" fillId="31"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2" fillId="5" borderId="43" xfId="1" applyNumberFormat="1" applyFont="1" applyFill="1" applyBorder="1" applyAlignment="1">
      <alignment vertical="center"/>
    </xf>
    <xf numFmtId="0" fontId="72" fillId="5" borderId="40" xfId="1" applyFont="1" applyFill="1" applyBorder="1" applyAlignment="1">
      <alignment vertical="center"/>
    </xf>
    <xf numFmtId="0" fontId="72" fillId="6" borderId="40" xfId="1" applyFont="1" applyFill="1" applyBorder="1" applyAlignment="1">
      <alignment vertical="center"/>
    </xf>
    <xf numFmtId="0" fontId="72" fillId="7" borderId="40" xfId="1" applyFont="1" applyFill="1" applyBorder="1" applyAlignment="1">
      <alignment vertical="center"/>
    </xf>
    <xf numFmtId="0" fontId="72" fillId="8" borderId="40" xfId="1" applyFont="1" applyFill="1" applyBorder="1" applyAlignment="1">
      <alignment vertical="center"/>
    </xf>
    <xf numFmtId="0" fontId="72" fillId="8" borderId="44" xfId="1" applyFont="1" applyFill="1" applyBorder="1" applyAlignment="1">
      <alignment vertical="center"/>
    </xf>
    <xf numFmtId="0" fontId="12" fillId="0" borderId="60" xfId="0" applyFont="1" applyBorder="1" applyAlignment="1">
      <alignment horizontal="center" vertical="center"/>
    </xf>
    <xf numFmtId="0" fontId="12" fillId="0" borderId="82" xfId="0" applyFont="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left" vertical="top"/>
    </xf>
    <xf numFmtId="0" fontId="65"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3" fillId="0" borderId="1" xfId="1" applyFont="1" applyBorder="1" applyAlignment="1">
      <alignment horizontal="center" vertical="center" wrapText="1"/>
    </xf>
    <xf numFmtId="0" fontId="44" fillId="0" borderId="1" xfId="0" applyFont="1" applyBorder="1" applyAlignment="1">
      <alignment horizontal="left" vertical="center" wrapText="1"/>
    </xf>
    <xf numFmtId="0" fontId="30"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76"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77" fillId="17" borderId="1" xfId="1" applyFont="1" applyFill="1" applyBorder="1" applyAlignment="1">
      <alignment horizontal="justify" vertical="center" wrapText="1"/>
    </xf>
    <xf numFmtId="0" fontId="77" fillId="0" borderId="1" xfId="1" applyFont="1" applyFill="1" applyBorder="1" applyAlignment="1">
      <alignment horizontal="left" vertical="top" wrapText="1"/>
    </xf>
    <xf numFmtId="0" fontId="32" fillId="0" borderId="1" xfId="0" applyFont="1" applyFill="1" applyBorder="1" applyAlignment="1">
      <alignment horizontal="center" vertical="center"/>
    </xf>
    <xf numFmtId="0" fontId="48"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12" fillId="4" borderId="53" xfId="0" applyFont="1" applyFill="1" applyBorder="1" applyAlignment="1">
      <alignment vertical="center"/>
    </xf>
    <xf numFmtId="0" fontId="7" fillId="0" borderId="54" xfId="0" applyFont="1" applyBorder="1" applyAlignment="1"/>
    <xf numFmtId="164" fontId="12" fillId="4" borderId="56" xfId="0" applyNumberFormat="1" applyFont="1" applyFill="1" applyBorder="1" applyAlignment="1">
      <alignment horizontal="center" vertical="center"/>
    </xf>
    <xf numFmtId="164" fontId="12" fillId="0" borderId="56" xfId="0" applyNumberFormat="1" applyFont="1" applyBorder="1" applyAlignment="1">
      <alignment horizontal="center" vertical="center"/>
    </xf>
    <xf numFmtId="164" fontId="12" fillId="0" borderId="72" xfId="0" applyNumberFormat="1" applyFont="1" applyBorder="1" applyAlignment="1">
      <alignment horizontal="center" vertical="center"/>
    </xf>
    <xf numFmtId="164" fontId="12" fillId="0" borderId="69" xfId="0" applyNumberFormat="1" applyFont="1" applyBorder="1" applyAlignment="1">
      <alignment horizontal="center" vertical="center"/>
    </xf>
    <xf numFmtId="164" fontId="12" fillId="0" borderId="62" xfId="0" applyNumberFormat="1" applyFont="1" applyBorder="1" applyAlignment="1">
      <alignment horizontal="center" vertical="center"/>
    </xf>
    <xf numFmtId="164" fontId="12" fillId="4" borderId="62" xfId="0" applyNumberFormat="1" applyFont="1" applyFill="1" applyBorder="1" applyAlignment="1">
      <alignment horizontal="center" vertical="center"/>
    </xf>
    <xf numFmtId="164" fontId="12" fillId="0" borderId="56" xfId="0" applyNumberFormat="1" applyFont="1" applyFill="1" applyBorder="1" applyAlignment="1">
      <alignment horizontal="center" vertical="center"/>
    </xf>
    <xf numFmtId="0" fontId="0" fillId="0" borderId="0" xfId="0"/>
    <xf numFmtId="0" fontId="0" fillId="0" borderId="0" xfId="0" applyBorder="1"/>
    <xf numFmtId="0" fontId="79"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79"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79"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0" fillId="0" borderId="2" xfId="0" applyFont="1" applyBorder="1" applyAlignment="1">
      <alignment horizontal="center" vertical="center"/>
    </xf>
    <xf numFmtId="0" fontId="80" fillId="0" borderId="21"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 xfId="0" applyFont="1" applyBorder="1" applyAlignment="1">
      <alignment horizontal="center" vertical="center" wrapText="1"/>
    </xf>
    <xf numFmtId="0" fontId="80" fillId="34" borderId="1" xfId="0" applyFont="1" applyFill="1" applyBorder="1" applyAlignment="1">
      <alignment horizontal="center" vertical="center" wrapText="1"/>
    </xf>
    <xf numFmtId="0" fontId="80" fillId="0" borderId="0" xfId="0" applyFont="1" applyAlignment="1">
      <alignment horizontal="center" vertical="center"/>
    </xf>
    <xf numFmtId="0" fontId="80" fillId="0" borderId="83" xfId="0" applyFont="1" applyBorder="1" applyAlignment="1">
      <alignment horizontal="center" vertical="center" wrapText="1"/>
    </xf>
    <xf numFmtId="0" fontId="79"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79" fillId="0" borderId="1" xfId="0" applyFont="1" applyBorder="1" applyAlignment="1">
      <alignment horizontal="left" vertical="center" wrapText="1"/>
    </xf>
    <xf numFmtId="0" fontId="79" fillId="0" borderId="1" xfId="0" applyFont="1" applyBorder="1" applyAlignment="1">
      <alignment horizontal="center" vertical="center"/>
    </xf>
    <xf numFmtId="0" fontId="79" fillId="0" borderId="0" xfId="0" applyFont="1" applyBorder="1" applyAlignment="1">
      <alignment horizontal="center" vertical="center"/>
    </xf>
    <xf numFmtId="0" fontId="0" fillId="0" borderId="1" xfId="0" applyBorder="1"/>
    <xf numFmtId="0" fontId="81"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79" fillId="0" borderId="6" xfId="0" applyFont="1" applyBorder="1"/>
    <xf numFmtId="0" fontId="79" fillId="0" borderId="22" xfId="0" applyFont="1" applyBorder="1" applyAlignment="1">
      <alignment horizontal="center" vertical="center"/>
    </xf>
    <xf numFmtId="0" fontId="79" fillId="0" borderId="0" xfId="0" applyFont="1"/>
    <xf numFmtId="0" fontId="79" fillId="0" borderId="85" xfId="0" applyFont="1" applyBorder="1" applyAlignment="1">
      <alignment wrapText="1"/>
    </xf>
    <xf numFmtId="0" fontId="79" fillId="0" borderId="30" xfId="0" applyFont="1" applyBorder="1" applyAlignment="1">
      <alignment wrapText="1"/>
    </xf>
    <xf numFmtId="0" fontId="79" fillId="0" borderId="86" xfId="0" applyFont="1" applyBorder="1" applyAlignment="1">
      <alignment wrapText="1"/>
    </xf>
    <xf numFmtId="0" fontId="79" fillId="0" borderId="86" xfId="0" applyFont="1" applyBorder="1" applyAlignment="1">
      <alignment horizontal="center"/>
    </xf>
    <xf numFmtId="0" fontId="69" fillId="29" borderId="9" xfId="0" applyFont="1" applyFill="1" applyBorder="1" applyAlignment="1">
      <alignment horizontal="center" vertical="center" wrapText="1"/>
    </xf>
    <xf numFmtId="17" fontId="72" fillId="5" borderId="87" xfId="1" applyNumberFormat="1" applyFont="1" applyFill="1" applyBorder="1" applyAlignment="1">
      <alignment vertical="center"/>
    </xf>
    <xf numFmtId="164" fontId="12" fillId="0" borderId="88" xfId="0" applyNumberFormat="1" applyFont="1" applyBorder="1" applyAlignment="1">
      <alignment horizontal="center" vertical="center"/>
    </xf>
    <xf numFmtId="0" fontId="72" fillId="5" borderId="45" xfId="1" applyFont="1" applyFill="1" applyBorder="1" applyAlignment="1">
      <alignment vertical="center"/>
    </xf>
    <xf numFmtId="164" fontId="12" fillId="0" borderId="48" xfId="0" applyNumberFormat="1" applyFont="1" applyBorder="1" applyAlignment="1">
      <alignment horizontal="center" vertical="center"/>
    </xf>
    <xf numFmtId="164" fontId="12" fillId="4" borderId="48" xfId="0" applyNumberFormat="1" applyFont="1" applyFill="1" applyBorder="1" applyAlignment="1">
      <alignment horizontal="center" vertical="center"/>
    </xf>
    <xf numFmtId="0" fontId="72" fillId="6" borderId="45" xfId="1" applyFont="1" applyFill="1" applyBorder="1" applyAlignment="1">
      <alignment vertical="center"/>
    </xf>
    <xf numFmtId="0" fontId="72" fillId="7" borderId="45" xfId="1" applyFont="1" applyFill="1" applyBorder="1" applyAlignment="1">
      <alignment vertical="center"/>
    </xf>
    <xf numFmtId="0" fontId="72" fillId="8" borderId="45" xfId="1" applyFont="1" applyFill="1" applyBorder="1" applyAlignment="1">
      <alignment vertical="center"/>
    </xf>
    <xf numFmtId="0" fontId="72" fillId="8" borderId="89" xfId="1" applyFont="1" applyFill="1" applyBorder="1" applyAlignment="1">
      <alignment vertical="center"/>
    </xf>
    <xf numFmtId="164" fontId="12" fillId="4" borderId="59" xfId="0" applyNumberFormat="1" applyFont="1" applyFill="1" applyBorder="1" applyAlignment="1">
      <alignment horizontal="center" vertical="center"/>
    </xf>
    <xf numFmtId="164" fontId="12" fillId="4" borderId="84" xfId="0" applyNumberFormat="1" applyFont="1" applyFill="1" applyBorder="1" applyAlignment="1">
      <alignment horizontal="center" vertical="center"/>
    </xf>
    <xf numFmtId="164" fontId="12" fillId="4" borderId="90" xfId="0" applyNumberFormat="1" applyFont="1" applyFill="1" applyBorder="1" applyAlignment="1">
      <alignment horizontal="center" vertical="center"/>
    </xf>
    <xf numFmtId="0" fontId="82" fillId="4" borderId="1" xfId="0" applyFont="1" applyFill="1" applyBorder="1" applyAlignment="1">
      <alignment vertical="center"/>
    </xf>
    <xf numFmtId="0" fontId="82"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48" fillId="3" borderId="0" xfId="0" applyFont="1" applyFill="1" applyBorder="1"/>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7" borderId="1" xfId="0" applyFont="1" applyFill="1" applyBorder="1" applyAlignment="1">
      <alignment horizontal="center" vertical="center" wrapText="1"/>
    </xf>
    <xf numFmtId="0" fontId="43" fillId="17" borderId="1" xfId="0" applyFont="1" applyFill="1" applyBorder="1" applyAlignment="1">
      <alignment vertical="center" wrapText="1"/>
    </xf>
    <xf numFmtId="0" fontId="43" fillId="17" borderId="1" xfId="0" applyFont="1" applyFill="1" applyBorder="1" applyAlignment="1">
      <alignment horizontal="left" vertical="center" wrapText="1"/>
    </xf>
    <xf numFmtId="14" fontId="43"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3"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32"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3"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8" fillId="0" borderId="1" xfId="0" applyFont="1" applyFill="1" applyBorder="1" applyAlignment="1">
      <alignment vertical="center" wrapText="1"/>
    </xf>
    <xf numFmtId="14" fontId="44" fillId="17" borderId="1" xfId="0" applyNumberFormat="1" applyFont="1" applyFill="1" applyBorder="1" applyAlignment="1">
      <alignment horizontal="left" vertical="center" wrapText="1"/>
    </xf>
    <xf numFmtId="14" fontId="43" fillId="17" borderId="1" xfId="0" applyNumberFormat="1" applyFont="1" applyFill="1" applyBorder="1" applyAlignment="1">
      <alignment horizontal="center" vertical="center"/>
    </xf>
    <xf numFmtId="0" fontId="43" fillId="17" borderId="1" xfId="0" applyFont="1" applyFill="1" applyBorder="1" applyAlignment="1">
      <alignment horizontal="center" vertical="center"/>
    </xf>
    <xf numFmtId="0" fontId="0" fillId="17" borderId="0" xfId="0" applyFont="1" applyFill="1" applyAlignment="1">
      <alignment horizontal="left"/>
    </xf>
    <xf numFmtId="0" fontId="55"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4" fillId="17" borderId="15" xfId="0" applyFont="1" applyFill="1" applyBorder="1" applyAlignment="1">
      <alignment horizontal="center" vertical="center" wrapText="1"/>
    </xf>
    <xf numFmtId="0" fontId="43" fillId="17" borderId="15" xfId="0" applyFont="1" applyFill="1" applyBorder="1" applyAlignment="1">
      <alignment vertical="center" wrapText="1"/>
    </xf>
    <xf numFmtId="14" fontId="43" fillId="17" borderId="15" xfId="0" applyNumberFormat="1" applyFont="1" applyFill="1" applyBorder="1" applyAlignment="1">
      <alignment vertical="center" wrapText="1"/>
    </xf>
    <xf numFmtId="0" fontId="43" fillId="17" borderId="15" xfId="0" applyFont="1" applyFill="1" applyBorder="1" applyAlignment="1">
      <alignment horizontal="center" vertical="center" wrapText="1"/>
    </xf>
    <xf numFmtId="0" fontId="43" fillId="17" borderId="15" xfId="0" applyFont="1" applyFill="1" applyBorder="1" applyAlignment="1">
      <alignment horizontal="left" vertical="center" wrapText="1"/>
    </xf>
    <xf numFmtId="14" fontId="43" fillId="17" borderId="15" xfId="0" applyNumberFormat="1" applyFont="1" applyFill="1" applyBorder="1" applyAlignment="1">
      <alignment horizontal="center" vertical="center" wrapText="1"/>
    </xf>
    <xf numFmtId="0" fontId="73" fillId="17" borderId="15" xfId="1" applyFont="1" applyFill="1" applyBorder="1" applyAlignment="1">
      <alignment vertical="center" wrapText="1"/>
    </xf>
    <xf numFmtId="0" fontId="44" fillId="17" borderId="15" xfId="0" applyFont="1" applyFill="1" applyBorder="1" applyAlignment="1">
      <alignment horizontal="left" vertical="center" wrapText="1"/>
    </xf>
    <xf numFmtId="0" fontId="73"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5" fillId="17"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8" fillId="16"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17"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1" fillId="0" borderId="1" xfId="0" applyFont="1" applyFill="1" applyBorder="1" applyAlignment="1">
      <alignment vertical="top" wrapText="1"/>
    </xf>
    <xf numFmtId="0" fontId="43" fillId="17" borderId="15" xfId="0" applyFont="1" applyFill="1" applyBorder="1" applyAlignment="1">
      <alignment vertical="top" wrapText="1"/>
    </xf>
    <xf numFmtId="0" fontId="43" fillId="17" borderId="28" xfId="0" applyFont="1" applyFill="1" applyBorder="1" applyAlignment="1">
      <alignment vertical="center" wrapText="1"/>
    </xf>
    <xf numFmtId="0" fontId="14"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4"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4" borderId="1" xfId="0" applyFont="1" applyFill="1" applyBorder="1" applyAlignment="1">
      <alignment horizontal="justify" vertical="center" wrapText="1"/>
    </xf>
    <xf numFmtId="0" fontId="43" fillId="34" borderId="1" xfId="0" applyFont="1" applyFill="1" applyBorder="1" applyAlignment="1">
      <alignment horizontal="center" vertical="center" wrapText="1"/>
    </xf>
    <xf numFmtId="0" fontId="43" fillId="34" borderId="32" xfId="8" applyFont="1" applyFill="1" applyBorder="1" applyAlignment="1">
      <alignment horizontal="center" vertical="center" wrapText="1"/>
    </xf>
    <xf numFmtId="14" fontId="43" fillId="34" borderId="1" xfId="0" applyNumberFormat="1" applyFont="1" applyFill="1" applyBorder="1" applyAlignment="1">
      <alignment horizontal="center" vertical="center"/>
    </xf>
    <xf numFmtId="0" fontId="43" fillId="34" borderId="1" xfId="0" applyFont="1" applyFill="1" applyBorder="1" applyAlignment="1">
      <alignment vertical="center"/>
    </xf>
    <xf numFmtId="0" fontId="43" fillId="34" borderId="1" xfId="0" applyFont="1" applyFill="1" applyBorder="1" applyAlignment="1">
      <alignment horizontal="center" vertical="center"/>
    </xf>
    <xf numFmtId="0" fontId="14" fillId="34" borderId="1" xfId="0" applyFont="1" applyFill="1" applyBorder="1" applyAlignment="1">
      <alignment horizontal="justify" vertical="center" wrapText="1"/>
    </xf>
    <xf numFmtId="0" fontId="14" fillId="34" borderId="1" xfId="0" applyFont="1" applyFill="1" applyBorder="1" applyAlignment="1">
      <alignment horizontal="left" vertical="center" wrapText="1"/>
    </xf>
    <xf numFmtId="0" fontId="44" fillId="34"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3" fillId="0" borderId="1" xfId="0" applyFont="1" applyBorder="1" applyAlignment="1">
      <alignment vertical="top" wrapText="1"/>
    </xf>
    <xf numFmtId="0" fontId="14" fillId="0" borderId="1" xfId="0" applyFont="1" applyFill="1" applyBorder="1" applyAlignment="1">
      <alignment horizontal="center" vertical="top" wrapText="1"/>
    </xf>
    <xf numFmtId="0" fontId="55" fillId="0" borderId="28" xfId="0" applyFont="1" applyBorder="1" applyAlignment="1">
      <alignment vertical="top" wrapText="1"/>
    </xf>
    <xf numFmtId="0" fontId="10" fillId="0" borderId="12" xfId="0" applyFont="1" applyBorder="1" applyAlignment="1">
      <alignment horizontal="left" vertical="center" wrapText="1"/>
    </xf>
    <xf numFmtId="0" fontId="85" fillId="0" borderId="0" xfId="0" applyFont="1" applyBorder="1" applyAlignment="1">
      <alignment vertical="center"/>
    </xf>
    <xf numFmtId="0" fontId="10" fillId="0" borderId="17" xfId="0" applyFont="1" applyBorder="1" applyAlignment="1">
      <alignment horizontal="left" vertical="center" wrapText="1"/>
    </xf>
    <xf numFmtId="0" fontId="34" fillId="0" borderId="1" xfId="0" applyFont="1" applyBorder="1" applyAlignment="1">
      <alignment vertical="center" wrapText="1"/>
    </xf>
    <xf numFmtId="0" fontId="50" fillId="0" borderId="1" xfId="0" applyFont="1" applyBorder="1" applyAlignment="1">
      <alignment horizontal="center" vertical="center" wrapText="1"/>
    </xf>
    <xf numFmtId="0" fontId="34" fillId="0" borderId="1" xfId="0" applyFont="1" applyFill="1" applyBorder="1" applyAlignment="1">
      <alignment vertical="center" wrapText="1"/>
    </xf>
    <xf numFmtId="0" fontId="50"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alignment vertical="center"/>
    </xf>
    <xf numFmtId="0" fontId="43" fillId="0" borderId="0" xfId="0" applyFont="1" applyAlignment="1">
      <alignment vertical="center"/>
    </xf>
    <xf numFmtId="0" fontId="12" fillId="3" borderId="0" xfId="0" applyFont="1" applyFill="1" applyBorder="1" applyAlignment="1">
      <alignment vertical="center" wrapText="1"/>
    </xf>
    <xf numFmtId="0" fontId="0" fillId="3" borderId="0" xfId="0" applyFont="1" applyFill="1" applyBorder="1" applyAlignment="1">
      <alignment vertical="center"/>
    </xf>
    <xf numFmtId="0" fontId="18" fillId="16" borderId="93" xfId="0" applyFont="1" applyFill="1" applyBorder="1" applyAlignment="1">
      <alignment horizontal="center" vertical="center" wrapText="1"/>
    </xf>
    <xf numFmtId="0" fontId="55" fillId="0" borderId="0" xfId="0" applyFont="1" applyAlignment="1"/>
    <xf numFmtId="0" fontId="12" fillId="0" borderId="57" xfId="0" applyFont="1" applyBorder="1" applyAlignment="1">
      <alignment horizontal="center" vertical="center"/>
    </xf>
    <xf numFmtId="0" fontId="12" fillId="0" borderId="71" xfId="0" applyFont="1" applyBorder="1" applyAlignment="1">
      <alignment horizontal="center" vertical="center"/>
    </xf>
    <xf numFmtId="0" fontId="0" fillId="0" borderId="0" xfId="0" applyFont="1" applyAlignment="1"/>
    <xf numFmtId="0" fontId="43" fillId="0" borderId="0" xfId="0" applyFont="1" applyAlignment="1">
      <alignment horizontal="center"/>
    </xf>
    <xf numFmtId="1" fontId="34" fillId="12"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1" fontId="16" fillId="4" borderId="0" xfId="0" applyNumberFormat="1" applyFont="1" applyFill="1" applyBorder="1" applyAlignment="1">
      <alignment horizontal="center" vertical="center"/>
    </xf>
    <xf numFmtId="165" fontId="0" fillId="4" borderId="95" xfId="0" applyNumberFormat="1" applyFont="1" applyFill="1" applyBorder="1"/>
    <xf numFmtId="165" fontId="0" fillId="4" borderId="74" xfId="0" applyNumberFormat="1" applyFont="1" applyFill="1" applyBorder="1"/>
    <xf numFmtId="165" fontId="0" fillId="4" borderId="11" xfId="0" applyNumberFormat="1" applyFont="1" applyFill="1" applyBorder="1"/>
    <xf numFmtId="165" fontId="42"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8" fillId="0" borderId="14" xfId="0" applyFont="1" applyBorder="1"/>
    <xf numFmtId="165" fontId="19" fillId="4" borderId="14" xfId="0" applyNumberFormat="1" applyFont="1" applyFill="1" applyBorder="1"/>
    <xf numFmtId="165" fontId="0" fillId="4" borderId="14" xfId="0" applyNumberFormat="1" applyFont="1" applyFill="1" applyBorder="1"/>
    <xf numFmtId="0" fontId="86" fillId="4" borderId="46" xfId="0" applyFont="1" applyFill="1" applyBorder="1" applyAlignment="1">
      <alignment horizontal="left" vertical="center" wrapText="1"/>
    </xf>
    <xf numFmtId="0" fontId="87" fillId="0" borderId="48" xfId="0" applyFont="1" applyBorder="1" applyAlignment="1">
      <alignment horizontal="left" vertical="center" wrapText="1"/>
    </xf>
    <xf numFmtId="0" fontId="86" fillId="0" borderId="47" xfId="0" applyFont="1" applyBorder="1" applyAlignment="1">
      <alignment horizontal="left" vertical="center" wrapText="1"/>
    </xf>
    <xf numFmtId="0" fontId="14" fillId="0" borderId="1" xfId="0" applyFont="1" applyFill="1" applyBorder="1" applyAlignment="1">
      <alignment horizontal="justify" vertical="center" wrapText="1"/>
    </xf>
    <xf numFmtId="0" fontId="0" fillId="0" borderId="0" xfId="0" applyFont="1" applyAlignment="1"/>
    <xf numFmtId="0" fontId="43" fillId="0"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7" fillId="0" borderId="47" xfId="0" applyFont="1" applyBorder="1" applyAlignment="1">
      <alignment horizontal="left" vertical="center" wrapText="1"/>
    </xf>
    <xf numFmtId="0" fontId="7" fillId="4" borderId="46" xfId="0" applyFont="1" applyFill="1" applyBorder="1" applyAlignment="1">
      <alignment horizontal="left" vertical="center" wrapText="1"/>
    </xf>
    <xf numFmtId="0" fontId="88" fillId="17" borderId="48" xfId="0" applyFont="1" applyFill="1" applyBorder="1" applyAlignment="1">
      <alignment horizontal="left" vertical="center" wrapText="1"/>
    </xf>
    <xf numFmtId="0" fontId="88" fillId="0" borderId="48" xfId="0" applyFont="1" applyBorder="1" applyAlignment="1">
      <alignment horizontal="left" vertical="center" wrapText="1"/>
    </xf>
    <xf numFmtId="0" fontId="87" fillId="0" borderId="48" xfId="0" applyFont="1" applyBorder="1" applyAlignment="1">
      <alignment horizontal="left" vertical="center"/>
    </xf>
    <xf numFmtId="0" fontId="88" fillId="0" borderId="48" xfId="0" applyFont="1" applyBorder="1" applyAlignment="1">
      <alignment horizontal="left" vertical="center"/>
    </xf>
    <xf numFmtId="0" fontId="43" fillId="0" borderId="0" xfId="0" applyFont="1" applyFill="1" applyBorder="1" applyAlignment="1">
      <alignment horizontal="center" vertical="center" wrapText="1"/>
    </xf>
    <xf numFmtId="0" fontId="43" fillId="0" borderId="0" xfId="0" applyFont="1" applyBorder="1" applyAlignment="1">
      <alignment horizontal="left"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0" fillId="0" borderId="0" xfId="0" applyFont="1" applyAlignment="1"/>
    <xf numFmtId="0" fontId="14" fillId="0" borderId="1" xfId="0" applyFont="1" applyFill="1" applyBorder="1" applyAlignment="1">
      <alignment horizontal="justify" vertical="center" wrapText="1"/>
    </xf>
    <xf numFmtId="1" fontId="44" fillId="16" borderId="96" xfId="0" applyNumberFormat="1" applyFont="1" applyFill="1" applyBorder="1" applyAlignment="1">
      <alignment horizontal="center" vertical="center" wrapText="1"/>
    </xf>
    <xf numFmtId="0" fontId="44" fillId="16" borderId="97" xfId="0" applyFont="1" applyFill="1" applyBorder="1" applyAlignment="1">
      <alignment horizontal="center" vertical="center" wrapText="1"/>
    </xf>
    <xf numFmtId="0" fontId="44" fillId="16" borderId="93" xfId="0" applyFont="1" applyFill="1" applyBorder="1" applyAlignment="1">
      <alignment horizontal="center" vertical="center" wrapText="1"/>
    </xf>
    <xf numFmtId="0" fontId="44" fillId="16" borderId="96" xfId="0" applyFont="1" applyFill="1" applyBorder="1" applyAlignment="1">
      <alignment horizontal="center" vertical="center" wrapText="1"/>
    </xf>
    <xf numFmtId="0" fontId="18" fillId="16" borderId="97" xfId="0" applyFont="1" applyFill="1" applyBorder="1" applyAlignment="1">
      <alignment horizontal="center" vertical="center" wrapText="1"/>
    </xf>
    <xf numFmtId="0" fontId="18" fillId="16" borderId="96" xfId="0" applyFont="1" applyFill="1" applyBorder="1" applyAlignment="1">
      <alignment horizontal="center" vertical="center" wrapText="1"/>
    </xf>
    <xf numFmtId="0" fontId="43" fillId="0" borderId="2" xfId="0" applyFont="1" applyBorder="1" applyAlignment="1">
      <alignment horizontal="center" vertical="center" wrapText="1"/>
    </xf>
    <xf numFmtId="0" fontId="43" fillId="0" borderId="21" xfId="0" applyFont="1" applyBorder="1" applyAlignment="1">
      <alignment vertical="center" wrapText="1"/>
    </xf>
    <xf numFmtId="169" fontId="43" fillId="0" borderId="21" xfId="0" applyNumberFormat="1" applyFont="1" applyBorder="1" applyAlignment="1">
      <alignment horizontal="center" vertical="center" wrapText="1"/>
    </xf>
    <xf numFmtId="0" fontId="43" fillId="0" borderId="21" xfId="0" applyFont="1" applyBorder="1" applyAlignment="1">
      <alignment horizontal="left" vertical="center" wrapText="1"/>
    </xf>
    <xf numFmtId="0" fontId="43" fillId="0" borderId="98" xfId="0" applyFont="1" applyBorder="1" applyAlignment="1">
      <alignment horizontal="center" vertical="center" wrapText="1"/>
    </xf>
    <xf numFmtId="0" fontId="44" fillId="36" borderId="15" xfId="0" applyFont="1" applyFill="1" applyBorder="1" applyAlignment="1">
      <alignment horizontal="left" vertical="center" wrapText="1"/>
    </xf>
    <xf numFmtId="0" fontId="43" fillId="36" borderId="101" xfId="0" applyFont="1" applyFill="1" applyBorder="1" applyAlignment="1">
      <alignment horizontal="left" vertical="center" wrapText="1"/>
    </xf>
    <xf numFmtId="0" fontId="43" fillId="0" borderId="98" xfId="0" applyFont="1" applyBorder="1" applyAlignment="1">
      <alignment horizontal="left" vertical="center" wrapText="1"/>
    </xf>
    <xf numFmtId="0" fontId="30" fillId="0" borderId="98" xfId="0" applyFont="1" applyBorder="1" applyAlignment="1">
      <alignment horizontal="center" vertical="center" wrapText="1"/>
    </xf>
    <xf numFmtId="0" fontId="44" fillId="0" borderId="102" xfId="0" applyFont="1" applyBorder="1" applyAlignment="1">
      <alignment horizontal="left" vertical="center" wrapText="1"/>
    </xf>
    <xf numFmtId="0" fontId="43" fillId="0" borderId="4" xfId="0" applyFont="1" applyBorder="1" applyAlignment="1">
      <alignment horizontal="center" vertical="center" wrapText="1"/>
    </xf>
    <xf numFmtId="0" fontId="43" fillId="0" borderId="30" xfId="0" applyFont="1" applyBorder="1" applyAlignment="1">
      <alignment vertical="center" wrapText="1"/>
    </xf>
    <xf numFmtId="169" fontId="43" fillId="0" borderId="1" xfId="0" applyNumberFormat="1" applyFont="1" applyBorder="1" applyAlignment="1">
      <alignment horizontal="center" vertical="center" wrapText="1"/>
    </xf>
    <xf numFmtId="0" fontId="43" fillId="0" borderId="30" xfId="0" applyFont="1" applyBorder="1"/>
    <xf numFmtId="0" fontId="0" fillId="0" borderId="1" xfId="0" applyFont="1" applyBorder="1" applyAlignment="1">
      <alignment horizontal="center"/>
    </xf>
    <xf numFmtId="0" fontId="0" fillId="0" borderId="5" xfId="0" applyFont="1" applyBorder="1" applyAlignment="1">
      <alignment horizontal="left"/>
    </xf>
    <xf numFmtId="0" fontId="43" fillId="0" borderId="6" xfId="0" applyFont="1" applyBorder="1" applyAlignment="1">
      <alignment horizontal="center" vertical="center" wrapText="1"/>
    </xf>
    <xf numFmtId="0" fontId="43" fillId="0" borderId="86" xfId="0" applyFont="1" applyBorder="1" applyAlignment="1">
      <alignment vertical="center" wrapText="1"/>
    </xf>
    <xf numFmtId="0" fontId="43" fillId="0" borderId="22" xfId="0" applyFont="1" applyBorder="1" applyAlignment="1">
      <alignment vertical="center" wrapText="1"/>
    </xf>
    <xf numFmtId="169" fontId="43" fillId="0" borderId="22" xfId="0" applyNumberFormat="1" applyFont="1" applyBorder="1" applyAlignment="1">
      <alignment horizontal="center" vertical="center" wrapText="1"/>
    </xf>
    <xf numFmtId="0" fontId="43" fillId="0" borderId="22" xfId="0" applyFont="1" applyBorder="1" applyAlignment="1">
      <alignment horizontal="left" vertical="center" wrapText="1"/>
    </xf>
    <xf numFmtId="0" fontId="43" fillId="0" borderId="103"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22" xfId="0" applyFont="1" applyFill="1" applyBorder="1" applyAlignment="1">
      <alignment vertical="center" wrapText="1"/>
    </xf>
    <xf numFmtId="0" fontId="43" fillId="0" borderId="22" xfId="0" applyFont="1" applyBorder="1" applyAlignment="1">
      <alignment horizontal="center" vertical="center" wrapText="1"/>
    </xf>
    <xf numFmtId="0" fontId="43" fillId="0" borderId="22" xfId="0" applyFont="1" applyBorder="1"/>
    <xf numFmtId="0" fontId="43" fillId="0" borderId="22" xfId="0" applyFont="1" applyBorder="1" applyAlignment="1">
      <alignment horizontal="left" vertical="top"/>
    </xf>
    <xf numFmtId="0" fontId="0" fillId="0" borderId="22" xfId="0" applyFont="1" applyBorder="1" applyAlignment="1">
      <alignment horizontal="left" vertical="top"/>
    </xf>
    <xf numFmtId="0" fontId="0" fillId="0" borderId="22" xfId="0" applyFont="1" applyBorder="1" applyAlignment="1">
      <alignment horizontal="center"/>
    </xf>
    <xf numFmtId="0" fontId="0" fillId="0" borderId="7" xfId="0" applyFont="1" applyBorder="1" applyAlignment="1">
      <alignment horizontal="left"/>
    </xf>
    <xf numFmtId="0" fontId="43" fillId="0" borderId="99" xfId="0" applyFont="1" applyBorder="1" applyAlignment="1">
      <alignment vertical="center" wrapText="1"/>
    </xf>
    <xf numFmtId="0" fontId="43" fillId="0" borderId="105" xfId="0" applyFont="1" applyBorder="1" applyAlignment="1">
      <alignment horizontal="center" vertical="center" wrapText="1"/>
    </xf>
    <xf numFmtId="0" fontId="43" fillId="0" borderId="98" xfId="0" applyFont="1" applyBorder="1" applyAlignment="1">
      <alignment vertical="center" wrapText="1"/>
    </xf>
    <xf numFmtId="169" fontId="43" fillId="0" borderId="98" xfId="0" applyNumberFormat="1" applyFont="1" applyBorder="1" applyAlignment="1">
      <alignment horizontal="center" vertical="center" wrapText="1"/>
    </xf>
    <xf numFmtId="0" fontId="43" fillId="0" borderId="98" xfId="0" applyFont="1" applyBorder="1" applyAlignment="1">
      <alignment vertical="top" wrapText="1"/>
    </xf>
    <xf numFmtId="0" fontId="43" fillId="0" borderId="97" xfId="0" applyFont="1" applyBorder="1" applyAlignment="1">
      <alignment horizontal="center" vertical="center" wrapText="1"/>
    </xf>
    <xf numFmtId="0" fontId="89" fillId="0" borderId="98" xfId="0" applyFont="1" applyBorder="1" applyAlignment="1">
      <alignment vertical="top" wrapText="1"/>
    </xf>
    <xf numFmtId="0" fontId="43" fillId="0" borderId="97" xfId="0" applyFont="1" applyBorder="1" applyAlignment="1">
      <alignment vertical="center" wrapText="1"/>
    </xf>
    <xf numFmtId="0" fontId="89" fillId="0" borderId="102" xfId="0" applyFont="1" applyBorder="1" applyAlignment="1">
      <alignment vertical="top" wrapText="1"/>
    </xf>
    <xf numFmtId="0" fontId="89" fillId="0" borderId="0" xfId="0" applyFont="1" applyAlignment="1">
      <alignment vertical="top" wrapText="1"/>
    </xf>
    <xf numFmtId="0" fontId="43" fillId="0" borderId="106" xfId="0" applyFont="1" applyBorder="1" applyAlignment="1">
      <alignment horizontal="center" vertical="center" wrapText="1"/>
    </xf>
    <xf numFmtId="0" fontId="43" fillId="0" borderId="107" xfId="0" applyFont="1" applyBorder="1" applyAlignment="1">
      <alignment vertical="center" wrapText="1"/>
    </xf>
    <xf numFmtId="169" fontId="43" fillId="0" borderId="107" xfId="0" applyNumberFormat="1" applyFont="1" applyBorder="1" applyAlignment="1">
      <alignment horizontal="center" vertical="center" wrapText="1"/>
    </xf>
    <xf numFmtId="0" fontId="43" fillId="0" borderId="107" xfId="0" applyFont="1" applyBorder="1" applyAlignment="1">
      <alignment vertical="top" wrapText="1"/>
    </xf>
    <xf numFmtId="0" fontId="43" fillId="0" borderId="107" xfId="0" applyFont="1" applyBorder="1" applyAlignment="1">
      <alignment horizontal="left" vertical="center" wrapText="1"/>
    </xf>
    <xf numFmtId="0" fontId="43" fillId="0" borderId="107" xfId="0" applyFont="1" applyBorder="1" applyAlignment="1">
      <alignment horizontal="center" vertical="center" wrapText="1"/>
    </xf>
    <xf numFmtId="0" fontId="89" fillId="0" borderId="107" xfId="0" applyFont="1" applyBorder="1" applyAlignment="1">
      <alignment vertical="top" wrapText="1"/>
    </xf>
    <xf numFmtId="0" fontId="43" fillId="0" borderId="108" xfId="0" applyFont="1" applyBorder="1" applyAlignment="1">
      <alignment vertical="center" wrapText="1"/>
    </xf>
    <xf numFmtId="0" fontId="89" fillId="0" borderId="109" xfId="0" applyFont="1" applyBorder="1" applyAlignment="1">
      <alignment vertical="top" wrapText="1"/>
    </xf>
    <xf numFmtId="0" fontId="43" fillId="0" borderId="107" xfId="0" applyFont="1" applyBorder="1" applyAlignment="1">
      <alignment horizontal="left" vertical="top" wrapText="1"/>
    </xf>
    <xf numFmtId="0" fontId="89" fillId="0" borderId="107" xfId="0" applyFont="1" applyBorder="1" applyAlignment="1">
      <alignment horizontal="left" vertical="top" wrapText="1"/>
    </xf>
    <xf numFmtId="0" fontId="89" fillId="0" borderId="109" xfId="0" applyFont="1" applyBorder="1" applyAlignment="1">
      <alignment horizontal="left" vertical="top" wrapText="1"/>
    </xf>
    <xf numFmtId="0" fontId="43" fillId="0" borderId="112" xfId="0" applyFont="1" applyBorder="1" applyAlignment="1">
      <alignment horizontal="center" vertical="center" wrapText="1"/>
    </xf>
    <xf numFmtId="169" fontId="43" fillId="0" borderId="108" xfId="0" applyNumberFormat="1" applyFont="1" applyBorder="1" applyAlignment="1">
      <alignment horizontal="center" vertical="center" wrapText="1"/>
    </xf>
    <xf numFmtId="0" fontId="43" fillId="0" borderId="108" xfId="0" applyFont="1" applyBorder="1" applyAlignment="1">
      <alignment horizontal="left" vertical="top" wrapText="1"/>
    </xf>
    <xf numFmtId="0" fontId="43" fillId="0" borderId="108" xfId="0" applyFont="1" applyBorder="1" applyAlignment="1">
      <alignment horizontal="left" vertical="center" wrapText="1"/>
    </xf>
    <xf numFmtId="0" fontId="43" fillId="0" borderId="108" xfId="0" applyFont="1" applyBorder="1" applyAlignment="1">
      <alignment horizontal="center" vertical="center" wrapText="1"/>
    </xf>
    <xf numFmtId="0" fontId="89" fillId="0" borderId="108" xfId="0" applyFont="1" applyBorder="1" applyAlignment="1">
      <alignment vertical="top" wrapText="1"/>
    </xf>
    <xf numFmtId="0" fontId="89" fillId="0" borderId="108" xfId="0" applyFont="1" applyBorder="1" applyAlignment="1">
      <alignment horizontal="left" vertical="top" wrapText="1"/>
    </xf>
    <xf numFmtId="0" fontId="89" fillId="0" borderId="110" xfId="0" applyFont="1" applyBorder="1" applyAlignment="1">
      <alignment horizontal="left" vertical="top" wrapText="1"/>
    </xf>
    <xf numFmtId="0" fontId="43" fillId="37" borderId="4" xfId="0" applyFont="1" applyFill="1" applyBorder="1" applyAlignment="1">
      <alignment horizontal="center" vertical="center" wrapText="1"/>
    </xf>
    <xf numFmtId="0" fontId="43" fillId="37" borderId="1" xfId="0" applyFont="1" applyFill="1" applyBorder="1" applyAlignment="1">
      <alignment vertical="center" wrapText="1"/>
    </xf>
    <xf numFmtId="169" fontId="43" fillId="37" borderId="1" xfId="0" applyNumberFormat="1" applyFont="1" applyFill="1" applyBorder="1" applyAlignment="1">
      <alignment horizontal="center" vertical="center" wrapText="1"/>
    </xf>
    <xf numFmtId="0" fontId="43" fillId="37" borderId="1" xfId="0" applyFont="1" applyFill="1" applyBorder="1" applyAlignment="1">
      <alignment horizontal="left" vertical="center" wrapText="1"/>
    </xf>
    <xf numFmtId="0" fontId="43" fillId="37" borderId="1" xfId="0" applyFont="1" applyFill="1" applyBorder="1" applyAlignment="1">
      <alignment horizontal="center" vertical="center" wrapText="1"/>
    </xf>
    <xf numFmtId="0" fontId="89" fillId="37" borderId="1" xfId="0" applyFont="1" applyFill="1" applyBorder="1" applyAlignment="1">
      <alignment vertical="top" wrapText="1"/>
    </xf>
    <xf numFmtId="0" fontId="89" fillId="37" borderId="1" xfId="0" applyFont="1" applyFill="1" applyBorder="1" applyAlignment="1">
      <alignment horizontal="left" vertical="top" wrapText="1"/>
    </xf>
    <xf numFmtId="0" fontId="89" fillId="37" borderId="5" xfId="0" applyFont="1" applyFill="1" applyBorder="1" applyAlignment="1">
      <alignment horizontal="left" vertical="top" wrapText="1"/>
    </xf>
    <xf numFmtId="0" fontId="89" fillId="37" borderId="0" xfId="0" applyFont="1" applyFill="1" applyAlignment="1">
      <alignment vertical="top" wrapText="1"/>
    </xf>
    <xf numFmtId="0" fontId="0" fillId="37" borderId="0" xfId="0" applyFill="1"/>
    <xf numFmtId="0" fontId="43" fillId="37" borderId="1" xfId="0" applyFont="1" applyFill="1" applyBorder="1"/>
    <xf numFmtId="0" fontId="43" fillId="37" borderId="1" xfId="0" applyFont="1" applyFill="1" applyBorder="1" applyAlignment="1">
      <alignment horizontal="left" vertical="top"/>
    </xf>
    <xf numFmtId="0" fontId="43" fillId="37" borderId="1" xfId="0" applyFont="1" applyFill="1" applyBorder="1" applyAlignment="1">
      <alignment horizontal="center"/>
    </xf>
    <xf numFmtId="0" fontId="43" fillId="37" borderId="5" xfId="0" applyFont="1" applyFill="1" applyBorder="1" applyAlignment="1">
      <alignment horizontal="left"/>
    </xf>
    <xf numFmtId="0" fontId="0" fillId="37" borderId="0" xfId="0" applyFont="1" applyFill="1"/>
    <xf numFmtId="0" fontId="0" fillId="37" borderId="0" xfId="0" applyFont="1" applyFill="1" applyAlignment="1"/>
    <xf numFmtId="0" fontId="43" fillId="37" borderId="6" xfId="0" applyFont="1" applyFill="1" applyBorder="1" applyAlignment="1">
      <alignment horizontal="center" vertical="center" wrapText="1"/>
    </xf>
    <xf numFmtId="0" fontId="43" fillId="37" borderId="22" xfId="0" applyFont="1" applyFill="1" applyBorder="1" applyAlignment="1">
      <alignment vertical="center" wrapText="1"/>
    </xf>
    <xf numFmtId="169" fontId="43" fillId="37" borderId="22" xfId="0" applyNumberFormat="1" applyFont="1" applyFill="1" applyBorder="1" applyAlignment="1">
      <alignment horizontal="center" vertical="center" wrapText="1"/>
    </xf>
    <xf numFmtId="0" fontId="43" fillId="37" borderId="22" xfId="0" applyFont="1" applyFill="1" applyBorder="1" applyAlignment="1">
      <alignment horizontal="left" vertical="center" wrapText="1"/>
    </xf>
    <xf numFmtId="0" fontId="43" fillId="37" borderId="103" xfId="0" applyFont="1" applyFill="1" applyBorder="1" applyAlignment="1">
      <alignment horizontal="center" vertical="center" wrapText="1"/>
    </xf>
    <xf numFmtId="0" fontId="43" fillId="37" borderId="104" xfId="0" applyFont="1" applyFill="1" applyBorder="1" applyAlignment="1">
      <alignment horizontal="center" vertical="center" wrapText="1"/>
    </xf>
    <xf numFmtId="0" fontId="43" fillId="37" borderId="22" xfId="0" applyFont="1" applyFill="1" applyBorder="1" applyAlignment="1">
      <alignment horizontal="center" vertical="center" wrapText="1"/>
    </xf>
    <xf numFmtId="0" fontId="43" fillId="37" borderId="22" xfId="0" applyFont="1" applyFill="1" applyBorder="1"/>
    <xf numFmtId="0" fontId="43" fillId="37" borderId="22" xfId="0" applyFont="1" applyFill="1" applyBorder="1" applyAlignment="1">
      <alignment horizontal="left" vertical="top"/>
    </xf>
    <xf numFmtId="0" fontId="43" fillId="37" borderId="22" xfId="0" applyFont="1" applyFill="1" applyBorder="1" applyAlignment="1">
      <alignment horizontal="center"/>
    </xf>
    <xf numFmtId="0" fontId="43" fillId="37" borderId="7" xfId="0" applyFont="1" applyFill="1" applyBorder="1" applyAlignment="1">
      <alignment horizontal="left"/>
    </xf>
    <xf numFmtId="0" fontId="90" fillId="0" borderId="1" xfId="0" applyFont="1" applyBorder="1" applyAlignment="1">
      <alignment horizontal="center" vertical="center" wrapText="1"/>
    </xf>
    <xf numFmtId="169" fontId="90" fillId="0" borderId="1" xfId="0" applyNumberFormat="1" applyFont="1" applyBorder="1" applyAlignment="1">
      <alignment horizontal="center" vertical="center" wrapText="1"/>
    </xf>
    <xf numFmtId="0" fontId="91" fillId="0" borderId="113" xfId="0" applyFont="1" applyBorder="1" applyAlignment="1">
      <alignment horizontal="left" vertical="center" wrapText="1"/>
    </xf>
    <xf numFmtId="0" fontId="91" fillId="0" borderId="107" xfId="0" applyFont="1" applyBorder="1" applyAlignment="1">
      <alignment horizontal="left" vertical="center" wrapText="1"/>
    </xf>
    <xf numFmtId="0" fontId="90" fillId="0" borderId="107" xfId="0" applyFont="1" applyBorder="1" applyAlignment="1">
      <alignment horizontal="center" vertical="center" wrapText="1"/>
    </xf>
    <xf numFmtId="169" fontId="90" fillId="0" borderId="107" xfId="0" applyNumberFormat="1" applyFont="1" applyBorder="1" applyAlignment="1">
      <alignment horizontal="center" vertical="center" wrapText="1"/>
    </xf>
    <xf numFmtId="0" fontId="90" fillId="36" borderId="107" xfId="0" applyFont="1" applyFill="1" applyBorder="1" applyAlignment="1">
      <alignment vertical="center" wrapText="1"/>
    </xf>
    <xf numFmtId="0" fontId="92" fillId="0" borderId="107" xfId="0" applyFont="1" applyBorder="1" applyAlignment="1">
      <alignment horizontal="left" vertical="center" wrapText="1"/>
    </xf>
    <xf numFmtId="0" fontId="90" fillId="0" borderId="107" xfId="0" applyFont="1" applyBorder="1" applyAlignment="1">
      <alignment horizontal="left" vertical="center" wrapText="1"/>
    </xf>
    <xf numFmtId="0" fontId="90" fillId="36" borderId="107" xfId="0" applyFont="1" applyFill="1" applyBorder="1" applyAlignment="1">
      <alignment horizontal="center" vertical="center" wrapText="1"/>
    </xf>
    <xf numFmtId="169" fontId="92" fillId="36" borderId="107" xfId="0" applyNumberFormat="1" applyFont="1" applyFill="1" applyBorder="1" applyAlignment="1">
      <alignment horizontal="left" vertical="center" wrapText="1"/>
    </xf>
    <xf numFmtId="0" fontId="90" fillId="0" borderId="0" xfId="0" applyFont="1"/>
    <xf numFmtId="0" fontId="94" fillId="0" borderId="1" xfId="0" applyFont="1" applyBorder="1" applyAlignment="1">
      <alignment horizontal="center" vertical="center" wrapText="1"/>
    </xf>
    <xf numFmtId="0" fontId="94" fillId="0" borderId="107" xfId="0" applyFont="1" applyBorder="1" applyAlignment="1">
      <alignment horizontal="center" vertical="center" wrapText="1"/>
    </xf>
    <xf numFmtId="0" fontId="95" fillId="36" borderId="107" xfId="0" applyFont="1" applyFill="1" applyBorder="1" applyAlignment="1">
      <alignment vertical="center" wrapText="1"/>
    </xf>
    <xf numFmtId="0" fontId="95" fillId="0" borderId="107" xfId="0" applyFont="1" applyBorder="1" applyAlignment="1">
      <alignment horizontal="left" vertical="center" wrapText="1"/>
    </xf>
    <xf numFmtId="0" fontId="90" fillId="0" borderId="0" xfId="0" applyFont="1" applyAlignment="1">
      <alignment horizontal="center" vertical="center" wrapText="1"/>
    </xf>
    <xf numFmtId="0" fontId="90" fillId="0" borderId="0" xfId="0" applyFont="1" applyAlignment="1">
      <alignment horizontal="left"/>
    </xf>
    <xf numFmtId="0" fontId="96" fillId="0" borderId="0" xfId="0" applyFont="1"/>
    <xf numFmtId="0" fontId="97" fillId="0" borderId="107" xfId="0" applyFont="1" applyBorder="1" applyAlignment="1">
      <alignment horizontal="left" vertical="center" wrapText="1"/>
    </xf>
    <xf numFmtId="169" fontId="43" fillId="0" borderId="114" xfId="0" applyNumberFormat="1" applyFont="1" applyBorder="1" applyAlignment="1">
      <alignment horizontal="center" vertical="center" wrapText="1"/>
    </xf>
    <xf numFmtId="0" fontId="47" fillId="0" borderId="107" xfId="0" applyFont="1" applyBorder="1" applyAlignment="1">
      <alignment horizontal="left" vertical="center" wrapText="1"/>
    </xf>
    <xf numFmtId="0" fontId="16" fillId="4" borderId="107" xfId="0" applyFont="1" applyFill="1" applyBorder="1" applyAlignment="1">
      <alignment vertical="center" wrapText="1"/>
    </xf>
    <xf numFmtId="0" fontId="98" fillId="4" borderId="107" xfId="0" applyFont="1" applyFill="1" applyBorder="1" applyAlignment="1">
      <alignment horizontal="left" vertical="center" wrapText="1"/>
    </xf>
    <xf numFmtId="0" fontId="97" fillId="4" borderId="107" xfId="0" applyFont="1" applyFill="1" applyBorder="1" applyAlignment="1">
      <alignment horizontal="center" vertical="center" wrapText="1"/>
    </xf>
    <xf numFmtId="0" fontId="97" fillId="38" borderId="108" xfId="0" applyFont="1" applyFill="1" applyBorder="1" applyAlignment="1">
      <alignment vertical="center" wrapText="1"/>
    </xf>
    <xf numFmtId="0" fontId="47" fillId="0" borderId="107" xfId="0" applyFont="1" applyBorder="1" applyAlignment="1">
      <alignment vertical="center" wrapText="1"/>
    </xf>
    <xf numFmtId="0" fontId="43" fillId="0" borderId="1" xfId="14" applyFont="1" applyBorder="1" applyAlignment="1">
      <alignment vertical="center" wrapText="1"/>
    </xf>
    <xf numFmtId="14" fontId="43" fillId="0" borderId="1" xfId="14" applyNumberFormat="1" applyFont="1" applyBorder="1" applyAlignment="1">
      <alignment vertical="center" wrapText="1"/>
    </xf>
    <xf numFmtId="0" fontId="43" fillId="0" borderId="1" xfId="14" applyFont="1" applyBorder="1" applyAlignment="1">
      <alignment horizontal="justify" vertical="center" wrapText="1"/>
    </xf>
    <xf numFmtId="0" fontId="14" fillId="0" borderId="1" xfId="14" applyFont="1" applyBorder="1" applyAlignment="1">
      <alignment horizontal="justify" vertical="center" wrapText="1"/>
    </xf>
    <xf numFmtId="0" fontId="14" fillId="0" borderId="1" xfId="14" applyFont="1" applyBorder="1" applyAlignment="1">
      <alignment horizontal="left" vertical="center" wrapText="1"/>
    </xf>
    <xf numFmtId="0" fontId="14" fillId="0" borderId="1" xfId="14" applyFont="1" applyFill="1" applyBorder="1" applyAlignment="1">
      <alignment horizontal="justify" vertical="center" wrapText="1"/>
    </xf>
    <xf numFmtId="0" fontId="43" fillId="0" borderId="1" xfId="14" applyFont="1" applyBorder="1" applyAlignment="1">
      <alignment horizontal="center" vertical="center" wrapText="1"/>
    </xf>
    <xf numFmtId="14" fontId="43" fillId="0" borderId="1" xfId="14" applyNumberFormat="1" applyFont="1" applyBorder="1" applyAlignment="1">
      <alignment horizontal="center" vertical="center" wrapText="1"/>
    </xf>
    <xf numFmtId="0" fontId="43" fillId="17" borderId="1" xfId="14" applyFont="1" applyFill="1" applyBorder="1" applyAlignment="1">
      <alignment vertical="center" wrapText="1"/>
    </xf>
    <xf numFmtId="0" fontId="44" fillId="0" borderId="1" xfId="14" applyFont="1" applyFill="1" applyBorder="1" applyAlignment="1">
      <alignment horizontal="left" vertical="center" wrapText="1"/>
    </xf>
    <xf numFmtId="0" fontId="43" fillId="0" borderId="1" xfId="14" applyFont="1" applyFill="1" applyBorder="1" applyAlignment="1">
      <alignment horizontal="left" vertical="center" wrapText="1"/>
    </xf>
    <xf numFmtId="0" fontId="43" fillId="0" borderId="1" xfId="14" applyFont="1" applyBorder="1" applyAlignment="1">
      <alignment horizontal="left" vertical="center" wrapText="1"/>
    </xf>
    <xf numFmtId="0" fontId="90" fillId="37" borderId="1" xfId="0" applyFont="1" applyFill="1" applyBorder="1" applyAlignment="1">
      <alignment horizontal="center" vertical="center" wrapText="1"/>
    </xf>
    <xf numFmtId="169" fontId="90" fillId="37" borderId="1" xfId="0" applyNumberFormat="1" applyFont="1" applyFill="1" applyBorder="1" applyAlignment="1">
      <alignment horizontal="center" vertical="center" wrapText="1"/>
    </xf>
    <xf numFmtId="0" fontId="91" fillId="37" borderId="113" xfId="0" applyFont="1" applyFill="1" applyBorder="1" applyAlignment="1">
      <alignment horizontal="left" vertical="center" wrapText="1"/>
    </xf>
    <xf numFmtId="0" fontId="91" fillId="37" borderId="107" xfId="0" applyFont="1" applyFill="1" applyBorder="1" applyAlignment="1">
      <alignment horizontal="left" vertical="center" wrapText="1"/>
    </xf>
    <xf numFmtId="0" fontId="90" fillId="37" borderId="107" xfId="0" applyFont="1" applyFill="1" applyBorder="1" applyAlignment="1">
      <alignment horizontal="center" vertical="center" wrapText="1"/>
    </xf>
    <xf numFmtId="169" fontId="90" fillId="37" borderId="107" xfId="0" applyNumberFormat="1" applyFont="1" applyFill="1" applyBorder="1" applyAlignment="1">
      <alignment horizontal="center" vertical="center" wrapText="1"/>
    </xf>
    <xf numFmtId="0" fontId="90" fillId="39" borderId="107" xfId="0" applyFont="1" applyFill="1" applyBorder="1" applyAlignment="1">
      <alignment vertical="center" wrapText="1"/>
    </xf>
    <xf numFmtId="0" fontId="92" fillId="37" borderId="107" xfId="0" applyFont="1" applyFill="1" applyBorder="1" applyAlignment="1">
      <alignment horizontal="left" vertical="center" wrapText="1"/>
    </xf>
    <xf numFmtId="0" fontId="90" fillId="37" borderId="107" xfId="0" applyFont="1" applyFill="1" applyBorder="1" applyAlignment="1">
      <alignment horizontal="left" vertical="center" wrapText="1"/>
    </xf>
    <xf numFmtId="0" fontId="90" fillId="39" borderId="107" xfId="0" applyFont="1" applyFill="1" applyBorder="1" applyAlignment="1">
      <alignment horizontal="center" vertical="center" wrapText="1"/>
    </xf>
    <xf numFmtId="169" fontId="92" fillId="39" borderId="107" xfId="0" applyNumberFormat="1" applyFont="1" applyFill="1" applyBorder="1" applyAlignment="1">
      <alignment horizontal="left" vertical="center" wrapText="1"/>
    </xf>
    <xf numFmtId="0" fontId="90" fillId="37" borderId="0" xfId="0" applyFont="1" applyFill="1"/>
    <xf numFmtId="0" fontId="14" fillId="0" borderId="1" xfId="0" applyFont="1" applyFill="1" applyBorder="1" applyAlignment="1">
      <alignment horizontal="justify" vertical="center" wrapText="1"/>
    </xf>
    <xf numFmtId="0" fontId="43" fillId="0" borderId="21" xfId="0" applyFont="1" applyBorder="1" applyAlignment="1">
      <alignment horizontal="center" vertical="center" wrapText="1"/>
    </xf>
    <xf numFmtId="0" fontId="43" fillId="0" borderId="21" xfId="0" applyFont="1" applyFill="1" applyBorder="1" applyAlignment="1">
      <alignment vertical="center" wrapText="1"/>
    </xf>
    <xf numFmtId="0" fontId="48" fillId="0" borderId="1" xfId="0" applyFont="1" applyBorder="1" applyAlignment="1">
      <alignment horizontal="center"/>
    </xf>
    <xf numFmtId="169" fontId="43" fillId="0" borderId="107" xfId="15" applyNumberFormat="1" applyFont="1" applyBorder="1" applyAlignment="1">
      <alignment horizontal="center" vertical="center" wrapText="1"/>
    </xf>
    <xf numFmtId="0" fontId="91" fillId="0" borderId="107" xfId="15" applyFont="1" applyBorder="1" applyAlignment="1">
      <alignment horizontal="left" vertical="center" wrapText="1"/>
    </xf>
    <xf numFmtId="0" fontId="43" fillId="0" borderId="115" xfId="15" applyFont="1" applyBorder="1" applyAlignment="1">
      <alignment horizontal="center" vertical="center" wrapText="1"/>
    </xf>
    <xf numFmtId="0" fontId="91" fillId="0" borderId="113" xfId="15" applyFont="1" applyBorder="1" applyAlignment="1">
      <alignment horizontal="left" vertical="center" wrapText="1"/>
    </xf>
    <xf numFmtId="0" fontId="43" fillId="0" borderId="1" xfId="15" applyFont="1" applyBorder="1" applyAlignment="1">
      <alignment horizontal="center" vertical="center" wrapText="1"/>
    </xf>
    <xf numFmtId="169" fontId="43" fillId="0" borderId="1" xfId="15" applyNumberFormat="1" applyFont="1" applyBorder="1" applyAlignment="1">
      <alignment horizontal="center" vertical="center" wrapText="1"/>
    </xf>
    <xf numFmtId="0" fontId="43" fillId="0" borderId="1" xfId="15" applyFont="1" applyBorder="1" applyAlignment="1">
      <alignment horizontal="justify" vertical="center" wrapText="1"/>
    </xf>
    <xf numFmtId="0" fontId="43" fillId="0" borderId="107" xfId="15" applyFont="1" applyFill="1" applyBorder="1" applyAlignment="1">
      <alignment horizontal="center" vertical="center" wrapText="1"/>
    </xf>
    <xf numFmtId="169" fontId="43" fillId="0" borderId="107" xfId="15" applyNumberFormat="1" applyFont="1" applyFill="1" applyBorder="1" applyAlignment="1">
      <alignment horizontal="center" vertical="center" wrapText="1"/>
    </xf>
    <xf numFmtId="169" fontId="43" fillId="0" borderId="107" xfId="15" applyNumberFormat="1" applyFont="1" applyBorder="1" applyAlignment="1">
      <alignment horizontal="center" vertical="center" wrapText="1"/>
    </xf>
    <xf numFmtId="0" fontId="91" fillId="0" borderId="107" xfId="15" applyFont="1" applyBorder="1" applyAlignment="1">
      <alignment horizontal="left" vertical="center" wrapText="1"/>
    </xf>
    <xf numFmtId="0" fontId="43" fillId="0" borderId="115" xfId="15" applyFont="1" applyBorder="1" applyAlignment="1">
      <alignment horizontal="center" vertical="center" wrapText="1"/>
    </xf>
    <xf numFmtId="0" fontId="91" fillId="0" borderId="113" xfId="15" applyFont="1" applyBorder="1" applyAlignment="1">
      <alignment horizontal="left" vertical="center" wrapText="1"/>
    </xf>
    <xf numFmtId="0" fontId="43" fillId="0" borderId="1" xfId="15" applyFont="1" applyBorder="1" applyAlignment="1">
      <alignment horizontal="center" vertical="center" wrapText="1"/>
    </xf>
    <xf numFmtId="169" fontId="43" fillId="0" borderId="1" xfId="15" applyNumberFormat="1" applyFont="1" applyBorder="1" applyAlignment="1">
      <alignment horizontal="center" vertical="center" wrapText="1"/>
    </xf>
    <xf numFmtId="0" fontId="43" fillId="0" borderId="1" xfId="15" applyFont="1" applyBorder="1" applyAlignment="1">
      <alignment horizontal="justify" vertical="center" wrapText="1"/>
    </xf>
    <xf numFmtId="0" fontId="43" fillId="0" borderId="107" xfId="15" applyFont="1" applyFill="1" applyBorder="1" applyAlignment="1">
      <alignment horizontal="center" vertical="center" wrapText="1"/>
    </xf>
    <xf numFmtId="169" fontId="43" fillId="0" borderId="107" xfId="15" applyNumberFormat="1" applyFont="1" applyFill="1" applyBorder="1" applyAlignment="1">
      <alignment horizontal="center" vertical="center" wrapText="1"/>
    </xf>
    <xf numFmtId="0" fontId="58" fillId="0" borderId="53" xfId="0" applyFont="1" applyBorder="1" applyAlignment="1">
      <alignment horizontal="center" vertical="center"/>
    </xf>
    <xf numFmtId="0" fontId="8" fillId="0" borderId="54" xfId="0" applyFont="1" applyBorder="1"/>
    <xf numFmtId="0" fontId="8" fillId="0" borderId="55" xfId="0" applyFont="1" applyBorder="1"/>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0" borderId="1" xfId="0" applyNumberFormat="1" applyFont="1" applyFill="1" applyBorder="1" applyAlignment="1">
      <alignment horizontal="left" vertical="center" wrapText="1"/>
    </xf>
    <xf numFmtId="0" fontId="8" fillId="0" borderId="1" xfId="0" applyFont="1" applyFill="1" applyBorder="1"/>
    <xf numFmtId="164" fontId="12" fillId="4" borderId="56" xfId="0" applyNumberFormat="1" applyFont="1" applyFill="1" applyBorder="1" applyAlignment="1">
      <alignment horizontal="center" vertical="center"/>
    </xf>
    <xf numFmtId="0" fontId="12" fillId="0" borderId="57" xfId="0" applyFont="1" applyBorder="1" applyAlignment="1">
      <alignment horizontal="center" vertical="center"/>
    </xf>
    <xf numFmtId="164" fontId="12" fillId="0" borderId="56" xfId="0" applyNumberFormat="1" applyFont="1" applyBorder="1" applyAlignment="1">
      <alignment horizontal="center" vertical="center"/>
    </xf>
    <xf numFmtId="0" fontId="12" fillId="0" borderId="58" xfId="0" applyFont="1" applyBorder="1" applyAlignment="1">
      <alignment horizontal="center" vertical="center"/>
    </xf>
    <xf numFmtId="1" fontId="52" fillId="33" borderId="8" xfId="0" applyNumberFormat="1" applyFont="1" applyFill="1" applyBorder="1" applyAlignment="1">
      <alignment horizontal="center" vertical="center" wrapText="1"/>
    </xf>
    <xf numFmtId="0" fontId="8" fillId="32" borderId="10" xfId="0" applyFont="1" applyFill="1" applyBorder="1"/>
    <xf numFmtId="164" fontId="12" fillId="0" borderId="72" xfId="0" applyNumberFormat="1" applyFont="1" applyBorder="1" applyAlignment="1">
      <alignment horizontal="center" vertical="center"/>
    </xf>
    <xf numFmtId="0" fontId="12" fillId="0" borderId="73" xfId="0" applyFont="1" applyBorder="1" applyAlignment="1">
      <alignment horizontal="center" vertical="center"/>
    </xf>
    <xf numFmtId="1" fontId="52" fillId="23" borderId="8" xfId="0" applyNumberFormat="1" applyFont="1" applyFill="1" applyBorder="1" applyAlignment="1">
      <alignment horizontal="center" vertical="center" wrapText="1"/>
    </xf>
    <xf numFmtId="0" fontId="8" fillId="24" borderId="10" xfId="0" applyFont="1" applyFill="1" applyBorder="1"/>
    <xf numFmtId="164" fontId="12" fillId="0" borderId="69" xfId="0" applyNumberFormat="1" applyFont="1" applyBorder="1" applyAlignment="1">
      <alignment horizontal="center" vertical="center"/>
    </xf>
    <xf numFmtId="0" fontId="12" fillId="0" borderId="71" xfId="0" applyFont="1" applyBorder="1" applyAlignment="1">
      <alignment horizontal="center" vertical="center"/>
    </xf>
    <xf numFmtId="164" fontId="12" fillId="0" borderId="62" xfId="0" applyNumberFormat="1" applyFont="1" applyBorder="1" applyAlignment="1">
      <alignment horizontal="center" vertical="center"/>
    </xf>
    <xf numFmtId="0" fontId="12" fillId="0" borderId="63" xfId="0" applyFont="1" applyBorder="1" applyAlignment="1">
      <alignment horizontal="center" vertical="center"/>
    </xf>
    <xf numFmtId="164" fontId="12" fillId="4" borderId="62" xfId="0" applyNumberFormat="1" applyFont="1" applyFill="1" applyBorder="1" applyAlignment="1">
      <alignment horizontal="center" vertical="center"/>
    </xf>
    <xf numFmtId="0" fontId="49" fillId="0" borderId="56" xfId="0" applyFont="1" applyBorder="1" applyAlignment="1">
      <alignment horizontal="left" vertical="center" wrapText="1"/>
    </xf>
    <xf numFmtId="0" fontId="7" fillId="0" borderId="57" xfId="0" applyFont="1" applyBorder="1" applyAlignment="1">
      <alignment horizontal="left"/>
    </xf>
    <xf numFmtId="0" fontId="7" fillId="0" borderId="58" xfId="0" applyFont="1" applyBorder="1" applyAlignment="1">
      <alignment horizontal="left"/>
    </xf>
    <xf numFmtId="0" fontId="49" fillId="4" borderId="56" xfId="0" applyFont="1" applyFill="1" applyBorder="1" applyAlignment="1">
      <alignment horizontal="left" vertical="center"/>
    </xf>
    <xf numFmtId="164" fontId="12" fillId="0" borderId="56" xfId="0" applyNumberFormat="1" applyFont="1" applyFill="1" applyBorder="1" applyAlignment="1">
      <alignment horizontal="center" vertical="center"/>
    </xf>
    <xf numFmtId="0" fontId="12" fillId="0" borderId="57" xfId="0" applyFont="1" applyFill="1" applyBorder="1" applyAlignment="1">
      <alignment horizontal="center" vertical="center"/>
    </xf>
    <xf numFmtId="1" fontId="52" fillId="22" borderId="34" xfId="0" applyNumberFormat="1" applyFont="1" applyFill="1" applyBorder="1" applyAlignment="1">
      <alignment horizontal="center" vertical="center"/>
    </xf>
    <xf numFmtId="0" fontId="8" fillId="13" borderId="42" xfId="0" applyFont="1" applyFill="1" applyBorder="1"/>
    <xf numFmtId="0" fontId="12" fillId="0" borderId="70" xfId="0" applyFont="1" applyBorder="1" applyAlignment="1">
      <alignment horizontal="center" vertical="center"/>
    </xf>
    <xf numFmtId="0" fontId="49" fillId="4" borderId="56" xfId="0" applyFont="1" applyFill="1" applyBorder="1" applyAlignment="1">
      <alignment horizontal="left" vertical="center" wrapText="1"/>
    </xf>
    <xf numFmtId="0" fontId="59" fillId="18" borderId="34" xfId="0" applyFont="1" applyFill="1" applyBorder="1" applyAlignment="1">
      <alignment horizontal="center" vertical="center" wrapText="1"/>
    </xf>
    <xf numFmtId="0" fontId="8" fillId="0" borderId="35" xfId="0" applyFont="1" applyBorder="1"/>
    <xf numFmtId="0" fontId="8" fillId="0" borderId="42" xfId="0" applyFont="1" applyBorder="1"/>
    <xf numFmtId="0" fontId="60" fillId="4" borderId="8" xfId="1" applyFont="1" applyFill="1" applyBorder="1" applyAlignment="1">
      <alignment horizontal="center" vertical="center" wrapText="1"/>
    </xf>
    <xf numFmtId="0" fontId="60" fillId="0" borderId="9" xfId="1" applyFont="1" applyBorder="1"/>
    <xf numFmtId="0" fontId="60" fillId="0" borderId="10" xfId="1" applyFont="1" applyBorder="1"/>
    <xf numFmtId="0" fontId="60" fillId="4" borderId="13" xfId="1" applyFont="1" applyFill="1" applyBorder="1" applyAlignment="1">
      <alignment horizontal="center" vertical="center" wrapText="1"/>
    </xf>
    <xf numFmtId="0" fontId="60" fillId="0" borderId="14" xfId="1" applyFont="1" applyBorder="1"/>
    <xf numFmtId="0" fontId="60" fillId="0" borderId="17" xfId="1" applyFont="1" applyBorder="1"/>
    <xf numFmtId="1" fontId="52" fillId="20" borderId="34" xfId="0" applyNumberFormat="1" applyFont="1" applyFill="1" applyBorder="1" applyAlignment="1">
      <alignment horizontal="center" vertical="center" wrapText="1"/>
    </xf>
    <xf numFmtId="0" fontId="8" fillId="21" borderId="35" xfId="0" applyFont="1" applyFill="1" applyBorder="1"/>
    <xf numFmtId="0" fontId="49" fillId="0" borderId="56" xfId="0" applyFont="1" applyBorder="1" applyAlignment="1">
      <alignment horizontal="left" vertical="center"/>
    </xf>
    <xf numFmtId="1" fontId="41" fillId="4" borderId="14" xfId="0" applyNumberFormat="1" applyFont="1" applyFill="1" applyBorder="1" applyAlignment="1">
      <alignment horizontal="center" vertical="center"/>
    </xf>
    <xf numFmtId="0" fontId="8" fillId="0" borderId="14" xfId="0" applyFont="1" applyBorder="1"/>
    <xf numFmtId="1" fontId="15" fillId="4" borderId="14" xfId="0" applyNumberFormat="1" applyFont="1" applyFill="1" applyBorder="1" applyAlignment="1">
      <alignment horizontal="center" vertical="center"/>
    </xf>
    <xf numFmtId="164" fontId="12" fillId="4" borderId="64" xfId="0" applyNumberFormat="1" applyFont="1" applyFill="1" applyBorder="1" applyAlignment="1">
      <alignment horizontal="center" vertical="center"/>
    </xf>
    <xf numFmtId="0" fontId="7" fillId="0" borderId="65" xfId="0" applyFont="1" applyBorder="1" applyAlignment="1">
      <alignment horizontal="center" vertical="center"/>
    </xf>
    <xf numFmtId="164" fontId="12" fillId="4" borderId="66" xfId="0" applyNumberFormat="1" applyFont="1" applyFill="1" applyBorder="1" applyAlignment="1">
      <alignment horizontal="center" vertical="center"/>
    </xf>
    <xf numFmtId="0" fontId="12" fillId="0" borderId="65" xfId="0" applyFont="1" applyBorder="1" applyAlignment="1">
      <alignment horizontal="center" vertical="center"/>
    </xf>
    <xf numFmtId="0" fontId="49" fillId="4" borderId="59" xfId="0" applyFont="1" applyFill="1" applyBorder="1" applyAlignment="1">
      <alignment horizontal="left" vertical="center" wrapText="1"/>
    </xf>
    <xf numFmtId="0" fontId="7" fillId="0" borderId="60" xfId="0" applyFont="1" applyBorder="1" applyAlignment="1">
      <alignment horizontal="left"/>
    </xf>
    <xf numFmtId="0" fontId="7" fillId="0" borderId="61" xfId="0" applyFont="1" applyBorder="1" applyAlignment="1">
      <alignment horizontal="left"/>
    </xf>
    <xf numFmtId="0" fontId="0" fillId="0" borderId="14" xfId="0" applyBorder="1"/>
    <xf numFmtId="0" fontId="0" fillId="0" borderId="17" xfId="0" applyBorder="1"/>
    <xf numFmtId="0" fontId="12" fillId="0" borderId="64" xfId="0" applyFont="1" applyBorder="1" applyAlignment="1">
      <alignment horizontal="center" vertical="center"/>
    </xf>
    <xf numFmtId="164" fontId="12" fillId="4" borderId="67" xfId="0" applyNumberFormat="1" applyFont="1" applyFill="1" applyBorder="1" applyAlignment="1">
      <alignment horizontal="center" vertical="center"/>
    </xf>
    <xf numFmtId="0" fontId="12" fillId="0" borderId="68" xfId="0" applyFont="1" applyBorder="1" applyAlignment="1">
      <alignment horizontal="center" vertical="center"/>
    </xf>
    <xf numFmtId="1" fontId="15" fillId="4" borderId="1" xfId="0" applyNumberFormat="1" applyFont="1" applyFill="1" applyBorder="1" applyAlignment="1">
      <alignment horizontal="left" vertical="center" wrapText="1"/>
    </xf>
    <xf numFmtId="0" fontId="8" fillId="0" borderId="1" xfId="0" applyFont="1" applyBorder="1"/>
    <xf numFmtId="0" fontId="9" fillId="19" borderId="94" xfId="0" applyFont="1" applyFill="1" applyBorder="1" applyAlignment="1">
      <alignment horizontal="center" vertical="center" wrapText="1"/>
    </xf>
    <xf numFmtId="0" fontId="8" fillId="0" borderId="39" xfId="0" applyFont="1" applyBorder="1"/>
    <xf numFmtId="0" fontId="8" fillId="0" borderId="75" xfId="0" applyFont="1" applyBorder="1"/>
    <xf numFmtId="165" fontId="62" fillId="4" borderId="14" xfId="0" applyNumberFormat="1" applyFont="1" applyFill="1" applyBorder="1" applyAlignment="1">
      <alignment horizontal="center"/>
    </xf>
    <xf numFmtId="0" fontId="8" fillId="0" borderId="17" xfId="0" applyFont="1" applyBorder="1"/>
    <xf numFmtId="39" fontId="63" fillId="35" borderId="53" xfId="0" applyNumberFormat="1" applyFont="1" applyFill="1" applyBorder="1" applyAlignment="1">
      <alignment horizontal="center" vertical="center" wrapText="1"/>
    </xf>
    <xf numFmtId="0" fontId="8" fillId="17" borderId="54" xfId="0" applyFont="1" applyFill="1" applyBorder="1"/>
    <xf numFmtId="0" fontId="8" fillId="17" borderId="55" xfId="0" applyFont="1" applyFill="1" applyBorder="1"/>
    <xf numFmtId="166" fontId="63" fillId="35" borderId="53" xfId="0" applyNumberFormat="1" applyFont="1" applyFill="1" applyBorder="1" applyAlignment="1">
      <alignment horizontal="center" vertical="center" wrapText="1"/>
    </xf>
    <xf numFmtId="1" fontId="59" fillId="18" borderId="1" xfId="0" applyNumberFormat="1" applyFont="1" applyFill="1" applyBorder="1" applyAlignment="1">
      <alignment horizontal="center" vertical="center" wrapText="1"/>
    </xf>
    <xf numFmtId="0" fontId="9" fillId="19" borderId="8" xfId="0" applyFont="1" applyFill="1" applyBorder="1" applyAlignment="1">
      <alignment horizontal="center" vertical="center" wrapText="1"/>
    </xf>
    <xf numFmtId="0" fontId="8" fillId="0" borderId="9" xfId="0" applyFont="1" applyBorder="1"/>
    <xf numFmtId="0" fontId="8" fillId="0" borderId="10" xfId="0" applyFont="1" applyBorder="1"/>
    <xf numFmtId="0" fontId="49" fillId="0" borderId="69" xfId="0" applyFont="1" applyBorder="1" applyAlignment="1">
      <alignment horizontal="left" vertical="center" wrapText="1"/>
    </xf>
    <xf numFmtId="0" fontId="7" fillId="0" borderId="71" xfId="0" applyFont="1" applyBorder="1" applyAlignment="1">
      <alignment horizontal="left"/>
    </xf>
    <xf numFmtId="0" fontId="7" fillId="0" borderId="70" xfId="0" applyFont="1" applyBorder="1" applyAlignment="1">
      <alignment horizontal="left"/>
    </xf>
    <xf numFmtId="1" fontId="61" fillId="28" borderId="34" xfId="0" applyNumberFormat="1" applyFont="1" applyFill="1" applyBorder="1" applyAlignment="1">
      <alignment horizontal="center" vertical="center"/>
    </xf>
    <xf numFmtId="0" fontId="8" fillId="29" borderId="35" xfId="0" applyFont="1" applyFill="1" applyBorder="1"/>
    <xf numFmtId="0" fontId="8" fillId="29" borderId="42" xfId="0" applyFont="1" applyFill="1" applyBorder="1"/>
    <xf numFmtId="1" fontId="68" fillId="28" borderId="53" xfId="0" applyNumberFormat="1" applyFont="1" applyFill="1" applyBorder="1" applyAlignment="1">
      <alignment horizontal="center" vertical="center" wrapText="1"/>
    </xf>
    <xf numFmtId="1" fontId="68" fillId="28" borderId="55" xfId="0" applyNumberFormat="1" applyFont="1" applyFill="1" applyBorder="1" applyAlignment="1">
      <alignment horizontal="center" vertical="center"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43" fillId="17" borderId="28" xfId="0" applyFont="1" applyFill="1" applyBorder="1" applyAlignment="1">
      <alignment horizontal="left" vertical="center" wrapText="1"/>
    </xf>
    <xf numFmtId="0" fontId="43" fillId="17" borderId="29"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43" fillId="34" borderId="80"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81" xfId="0" applyFont="1" applyFill="1" applyBorder="1" applyAlignment="1">
      <alignment horizontal="center" vertical="center" wrapText="1"/>
    </xf>
    <xf numFmtId="0" fontId="44" fillId="17" borderId="28" xfId="0" applyFont="1" applyFill="1" applyBorder="1" applyAlignment="1">
      <alignment horizontal="left" vertical="center" wrapText="1"/>
    </xf>
    <xf numFmtId="0" fontId="43" fillId="0" borderId="1" xfId="0" applyFont="1" applyFill="1" applyBorder="1" applyAlignment="1">
      <alignment horizontal="left" vertical="top" wrapText="1"/>
    </xf>
    <xf numFmtId="0" fontId="44" fillId="0" borderId="1" xfId="0" applyFont="1" applyFill="1" applyBorder="1" applyAlignment="1">
      <alignment horizontal="left" vertical="top" wrapText="1"/>
    </xf>
    <xf numFmtId="0" fontId="43" fillId="17" borderId="29" xfId="0" applyFont="1" applyFill="1" applyBorder="1" applyAlignment="1">
      <alignment horizontal="left" vertical="center"/>
    </xf>
    <xf numFmtId="0" fontId="43" fillId="17" borderId="30" xfId="0" applyFont="1" applyFill="1" applyBorder="1" applyAlignment="1">
      <alignment horizontal="left" vertical="center"/>
    </xf>
    <xf numFmtId="0" fontId="32" fillId="0" borderId="16"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7" xfId="0" applyFont="1" applyBorder="1"/>
    <xf numFmtId="0" fontId="8" fillId="0" borderId="38" xfId="0" applyFont="1" applyBorder="1"/>
    <xf numFmtId="0" fontId="8" fillId="0" borderId="41"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5" xfId="0" applyFont="1" applyBorder="1" applyAlignment="1">
      <alignment horizontal="center" vertical="center" wrapText="1"/>
    </xf>
    <xf numFmtId="0" fontId="64" fillId="25" borderId="8" xfId="0"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9"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5" xfId="0"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Border="1" applyAlignment="1">
      <alignment horizontal="left" vertical="top" wrapText="1"/>
    </xf>
    <xf numFmtId="14" fontId="48" fillId="0" borderId="1" xfId="0" applyNumberFormat="1" applyFont="1" applyFill="1" applyBorder="1" applyAlignment="1">
      <alignment horizontal="center" vertical="center"/>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4"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14" fillId="0" borderId="77" xfId="0" applyFont="1" applyFill="1" applyBorder="1" applyAlignment="1">
      <alignment horizontal="center" vertical="top" wrapText="1"/>
    </xf>
    <xf numFmtId="0" fontId="14" fillId="0" borderId="78" xfId="0" applyFont="1" applyFill="1" applyBorder="1" applyAlignment="1">
      <alignment horizontal="center" vertical="top" wrapText="1"/>
    </xf>
    <xf numFmtId="0" fontId="14" fillId="0" borderId="79" xfId="0" applyFont="1" applyFill="1" applyBorder="1" applyAlignment="1">
      <alignment horizontal="center" vertical="top" wrapText="1"/>
    </xf>
    <xf numFmtId="0" fontId="14" fillId="0" borderId="8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1"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76"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91" xfId="0" applyFont="1" applyFill="1" applyBorder="1" applyAlignment="1">
      <alignment horizontal="center" vertical="center" wrapText="1"/>
    </xf>
    <xf numFmtId="0" fontId="13" fillId="27" borderId="23" xfId="0" applyFont="1" applyFill="1" applyBorder="1" applyAlignment="1">
      <alignment horizontal="center" vertical="center" wrapText="1"/>
    </xf>
    <xf numFmtId="0" fontId="13" fillId="27" borderId="24" xfId="0" applyFont="1" applyFill="1" applyBorder="1" applyAlignment="1">
      <alignment horizontal="center" vertical="center" wrapText="1"/>
    </xf>
    <xf numFmtId="0" fontId="13" fillId="27" borderId="91" xfId="0" applyFont="1" applyFill="1" applyBorder="1" applyAlignment="1">
      <alignment horizontal="center" vertical="center" wrapText="1"/>
    </xf>
    <xf numFmtId="0" fontId="64" fillId="25" borderId="23" xfId="0" applyFont="1" applyFill="1" applyBorder="1" applyAlignment="1">
      <alignment horizontal="center" vertical="center" wrapText="1"/>
    </xf>
    <xf numFmtId="0" fontId="64" fillId="25" borderId="24" xfId="0" applyFont="1" applyFill="1" applyBorder="1" applyAlignment="1">
      <alignment horizontal="center" vertical="center" wrapText="1"/>
    </xf>
    <xf numFmtId="0" fontId="64" fillId="25" borderId="91"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13" fillId="26" borderId="23"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91" xfId="0" applyFont="1" applyFill="1" applyBorder="1" applyAlignment="1">
      <alignment horizontal="center" vertical="center" wrapText="1"/>
    </xf>
    <xf numFmtId="0" fontId="79" fillId="0" borderId="26" xfId="0" applyFont="1" applyBorder="1" applyAlignment="1">
      <alignment horizontal="center"/>
    </xf>
    <xf numFmtId="0" fontId="64" fillId="25" borderId="9" xfId="0" applyFont="1" applyFill="1" applyBorder="1" applyAlignment="1">
      <alignment horizontal="center" vertical="center" wrapText="1"/>
    </xf>
    <xf numFmtId="0" fontId="42" fillId="27" borderId="53" xfId="0" applyFont="1" applyFill="1" applyBorder="1" applyAlignment="1">
      <alignment horizontal="center" vertical="center" wrapText="1"/>
    </xf>
    <xf numFmtId="0" fontId="16" fillId="0" borderId="54" xfId="0" applyFont="1" applyBorder="1"/>
    <xf numFmtId="0" fontId="16" fillId="0" borderId="55" xfId="0" applyFont="1" applyBorder="1"/>
    <xf numFmtId="0" fontId="42" fillId="0" borderId="53" xfId="0" applyFont="1" applyFill="1" applyBorder="1" applyAlignment="1">
      <alignment horizontal="center" vertical="center" wrapText="1"/>
    </xf>
    <xf numFmtId="0" fontId="16" fillId="0" borderId="54" xfId="0" applyFont="1" applyFill="1" applyBorder="1"/>
    <xf numFmtId="0" fontId="16" fillId="0" borderId="55" xfId="0" applyFont="1" applyFill="1" applyBorder="1"/>
    <xf numFmtId="1" fontId="41" fillId="18" borderId="18" xfId="0" applyNumberFormat="1" applyFont="1" applyFill="1" applyBorder="1" applyAlignment="1">
      <alignment horizontal="center" vertical="center" wrapText="1"/>
    </xf>
    <xf numFmtId="1" fontId="41" fillId="18" borderId="19" xfId="0" applyNumberFormat="1" applyFont="1" applyFill="1" applyBorder="1" applyAlignment="1">
      <alignment horizontal="center" vertical="center" wrapText="1"/>
    </xf>
    <xf numFmtId="1" fontId="41" fillId="18"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0" fontId="41" fillId="18" borderId="8"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89" fillId="0" borderId="108" xfId="0" applyFont="1" applyBorder="1" applyAlignment="1">
      <alignment horizontal="center" vertical="top" wrapText="1"/>
    </xf>
    <xf numFmtId="0" fontId="89" fillId="0" borderId="99" xfId="0" applyFont="1" applyBorder="1" applyAlignment="1">
      <alignment horizontal="center" vertical="top" wrapText="1"/>
    </xf>
    <xf numFmtId="0" fontId="43" fillId="0" borderId="108" xfId="0" applyFont="1" applyBorder="1" applyAlignment="1">
      <alignment horizontal="center" vertical="center" wrapText="1"/>
    </xf>
    <xf numFmtId="0" fontId="43" fillId="0" borderId="99" xfId="0" applyFont="1" applyBorder="1" applyAlignment="1">
      <alignment horizontal="center" vertical="center" wrapText="1"/>
    </xf>
    <xf numFmtId="0" fontId="89" fillId="0" borderId="110" xfId="0" applyFont="1" applyBorder="1" applyAlignment="1">
      <alignment horizontal="center" vertical="top" wrapText="1"/>
    </xf>
    <xf numFmtId="0" fontId="89" fillId="0" borderId="111" xfId="0" applyFont="1" applyBorder="1" applyAlignment="1">
      <alignment horizontal="center" vertical="top" wrapText="1"/>
    </xf>
    <xf numFmtId="169" fontId="43" fillId="0" borderId="108" xfId="0" applyNumberFormat="1" applyFont="1" applyBorder="1" applyAlignment="1">
      <alignment horizontal="center" vertical="center" wrapText="1"/>
    </xf>
    <xf numFmtId="0" fontId="14" fillId="0" borderId="99" xfId="0" applyFont="1" applyBorder="1" applyAlignment="1">
      <alignment horizontal="center" vertical="center"/>
    </xf>
    <xf numFmtId="0" fontId="14" fillId="0" borderId="100" xfId="0" applyFont="1" applyBorder="1"/>
    <xf numFmtId="0" fontId="14" fillId="0" borderId="99" xfId="0" applyFont="1" applyBorder="1"/>
    <xf numFmtId="0" fontId="43" fillId="0" borderId="108" xfId="0" applyFont="1" applyBorder="1" applyAlignment="1">
      <alignment horizontal="left" vertical="center" wrapText="1"/>
    </xf>
    <xf numFmtId="0" fontId="14" fillId="0" borderId="99" xfId="0" applyFont="1" applyBorder="1" applyAlignment="1">
      <alignment horizontal="left"/>
    </xf>
    <xf numFmtId="0" fontId="14" fillId="0" borderId="99" xfId="0" applyFont="1" applyBorder="1" applyAlignment="1">
      <alignment vertical="center"/>
    </xf>
    <xf numFmtId="0" fontId="53" fillId="0" borderId="53" xfId="0" applyFont="1" applyFill="1" applyBorder="1" applyAlignment="1">
      <alignment horizontal="center" vertical="center" wrapText="1"/>
    </xf>
    <xf numFmtId="0" fontId="23" fillId="0" borderId="54" xfId="0" applyFont="1" applyFill="1" applyBorder="1"/>
    <xf numFmtId="0" fontId="23" fillId="0" borderId="55" xfId="0" applyFont="1" applyFill="1" applyBorder="1"/>
    <xf numFmtId="0" fontId="43" fillId="0" borderId="97" xfId="0" applyFont="1" applyBorder="1" applyAlignment="1">
      <alignment horizontal="center" vertical="center" wrapText="1"/>
    </xf>
    <xf numFmtId="0" fontId="18" fillId="16" borderId="8"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92" xfId="0" applyFont="1" applyFill="1" applyBorder="1" applyAlignment="1">
      <alignment horizontal="center" vertical="center" wrapText="1"/>
    </xf>
    <xf numFmtId="0" fontId="92" fillId="36" borderId="114" xfId="0" applyFont="1" applyFill="1" applyBorder="1" applyAlignment="1">
      <alignment horizontal="left" vertical="center" wrapText="1"/>
    </xf>
    <xf numFmtId="0" fontId="93" fillId="0" borderId="57" xfId="0" applyFont="1" applyBorder="1"/>
    <xf numFmtId="0" fontId="93" fillId="0" borderId="113" xfId="0" applyFont="1" applyBorder="1"/>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92" fillId="39" borderId="114" xfId="0" applyFont="1" applyFill="1" applyBorder="1" applyAlignment="1">
      <alignment horizontal="left" vertical="center" wrapText="1"/>
    </xf>
    <xf numFmtId="0" fontId="93" fillId="37" borderId="57" xfId="0" applyFont="1" applyFill="1" applyBorder="1"/>
    <xf numFmtId="0" fontId="93" fillId="37" borderId="113" xfId="0" applyFont="1" applyFill="1" applyBorder="1"/>
    <xf numFmtId="0" fontId="47" fillId="0" borderId="114" xfId="0" applyFont="1" applyBorder="1" applyAlignment="1">
      <alignment horizontal="left" vertical="center" wrapText="1"/>
    </xf>
    <xf numFmtId="0" fontId="8" fillId="0" borderId="57" xfId="0" applyFont="1" applyBorder="1"/>
    <xf numFmtId="0" fontId="8" fillId="0" borderId="113" xfId="0" applyFont="1" applyBorder="1"/>
    <xf numFmtId="0" fontId="44" fillId="17" borderId="1" xfId="14" applyFont="1" applyFill="1" applyBorder="1" applyAlignment="1">
      <alignment horizontal="left" vertical="center" wrapText="1"/>
    </xf>
    <xf numFmtId="0" fontId="43" fillId="17" borderId="1" xfId="14" applyFont="1" applyFill="1" applyBorder="1" applyAlignment="1">
      <alignment horizontal="lef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cellXfs>
  <cellStyles count="16">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Normal 3" xfId="14"/>
    <cellStyle name="Normal 4" xfId="15"/>
    <cellStyle name="Porcentaje" xfId="4" builtinId="5"/>
  </cellStyles>
  <dxfs count="168">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CONSOLIDADO!$E$9:$E$13</c:f>
              <c:numCache>
                <c:formatCode>General</c:formatCode>
                <c:ptCount val="5"/>
                <c:pt idx="0">
                  <c:v>29</c:v>
                </c:pt>
                <c:pt idx="1">
                  <c:v>29</c:v>
                </c:pt>
                <c:pt idx="2">
                  <c:v>0</c:v>
                </c:pt>
                <c:pt idx="3">
                  <c:v>8</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133002368"/>
        <c:axId val="136360320"/>
      </c:barChart>
      <c:catAx>
        <c:axId val="133002368"/>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36360320"/>
        <c:crosses val="autoZero"/>
        <c:auto val="1"/>
        <c:lblAlgn val="ctr"/>
        <c:lblOffset val="100"/>
        <c:noMultiLvlLbl val="1"/>
      </c:catAx>
      <c:valAx>
        <c:axId val="13636032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3300236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67920000"/>
        <c:axId val="167921920"/>
      </c:barChart>
      <c:catAx>
        <c:axId val="167920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67921920"/>
        <c:crosses val="autoZero"/>
        <c:auto val="1"/>
        <c:lblAlgn val="ctr"/>
        <c:lblOffset val="100"/>
        <c:noMultiLvlLbl val="0"/>
      </c:catAx>
      <c:valAx>
        <c:axId val="16792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67920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54118784"/>
        <c:axId val="154128768"/>
        <c:axId val="0"/>
      </c:bar3DChart>
      <c:catAx>
        <c:axId val="154118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4128768"/>
        <c:crosses val="autoZero"/>
        <c:auto val="1"/>
        <c:lblAlgn val="ctr"/>
        <c:lblOffset val="100"/>
        <c:noMultiLvlLbl val="0"/>
      </c:catAx>
      <c:valAx>
        <c:axId val="154128768"/>
        <c:scaling>
          <c:orientation val="minMax"/>
        </c:scaling>
        <c:delete val="1"/>
        <c:axPos val="l"/>
        <c:numFmt formatCode="General" sourceLinked="1"/>
        <c:majorTickMark val="none"/>
        <c:minorTickMark val="none"/>
        <c:tickLblPos val="nextTo"/>
        <c:crossAx val="154118784"/>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hyperlink" Target="http://www.idep.edu.co/sites/default/files/PRO-GRF-11-01_Egresos_o_salidas_de_bienes_V6.pdf" TargetMode="External"/><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drawing" Target="../drawings/drawing18.xml"/><Relationship Id="rId5" Type="http://schemas.openxmlformats.org/officeDocument/2006/relationships/printerSettings" Target="../printerSettings/printerSettings17.bin"/><Relationship Id="rId4" Type="http://schemas.openxmlformats.org/officeDocument/2006/relationships/hyperlink" Target="http://www.idep.edu.co/sites/default/files/PRO-GRF-11-01_Egresos_o_salidas_de_bienes_V6.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drawing" Target="../drawings/drawing2.xml"/><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printerSettings" Target="../printerSettings/printerSettings2.bin"/><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opLeftCell="A22" zoomScale="70" zoomScaleNormal="70" workbookViewId="0">
      <selection activeCell="W5" sqref="W5"/>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6.42578125" style="227"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739" t="s">
        <v>62</v>
      </c>
      <c r="B1" s="740"/>
      <c r="C1" s="740"/>
      <c r="D1" s="740"/>
      <c r="E1" s="740"/>
      <c r="F1" s="740"/>
      <c r="G1" s="740"/>
      <c r="H1" s="740"/>
      <c r="I1" s="740"/>
      <c r="J1" s="740"/>
      <c r="K1" s="740"/>
      <c r="L1" s="740"/>
      <c r="M1" s="740"/>
      <c r="N1" s="740"/>
      <c r="O1" s="740"/>
      <c r="P1" s="740"/>
      <c r="Q1" s="740"/>
      <c r="R1" s="740"/>
      <c r="S1" s="740"/>
      <c r="T1" s="740"/>
      <c r="U1" s="741"/>
    </row>
    <row r="2" spans="1:24" ht="41.25" customHeight="1" thickBot="1" x14ac:dyDescent="0.3">
      <c r="A2" s="29"/>
      <c r="B2" s="30"/>
      <c r="C2" s="31"/>
      <c r="D2" s="31"/>
      <c r="E2" s="31"/>
      <c r="F2" s="31"/>
      <c r="G2" s="31"/>
      <c r="H2" s="771" t="s">
        <v>63</v>
      </c>
      <c r="I2" s="772"/>
      <c r="J2" s="772"/>
      <c r="K2" s="772"/>
      <c r="L2" s="772"/>
      <c r="M2" s="772"/>
      <c r="N2" s="773"/>
      <c r="O2" s="32"/>
      <c r="P2" s="805" t="s">
        <v>65</v>
      </c>
      <c r="Q2" s="806"/>
      <c r="R2" s="807"/>
      <c r="S2" s="808"/>
      <c r="T2" s="806"/>
      <c r="U2" s="807"/>
    </row>
    <row r="3" spans="1:24" ht="54.75" customHeight="1" thickBot="1" x14ac:dyDescent="0.4">
      <c r="A3" s="34"/>
      <c r="B3" s="35"/>
      <c r="C3" s="36"/>
      <c r="D3" s="36"/>
      <c r="E3" s="36"/>
      <c r="F3" s="36"/>
      <c r="G3" s="36"/>
      <c r="H3" s="774" t="str">
        <f>+_1._RESULTADOS_GENERALES_DEL_PLAN__DE_MEJORAMIENTO_IDEP</f>
        <v>1. RESULTADOS GENERALES DEL PLAN  DE MEJORAMIENTO IDEP</v>
      </c>
      <c r="I3" s="775"/>
      <c r="J3" s="775"/>
      <c r="K3" s="775"/>
      <c r="L3" s="775"/>
      <c r="M3" s="775"/>
      <c r="N3" s="776"/>
      <c r="O3" s="37"/>
      <c r="P3" s="805" t="s">
        <v>68</v>
      </c>
      <c r="Q3" s="806"/>
      <c r="R3" s="807"/>
      <c r="S3" s="808"/>
      <c r="T3" s="806"/>
      <c r="U3" s="807"/>
    </row>
    <row r="4" spans="1:24" ht="36.75" customHeight="1" thickBot="1" x14ac:dyDescent="0.4">
      <c r="A4" s="34"/>
      <c r="B4" s="35"/>
      <c r="C4" s="36"/>
      <c r="D4" s="36"/>
      <c r="E4" s="36"/>
      <c r="F4" s="36"/>
      <c r="G4" s="36"/>
      <c r="H4" s="777" t="s">
        <v>69</v>
      </c>
      <c r="I4" s="778"/>
      <c r="J4" s="778"/>
      <c r="K4" s="778"/>
      <c r="L4" s="778"/>
      <c r="M4" s="778"/>
      <c r="N4" s="779"/>
      <c r="O4" s="38"/>
      <c r="P4" s="38"/>
      <c r="Q4" s="38"/>
      <c r="R4" s="38"/>
      <c r="S4" s="39"/>
      <c r="T4" s="38"/>
      <c r="U4" s="40"/>
    </row>
    <row r="5" spans="1:24" ht="14.25" customHeight="1" thickBot="1" x14ac:dyDescent="0.3">
      <c r="A5" s="34"/>
      <c r="B5" s="542"/>
      <c r="C5" s="37"/>
      <c r="D5" s="37"/>
      <c r="E5" s="37"/>
      <c r="F5" s="37"/>
      <c r="G5" s="37"/>
      <c r="H5" s="37"/>
      <c r="I5" s="37"/>
      <c r="J5" s="37"/>
      <c r="K5" s="41"/>
      <c r="L5" s="37"/>
      <c r="M5" s="37"/>
      <c r="N5" s="37"/>
      <c r="O5" s="37"/>
      <c r="P5" s="38"/>
      <c r="Q5" s="38"/>
      <c r="R5" s="38"/>
      <c r="S5" s="39"/>
      <c r="T5" s="38"/>
      <c r="U5" s="40"/>
    </row>
    <row r="6" spans="1:24" ht="32.25" customHeight="1" thickBot="1" x14ac:dyDescent="0.3">
      <c r="A6" s="810" t="s">
        <v>67</v>
      </c>
      <c r="B6" s="811"/>
      <c r="C6" s="811"/>
      <c r="D6" s="811"/>
      <c r="E6" s="811"/>
      <c r="F6" s="811"/>
      <c r="G6" s="811"/>
      <c r="H6" s="811"/>
      <c r="I6" s="811"/>
      <c r="J6" s="811"/>
      <c r="K6" s="811"/>
      <c r="L6" s="811"/>
      <c r="M6" s="811"/>
      <c r="N6" s="811"/>
      <c r="O6" s="811"/>
      <c r="P6" s="811"/>
      <c r="Q6" s="811"/>
      <c r="R6" s="811"/>
      <c r="S6" s="811"/>
      <c r="T6" s="811"/>
      <c r="U6" s="812"/>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809" t="s">
        <v>70</v>
      </c>
      <c r="C8" s="809"/>
      <c r="D8" s="809"/>
      <c r="E8" s="809"/>
      <c r="F8" s="228"/>
      <c r="G8" s="119"/>
      <c r="H8" s="37"/>
      <c r="I8" s="38"/>
      <c r="J8" s="37"/>
      <c r="K8" s="41"/>
      <c r="L8" s="37"/>
      <c r="M8" s="37"/>
      <c r="N8" s="37"/>
      <c r="O8" s="37"/>
      <c r="P8" s="38"/>
      <c r="Q8" s="38"/>
      <c r="R8" s="38"/>
      <c r="S8" s="39"/>
      <c r="T8" s="38"/>
      <c r="U8" s="111"/>
      <c r="V8" s="101"/>
      <c r="W8" s="102"/>
      <c r="X8" s="78"/>
    </row>
    <row r="9" spans="1:24" ht="78.75" customHeight="1" x14ac:dyDescent="0.25">
      <c r="A9" s="110"/>
      <c r="B9" s="798" t="s">
        <v>152</v>
      </c>
      <c r="C9" s="799"/>
      <c r="D9" s="799"/>
      <c r="E9" s="527">
        <f>'DIC-01'!F23+'DIP-02'!F23+'AC-10'!F23+'IDP-04'!F23+'GD-07'!F23+'GC-08'!F23+'GJ-09'!F23+'GRF-11'!F23+'GT-12'!F23+'GTH-13'!F23+'GF-14'!F23+'CID-15'!F23+'EC-16'!F23+'MIC-03'!F23</f>
        <v>29</v>
      </c>
      <c r="F9" s="229"/>
      <c r="G9" s="120"/>
      <c r="H9" s="37"/>
      <c r="I9" s="112"/>
      <c r="J9" s="35"/>
      <c r="K9" s="35"/>
      <c r="L9" s="35"/>
      <c r="M9" s="43"/>
      <c r="N9" s="35"/>
      <c r="O9" s="35"/>
      <c r="P9" s="35"/>
      <c r="Q9" s="35"/>
      <c r="R9" s="35"/>
      <c r="S9" s="43"/>
      <c r="T9" s="112"/>
      <c r="U9" s="111"/>
      <c r="V9" s="101"/>
      <c r="W9" s="102"/>
      <c r="X9" s="78"/>
    </row>
    <row r="10" spans="1:24" ht="44.25" customHeight="1" x14ac:dyDescent="0.25">
      <c r="A10" s="110"/>
      <c r="B10" s="744" t="s">
        <v>61</v>
      </c>
      <c r="C10" s="745"/>
      <c r="D10" s="745"/>
      <c r="E10" s="527">
        <f>'DIC-01'!F24+'DIP-02'!F24+'AC-10'!F24+'IDP-04'!F24+'GD-07'!F24+'GC-08'!F24+'GJ-09'!F24+'GRF-11'!F24+'GT-12'!F24+'GTH-13'!F24+'GF-14'!F24+'CID-15'!F24+'EC-16'!F24+'MIC-03'!F24</f>
        <v>29</v>
      </c>
      <c r="F10" s="229"/>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744" t="s">
        <v>145</v>
      </c>
      <c r="C11" s="745"/>
      <c r="D11" s="745"/>
      <c r="E11" s="527">
        <f>'DIC-01'!F25+'DIP-02'!F25+'AC-10'!F25+'IDP-04'!F25+'GD-07'!F25+'GC-08'!F25+'GJ-09'!F25+'GRF-11'!F25+'GT-12'!F25+'GTH-13'!F25+'GF-14'!F25+'CID-15'!F25+'EC-16'!F25+'MIC-03'!F25</f>
        <v>0</v>
      </c>
      <c r="F11" s="229"/>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744" t="s">
        <v>146</v>
      </c>
      <c r="C12" s="745"/>
      <c r="D12" s="745"/>
      <c r="E12" s="527">
        <f>'DIC-01'!F26+'DIP-02'!F26+'AC-10'!F26+'IDP-04'!F26+'GD-07'!F26+'GC-08'!F26+'GJ-09'!F26+'GRF-11'!F26+'GT-12'!F26+'GTH-13'!F26+'GF-14'!F26+'CID-15'!F26+'EC-16'!F26+'MIC-03'!F26</f>
        <v>8</v>
      </c>
      <c r="F12" s="229"/>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744" t="s">
        <v>153</v>
      </c>
      <c r="C13" s="745"/>
      <c r="D13" s="745"/>
      <c r="E13" s="527">
        <f>'DIC-01'!F27+'DIP-02'!F27+'AC-10'!F27+'IDP-04'!F27+'GD-07'!F27+'GC-08'!F27+'GJ-09'!F27+'GRF-11'!F27+'GT-12'!F27+'GTH-13'!F27+'GF-14'!F27+'CID-15'!F27+'EC-16'!F27+'MIC-03'!F27</f>
        <v>0</v>
      </c>
      <c r="F13" s="229"/>
      <c r="G13" s="121"/>
      <c r="H13" s="37"/>
      <c r="I13" s="37"/>
      <c r="J13" s="37"/>
      <c r="K13" s="41"/>
      <c r="L13" s="37"/>
      <c r="M13" s="37"/>
      <c r="N13" s="37"/>
      <c r="O13" s="37"/>
      <c r="P13" s="38"/>
      <c r="Q13" s="38"/>
      <c r="R13" s="38"/>
      <c r="S13" s="39"/>
      <c r="T13" s="38"/>
      <c r="U13" s="111"/>
      <c r="V13" s="78"/>
      <c r="W13" s="78"/>
      <c r="X13" s="78"/>
    </row>
    <row r="14" spans="1:24" ht="42" customHeight="1" x14ac:dyDescent="0.25">
      <c r="A14" s="110"/>
      <c r="B14" s="744" t="s">
        <v>538</v>
      </c>
      <c r="C14" s="745"/>
      <c r="D14" s="745"/>
      <c r="E14" s="527">
        <f>'DIC-01'!F29+'DIP-02'!F28+'AC-10'!F28+'IDP-04'!F28+'GD-07'!F28+'GC-08'!F28+'GJ-09'!F28+'GRF-11'!F28+'GT-12'!F28+'GTH-13'!F28+'GF-14'!F28+'CID-15'!F28+'EC-16'!F28+'MIC-03'!F28</f>
        <v>0</v>
      </c>
      <c r="F14" s="228"/>
      <c r="G14" s="119"/>
      <c r="H14" s="37"/>
      <c r="I14" s="37"/>
      <c r="J14" s="37"/>
      <c r="K14" s="41"/>
      <c r="L14" s="37"/>
      <c r="M14" s="37"/>
      <c r="N14" s="37"/>
      <c r="O14" s="35"/>
      <c r="P14" s="35"/>
      <c r="Q14" s="35"/>
      <c r="R14" s="35"/>
      <c r="S14" s="43"/>
      <c r="T14" s="38"/>
      <c r="U14" s="111"/>
    </row>
    <row r="15" spans="1:24" ht="42" customHeight="1" x14ac:dyDescent="0.25">
      <c r="A15" s="110"/>
      <c r="B15" s="742"/>
      <c r="C15" s="743"/>
      <c r="D15" s="743"/>
      <c r="E15" s="123"/>
      <c r="F15" s="123"/>
      <c r="G15" s="122"/>
      <c r="H15" s="37"/>
      <c r="I15" s="37"/>
      <c r="J15" s="37"/>
      <c r="K15" s="41"/>
      <c r="L15" s="37"/>
      <c r="M15" s="37"/>
      <c r="N15" s="37"/>
      <c r="O15" s="37"/>
      <c r="P15" s="38"/>
      <c r="Q15" s="38"/>
      <c r="R15" s="38"/>
      <c r="S15" s="39"/>
      <c r="T15" s="38"/>
      <c r="U15" s="111"/>
    </row>
    <row r="16" spans="1:24" ht="42" customHeight="1" x14ac:dyDescent="0.25">
      <c r="A16" s="110"/>
      <c r="B16" s="742"/>
      <c r="C16" s="743"/>
      <c r="D16" s="743"/>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803"/>
      <c r="U17" s="804"/>
    </row>
    <row r="18" spans="1:21" ht="42" customHeight="1" thickBot="1" x14ac:dyDescent="0.3">
      <c r="A18" s="800" t="s">
        <v>932</v>
      </c>
      <c r="B18" s="801"/>
      <c r="C18" s="801"/>
      <c r="D18" s="801"/>
      <c r="E18" s="801"/>
      <c r="F18" s="801"/>
      <c r="G18" s="801"/>
      <c r="H18" s="801"/>
      <c r="I18" s="801"/>
      <c r="J18" s="801"/>
      <c r="K18" s="801"/>
      <c r="L18" s="801"/>
      <c r="M18" s="801"/>
      <c r="N18" s="801"/>
      <c r="O18" s="801"/>
      <c r="P18" s="801"/>
      <c r="Q18" s="801"/>
      <c r="R18" s="801"/>
      <c r="S18" s="801"/>
      <c r="T18" s="801"/>
      <c r="U18" s="802"/>
    </row>
    <row r="19" spans="1:21" ht="32.25" customHeight="1" thickBot="1" x14ac:dyDescent="0.3">
      <c r="A19" s="543"/>
      <c r="B19" s="48"/>
      <c r="C19" s="48"/>
      <c r="D19" s="48"/>
      <c r="E19" s="48"/>
      <c r="F19" s="48"/>
      <c r="G19" s="48"/>
      <c r="H19" s="48"/>
      <c r="I19" s="30"/>
      <c r="J19" s="30"/>
      <c r="K19" s="30"/>
      <c r="L19" s="30"/>
      <c r="M19" s="30"/>
      <c r="N19" s="30"/>
      <c r="O19" s="30"/>
      <c r="P19" s="30"/>
      <c r="Q19" s="30"/>
      <c r="R19" s="30"/>
      <c r="S19" s="30"/>
      <c r="T19" s="30"/>
      <c r="U19" s="544"/>
    </row>
    <row r="20" spans="1:21" ht="55.5" customHeight="1" thickBot="1" x14ac:dyDescent="0.3">
      <c r="A20" s="545"/>
      <c r="B20" s="230" t="s">
        <v>76</v>
      </c>
      <c r="C20" s="816" t="s">
        <v>1</v>
      </c>
      <c r="D20" s="817"/>
      <c r="E20" s="818"/>
      <c r="F20" s="231" t="s">
        <v>415</v>
      </c>
      <c r="G20" s="819" t="s">
        <v>80</v>
      </c>
      <c r="H20" s="820"/>
      <c r="I20" s="767" t="s">
        <v>151</v>
      </c>
      <c r="J20" s="768"/>
      <c r="K20" s="780" t="s">
        <v>150</v>
      </c>
      <c r="L20" s="781"/>
      <c r="M20" s="754" t="s">
        <v>64</v>
      </c>
      <c r="N20" s="755"/>
      <c r="O20" s="750" t="s">
        <v>540</v>
      </c>
      <c r="P20" s="751"/>
      <c r="Q20" s="49"/>
      <c r="R20" s="49"/>
      <c r="S20" s="49"/>
      <c r="T20" s="35"/>
      <c r="U20" s="546"/>
    </row>
    <row r="21" spans="1:21" ht="33.75" customHeight="1" x14ac:dyDescent="0.25">
      <c r="A21" s="545"/>
      <c r="B21" s="272" t="s">
        <v>87</v>
      </c>
      <c r="C21" s="813" t="s">
        <v>88</v>
      </c>
      <c r="D21" s="814"/>
      <c r="E21" s="815"/>
      <c r="F21" s="537">
        <f>+'DIC-01'!F23</f>
        <v>2</v>
      </c>
      <c r="G21" s="756">
        <f>+'DIC-01'!F24</f>
        <v>3</v>
      </c>
      <c r="H21" s="769"/>
      <c r="I21" s="756">
        <f>+'DIC-01'!F25</f>
        <v>0</v>
      </c>
      <c r="J21" s="769"/>
      <c r="K21" s="756">
        <f>+'DIC-01'!F26</f>
        <v>0</v>
      </c>
      <c r="L21" s="757"/>
      <c r="M21" s="752">
        <f>+'DIC-01'!F27</f>
        <v>0</v>
      </c>
      <c r="N21" s="753"/>
      <c r="O21" s="752">
        <v>0</v>
      </c>
      <c r="P21" s="753"/>
      <c r="Q21" s="35"/>
      <c r="R21" s="50"/>
      <c r="S21" s="35"/>
      <c r="T21" s="35"/>
      <c r="U21" s="547"/>
    </row>
    <row r="22" spans="1:21" ht="31.5" customHeight="1" x14ac:dyDescent="0.25">
      <c r="A22" s="545"/>
      <c r="B22" s="273" t="s">
        <v>89</v>
      </c>
      <c r="C22" s="761" t="s">
        <v>90</v>
      </c>
      <c r="D22" s="762"/>
      <c r="E22" s="763"/>
      <c r="F22" s="536">
        <f>+'DIP-02'!F23</f>
        <v>2</v>
      </c>
      <c r="G22" s="748">
        <f>+'DIP-02'!F24</f>
        <v>2</v>
      </c>
      <c r="H22" s="749"/>
      <c r="I22" s="748">
        <f>+'DIP-02'!F25</f>
        <v>0</v>
      </c>
      <c r="J22" s="749"/>
      <c r="K22" s="748">
        <f>+'DIP-02'!F26</f>
        <v>0</v>
      </c>
      <c r="L22" s="747"/>
      <c r="M22" s="758">
        <f>+'DIP-02'!F27</f>
        <v>0</v>
      </c>
      <c r="N22" s="759"/>
      <c r="O22" s="758">
        <v>0</v>
      </c>
      <c r="P22" s="759"/>
      <c r="Q22" s="35"/>
      <c r="R22" s="50"/>
      <c r="S22" s="35"/>
      <c r="T22" s="35"/>
      <c r="U22" s="547"/>
    </row>
    <row r="23" spans="1:21" ht="31.5" customHeight="1" x14ac:dyDescent="0.25">
      <c r="A23" s="545"/>
      <c r="B23" s="273" t="s">
        <v>91</v>
      </c>
      <c r="C23" s="764" t="s">
        <v>92</v>
      </c>
      <c r="D23" s="762"/>
      <c r="E23" s="763"/>
      <c r="F23" s="536">
        <f>+'AC-10'!F23</f>
        <v>4</v>
      </c>
      <c r="G23" s="746">
        <f>+'AC-10'!F24</f>
        <v>4</v>
      </c>
      <c r="H23" s="749"/>
      <c r="I23" s="746">
        <f>+'AC-10'!F25</f>
        <v>0</v>
      </c>
      <c r="J23" s="749"/>
      <c r="K23" s="746">
        <f>+'AC-10'!F26</f>
        <v>0</v>
      </c>
      <c r="L23" s="747"/>
      <c r="M23" s="760">
        <f>+'AC-10'!F27</f>
        <v>0</v>
      </c>
      <c r="N23" s="759"/>
      <c r="O23" s="760">
        <v>0</v>
      </c>
      <c r="P23" s="759"/>
      <c r="Q23" s="35"/>
      <c r="R23" s="50"/>
      <c r="S23" s="35"/>
      <c r="T23" s="35"/>
      <c r="U23" s="547"/>
    </row>
    <row r="24" spans="1:21" ht="31.5" customHeight="1" x14ac:dyDescent="0.25">
      <c r="A24" s="545"/>
      <c r="B24" s="274" t="s">
        <v>93</v>
      </c>
      <c r="C24" s="761" t="s">
        <v>94</v>
      </c>
      <c r="D24" s="762"/>
      <c r="E24" s="763"/>
      <c r="F24" s="536">
        <f>+'IDP-04'!F23</f>
        <v>10</v>
      </c>
      <c r="G24" s="748">
        <f>+'IDP-04'!F24</f>
        <v>9</v>
      </c>
      <c r="H24" s="749"/>
      <c r="I24" s="748">
        <f>+'IDP-04'!F25</f>
        <v>0</v>
      </c>
      <c r="J24" s="749"/>
      <c r="K24" s="748">
        <f>+'IDP-04'!F26</f>
        <v>7</v>
      </c>
      <c r="L24" s="747"/>
      <c r="M24" s="758">
        <f>+'IDP-04'!F27</f>
        <v>0</v>
      </c>
      <c r="N24" s="759"/>
      <c r="O24" s="758">
        <v>0</v>
      </c>
      <c r="P24" s="759"/>
      <c r="Q24" s="35"/>
      <c r="R24" s="50"/>
      <c r="S24" s="35"/>
      <c r="T24" s="35"/>
      <c r="U24" s="547"/>
    </row>
    <row r="25" spans="1:21" ht="31.5" customHeight="1" x14ac:dyDescent="0.25">
      <c r="A25" s="545"/>
      <c r="B25" s="275" t="s">
        <v>95</v>
      </c>
      <c r="C25" s="782" t="s">
        <v>96</v>
      </c>
      <c r="D25" s="762"/>
      <c r="E25" s="763"/>
      <c r="F25" s="536">
        <f>'GD-07'!F23</f>
        <v>1</v>
      </c>
      <c r="G25" s="748">
        <f>'GD-07'!F24</f>
        <v>1</v>
      </c>
      <c r="H25" s="749"/>
      <c r="I25" s="748">
        <f>'GD-07'!F25</f>
        <v>0</v>
      </c>
      <c r="J25" s="749"/>
      <c r="K25" s="748">
        <f>'GD-07'!F26</f>
        <v>0</v>
      </c>
      <c r="L25" s="747"/>
      <c r="M25" s="758">
        <f>'GD-07'!F27</f>
        <v>0</v>
      </c>
      <c r="N25" s="759"/>
      <c r="O25" s="758">
        <v>0</v>
      </c>
      <c r="P25" s="759"/>
      <c r="Q25" s="35"/>
      <c r="R25" s="50"/>
      <c r="S25" s="35"/>
      <c r="T25" s="35"/>
      <c r="U25" s="547"/>
    </row>
    <row r="26" spans="1:21" ht="31.5" customHeight="1" x14ac:dyDescent="0.25">
      <c r="A26" s="545"/>
      <c r="B26" s="275" t="s">
        <v>97</v>
      </c>
      <c r="C26" s="782" t="s">
        <v>98</v>
      </c>
      <c r="D26" s="762"/>
      <c r="E26" s="763"/>
      <c r="F26" s="536">
        <f>+'GC-08'!F23</f>
        <v>1</v>
      </c>
      <c r="G26" s="748">
        <f>+'GC-08'!F24</f>
        <v>1</v>
      </c>
      <c r="H26" s="749"/>
      <c r="I26" s="748"/>
      <c r="J26" s="749"/>
      <c r="K26" s="748">
        <f>+'GC-08'!F26</f>
        <v>0</v>
      </c>
      <c r="L26" s="747"/>
      <c r="M26" s="758">
        <f>+'GC-08'!F27</f>
        <v>0</v>
      </c>
      <c r="N26" s="759"/>
      <c r="O26" s="758">
        <v>0</v>
      </c>
      <c r="P26" s="759"/>
      <c r="Q26" s="35"/>
      <c r="R26" s="50"/>
      <c r="S26" s="35"/>
      <c r="T26" s="35"/>
      <c r="U26" s="547"/>
    </row>
    <row r="27" spans="1:21" ht="31.5" customHeight="1" x14ac:dyDescent="0.25">
      <c r="A27" s="545"/>
      <c r="B27" s="275" t="s">
        <v>99</v>
      </c>
      <c r="C27" s="764" t="s">
        <v>100</v>
      </c>
      <c r="D27" s="762"/>
      <c r="E27" s="763"/>
      <c r="F27" s="536">
        <f>+'GJ-09'!F23</f>
        <v>1</v>
      </c>
      <c r="G27" s="746">
        <f>+'GJ-09'!F24</f>
        <v>1</v>
      </c>
      <c r="H27" s="749"/>
      <c r="I27" s="746">
        <f>+'GJ-09'!F25</f>
        <v>0</v>
      </c>
      <c r="J27" s="749"/>
      <c r="K27" s="746">
        <f>+'GJ-09'!F26</f>
        <v>0</v>
      </c>
      <c r="L27" s="747"/>
      <c r="M27" s="760">
        <f>+'GJ-09'!F27</f>
        <v>0</v>
      </c>
      <c r="N27" s="759"/>
      <c r="O27" s="760">
        <v>0</v>
      </c>
      <c r="P27" s="759"/>
      <c r="Q27" s="35"/>
      <c r="R27" s="50"/>
      <c r="S27" s="35"/>
      <c r="T27" s="35"/>
      <c r="U27" s="547"/>
    </row>
    <row r="28" spans="1:21" ht="31.5" customHeight="1" x14ac:dyDescent="0.25">
      <c r="A28" s="545"/>
      <c r="B28" s="275" t="s">
        <v>101</v>
      </c>
      <c r="C28" s="770" t="s">
        <v>102</v>
      </c>
      <c r="D28" s="762"/>
      <c r="E28" s="763"/>
      <c r="F28" s="536">
        <f>'GRF-11'!F23</f>
        <v>1</v>
      </c>
      <c r="G28" s="746">
        <f>+'GRF-11'!F24</f>
        <v>1</v>
      </c>
      <c r="H28" s="749"/>
      <c r="I28" s="746">
        <f>+'GRF-11'!F25</f>
        <v>0</v>
      </c>
      <c r="J28" s="749"/>
      <c r="K28" s="746">
        <f>+'GRF-11'!F26</f>
        <v>0</v>
      </c>
      <c r="L28" s="747"/>
      <c r="M28" s="760">
        <f>+'GRF-11'!F27</f>
        <v>0</v>
      </c>
      <c r="N28" s="759"/>
      <c r="O28" s="760">
        <v>0</v>
      </c>
      <c r="P28" s="759"/>
      <c r="Q28" s="35"/>
      <c r="R28" s="50"/>
      <c r="S28" s="35"/>
      <c r="T28" s="35"/>
      <c r="U28" s="547"/>
    </row>
    <row r="29" spans="1:21" ht="31.5" customHeight="1" x14ac:dyDescent="0.25">
      <c r="A29" s="545"/>
      <c r="B29" s="275" t="s">
        <v>103</v>
      </c>
      <c r="C29" s="770" t="s">
        <v>104</v>
      </c>
      <c r="D29" s="762"/>
      <c r="E29" s="763"/>
      <c r="F29" s="536">
        <f>'GT-12'!F23</f>
        <v>2</v>
      </c>
      <c r="G29" s="748">
        <f>'GT-12'!F24</f>
        <v>2</v>
      </c>
      <c r="H29" s="749"/>
      <c r="I29" s="746">
        <f>'GT-12'!F25</f>
        <v>0</v>
      </c>
      <c r="J29" s="749"/>
      <c r="K29" s="765">
        <f>'GT-12'!F26</f>
        <v>0</v>
      </c>
      <c r="L29" s="766"/>
      <c r="M29" s="760">
        <f>'GT-12'!F27</f>
        <v>0</v>
      </c>
      <c r="N29" s="759"/>
      <c r="O29" s="760">
        <f>'GT-12'!F28</f>
        <v>0</v>
      </c>
      <c r="P29" s="759"/>
      <c r="Q29" s="35"/>
      <c r="R29" s="50"/>
      <c r="S29" s="35"/>
      <c r="T29" s="35"/>
      <c r="U29" s="547"/>
    </row>
    <row r="30" spans="1:21" ht="31.5" customHeight="1" x14ac:dyDescent="0.25">
      <c r="A30" s="545"/>
      <c r="B30" s="275" t="s">
        <v>105</v>
      </c>
      <c r="C30" s="770" t="s">
        <v>106</v>
      </c>
      <c r="D30" s="762"/>
      <c r="E30" s="763"/>
      <c r="F30" s="536">
        <f>+'GTH-13'!F23</f>
        <v>1</v>
      </c>
      <c r="G30" s="748">
        <f>+'GTH-13'!F24</f>
        <v>1</v>
      </c>
      <c r="H30" s="749"/>
      <c r="I30" s="746">
        <f>+'GTH-13'!F25</f>
        <v>0</v>
      </c>
      <c r="J30" s="749"/>
      <c r="K30" s="746">
        <f>+'GTH-13'!F26</f>
        <v>1</v>
      </c>
      <c r="L30" s="747"/>
      <c r="M30" s="760">
        <f>+'GTH-13'!F27</f>
        <v>0</v>
      </c>
      <c r="N30" s="759"/>
      <c r="O30" s="760"/>
      <c r="P30" s="759"/>
      <c r="Q30" s="35"/>
      <c r="R30" s="50"/>
      <c r="S30" s="35"/>
      <c r="T30" s="35"/>
      <c r="U30" s="547"/>
    </row>
    <row r="31" spans="1:21" ht="31.5" customHeight="1" x14ac:dyDescent="0.25">
      <c r="A31" s="545"/>
      <c r="B31" s="275" t="s">
        <v>107</v>
      </c>
      <c r="C31" s="770" t="s">
        <v>108</v>
      </c>
      <c r="D31" s="762"/>
      <c r="E31" s="763"/>
      <c r="F31" s="536">
        <f>'GF-14'!F23</f>
        <v>1</v>
      </c>
      <c r="G31" s="746">
        <f>'GF-14'!F24</f>
        <v>1</v>
      </c>
      <c r="H31" s="749"/>
      <c r="I31" s="746">
        <f>'GF-14'!F25</f>
        <v>0</v>
      </c>
      <c r="J31" s="749"/>
      <c r="K31" s="746">
        <f>'GF-14'!F26</f>
        <v>0</v>
      </c>
      <c r="L31" s="747"/>
      <c r="M31" s="760">
        <f>'GF-14'!F27</f>
        <v>0</v>
      </c>
      <c r="N31" s="759"/>
      <c r="O31" s="760"/>
      <c r="P31" s="759"/>
      <c r="Q31" s="35"/>
      <c r="R31" s="50"/>
      <c r="S31" s="35"/>
      <c r="T31" s="35"/>
      <c r="U31" s="547"/>
    </row>
    <row r="32" spans="1:21" ht="31.5" customHeight="1" x14ac:dyDescent="0.25">
      <c r="A32" s="545"/>
      <c r="B32" s="275" t="s">
        <v>109</v>
      </c>
      <c r="C32" s="770" t="s">
        <v>110</v>
      </c>
      <c r="D32" s="762"/>
      <c r="E32" s="763"/>
      <c r="F32" s="536">
        <f>+'CID-15'!F23</f>
        <v>1</v>
      </c>
      <c r="G32" s="746">
        <f>+'CID-15'!F24</f>
        <v>1</v>
      </c>
      <c r="H32" s="749"/>
      <c r="I32" s="746">
        <f>+'CID-15'!F25</f>
        <v>0</v>
      </c>
      <c r="J32" s="749"/>
      <c r="K32" s="746">
        <f>+'CID-15'!F26</f>
        <v>0</v>
      </c>
      <c r="L32" s="747"/>
      <c r="M32" s="760">
        <f>+'CID-15'!F27</f>
        <v>0</v>
      </c>
      <c r="N32" s="759"/>
      <c r="O32" s="760"/>
      <c r="P32" s="759"/>
      <c r="Q32" s="35"/>
      <c r="R32" s="50"/>
      <c r="S32" s="35"/>
      <c r="T32" s="35"/>
      <c r="U32" s="547"/>
    </row>
    <row r="33" spans="1:21" ht="31.5" customHeight="1" x14ac:dyDescent="0.25">
      <c r="A33" s="545"/>
      <c r="B33" s="276" t="s">
        <v>111</v>
      </c>
      <c r="C33" s="770" t="s">
        <v>112</v>
      </c>
      <c r="D33" s="762"/>
      <c r="E33" s="763"/>
      <c r="F33" s="536">
        <f>+'EC-16'!F23</f>
        <v>0</v>
      </c>
      <c r="G33" s="746">
        <f>+'EC-16'!F24</f>
        <v>0</v>
      </c>
      <c r="H33" s="749"/>
      <c r="I33" s="746">
        <f>+'EC-16'!F25</f>
        <v>0</v>
      </c>
      <c r="J33" s="749"/>
      <c r="K33" s="746">
        <f>+'EC-16'!F26</f>
        <v>0</v>
      </c>
      <c r="L33" s="747"/>
      <c r="M33" s="760">
        <f>+'EC-16'!F27</f>
        <v>0</v>
      </c>
      <c r="N33" s="759"/>
      <c r="O33" s="760"/>
      <c r="P33" s="759"/>
      <c r="Q33" s="35"/>
      <c r="R33" s="50"/>
      <c r="S33" s="35"/>
      <c r="T33" s="35"/>
      <c r="U33" s="547"/>
    </row>
    <row r="34" spans="1:21" ht="33" customHeight="1" thickBot="1" x14ac:dyDescent="0.3">
      <c r="A34" s="545"/>
      <c r="B34" s="277" t="s">
        <v>113</v>
      </c>
      <c r="C34" s="790" t="s">
        <v>114</v>
      </c>
      <c r="D34" s="791"/>
      <c r="E34" s="792"/>
      <c r="F34" s="278">
        <f>+'MIC-03'!F23</f>
        <v>2</v>
      </c>
      <c r="G34" s="788">
        <f>+'MIC-03'!F24</f>
        <v>2</v>
      </c>
      <c r="H34" s="789"/>
      <c r="I34" s="788">
        <f>+'MIC-03'!F25</f>
        <v>0</v>
      </c>
      <c r="J34" s="789"/>
      <c r="K34" s="788">
        <f>+'MIC-03'!F26</f>
        <v>0</v>
      </c>
      <c r="L34" s="795"/>
      <c r="M34" s="796">
        <f>+'MIC-03'!F27</f>
        <v>0</v>
      </c>
      <c r="N34" s="797"/>
      <c r="O34" s="796"/>
      <c r="P34" s="797"/>
      <c r="Q34" s="35"/>
      <c r="R34" s="50"/>
      <c r="S34" s="35"/>
      <c r="T34" s="35"/>
      <c r="U34" s="547"/>
    </row>
    <row r="35" spans="1:21" ht="31.5" customHeight="1" thickBot="1" x14ac:dyDescent="0.3">
      <c r="A35" s="545"/>
      <c r="B35" s="548"/>
      <c r="C35" s="316" t="s">
        <v>115</v>
      </c>
      <c r="D35" s="317"/>
      <c r="E35" s="317"/>
      <c r="F35" s="279">
        <f>SUM(F21:F34)</f>
        <v>29</v>
      </c>
      <c r="G35" s="786">
        <f>SUM(G21:H34)</f>
        <v>29</v>
      </c>
      <c r="H35" s="787"/>
      <c r="I35" s="786">
        <f>SUM(I21:J34)</f>
        <v>0</v>
      </c>
      <c r="J35" s="787"/>
      <c r="K35" s="786">
        <f>SUM(K21:L34)</f>
        <v>8</v>
      </c>
      <c r="L35" s="787"/>
      <c r="M35" s="786">
        <f>SUM(M21:N34)</f>
        <v>0</v>
      </c>
      <c r="N35" s="787"/>
      <c r="O35" s="786">
        <f>SUM(O21:P34)</f>
        <v>0</v>
      </c>
      <c r="P35" s="787"/>
      <c r="Q35" s="35"/>
      <c r="R35" s="50"/>
      <c r="S35" s="35"/>
      <c r="T35" s="35"/>
      <c r="U35" s="547"/>
    </row>
    <row r="36" spans="1:21" ht="43.5" customHeight="1" thickBot="1" x14ac:dyDescent="0.3">
      <c r="A36" s="549"/>
      <c r="B36" s="783" t="s">
        <v>116</v>
      </c>
      <c r="C36" s="784"/>
      <c r="D36" s="784"/>
      <c r="E36" s="784"/>
      <c r="F36" s="550"/>
      <c r="G36" s="785"/>
      <c r="H36" s="784"/>
      <c r="I36" s="785"/>
      <c r="J36" s="784"/>
      <c r="K36" s="785"/>
      <c r="L36" s="784"/>
      <c r="M36" s="785"/>
      <c r="N36" s="784"/>
      <c r="O36" s="785"/>
      <c r="P36" s="784"/>
      <c r="Q36" s="551"/>
      <c r="R36" s="552"/>
      <c r="S36" s="552"/>
      <c r="T36" s="793"/>
      <c r="U36" s="794"/>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 ref="I32:J32"/>
    <mergeCell ref="I31:J31"/>
    <mergeCell ref="O32:P32"/>
    <mergeCell ref="O31:P31"/>
    <mergeCell ref="O30:P30"/>
    <mergeCell ref="M32:N32"/>
    <mergeCell ref="K30:L30"/>
    <mergeCell ref="M30:N30"/>
    <mergeCell ref="K31:L31"/>
    <mergeCell ref="K32:L32"/>
    <mergeCell ref="I30:J30"/>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A23" zoomScale="60" zoomScaleNormal="60" workbookViewId="0">
      <selection activeCell="A31" sqref="A31:N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53"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54"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5" t="s">
        <v>937</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5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GESTIÓN CONTRACTUAL</v>
      </c>
      <c r="F22" s="968"/>
      <c r="G22" s="21"/>
      <c r="H22" s="959" t="s">
        <v>60</v>
      </c>
      <c r="I22" s="960"/>
      <c r="J22" s="961"/>
      <c r="K22" s="83"/>
      <c r="L22" s="84"/>
      <c r="M22" s="84"/>
      <c r="N22" s="84"/>
      <c r="O22" s="84"/>
      <c r="P22" s="84"/>
      <c r="Q22" s="84"/>
      <c r="R22" s="87"/>
      <c r="S22" s="87"/>
      <c r="T22" s="87"/>
      <c r="U22" s="87"/>
      <c r="V22" s="87"/>
      <c r="W22" s="87"/>
      <c r="X22" s="86"/>
    </row>
    <row r="23" spans="1:27" ht="53.25" customHeight="1" thickBot="1" x14ac:dyDescent="0.3">
      <c r="A23" s="982" t="s">
        <v>42</v>
      </c>
      <c r="B23" s="983"/>
      <c r="C23" s="984"/>
      <c r="D23" s="23"/>
      <c r="E23" s="93" t="s">
        <v>144</v>
      </c>
      <c r="F23" s="94">
        <f>COUNTA(E31:E38)</f>
        <v>1</v>
      </c>
      <c r="G23" s="21"/>
      <c r="H23" s="962" t="s">
        <v>66</v>
      </c>
      <c r="I23" s="963"/>
      <c r="J23" s="94">
        <f>COUNTIF(I31:I38,"Acción correctiva")</f>
        <v>1</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COUNTA(H31:H38)</f>
        <v>1</v>
      </c>
      <c r="G24" s="24"/>
      <c r="H24" s="964" t="s">
        <v>149</v>
      </c>
      <c r="I24" s="965"/>
      <c r="J24" s="99">
        <f>COUNTIF(I31:I38,"Acción Preventiva y/o de mejora")</f>
        <v>0</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COUNTIF(W31:W33, "Vencida")</f>
        <v>0</v>
      </c>
      <c r="G25" s="24"/>
      <c r="H25" s="966"/>
      <c r="I25" s="966"/>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5">
        <f>COUNTIF(W31:W38, "En ejecución")</f>
        <v>0</v>
      </c>
      <c r="G26" s="24"/>
      <c r="H26" s="966"/>
      <c r="I26" s="966"/>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ht="37.5" customHeight="1" x14ac:dyDescent="0.25">
      <c r="A31" s="723">
        <v>1</v>
      </c>
      <c r="B31" s="725" t="s">
        <v>10</v>
      </c>
      <c r="C31" s="725" t="s">
        <v>53</v>
      </c>
      <c r="D31" s="726">
        <v>44741</v>
      </c>
      <c r="E31" s="727" t="s">
        <v>1016</v>
      </c>
      <c r="F31" s="725" t="s">
        <v>154</v>
      </c>
      <c r="G31" s="725" t="s">
        <v>1011</v>
      </c>
      <c r="H31" s="724" t="s">
        <v>1057</v>
      </c>
      <c r="I31" s="722" t="s">
        <v>24</v>
      </c>
      <c r="J31" s="722" t="s">
        <v>1058</v>
      </c>
      <c r="K31" s="728" t="s">
        <v>1059</v>
      </c>
      <c r="L31" s="729">
        <v>44753</v>
      </c>
      <c r="M31" s="729">
        <v>44760</v>
      </c>
      <c r="N31" s="721">
        <v>44926</v>
      </c>
      <c r="O31" s="836"/>
      <c r="P31" s="831"/>
      <c r="Q31" s="831"/>
      <c r="R31" s="832"/>
      <c r="S31" s="398"/>
      <c r="T31" s="189"/>
      <c r="U31" s="558"/>
      <c r="V31" s="559"/>
      <c r="W31" s="397"/>
      <c r="X31" s="418"/>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53" priority="4" stopIfTrue="1" operator="containsText" text="Cerrada">
      <formula>NOT(ISERROR(SEARCH("Cerrada",W31)))</formula>
    </cfRule>
    <cfRule type="containsText" dxfId="52" priority="5" stopIfTrue="1" operator="containsText" text="En ejecución">
      <formula>NOT(ISERROR(SEARCH("En ejecución",W31)))</formula>
    </cfRule>
    <cfRule type="containsText" dxfId="51" priority="6" stopIfTrue="1" operator="containsText" text="Vencida">
      <formula>NOT(ISERROR(SEARCH("Vencida",W31)))</formula>
    </cfRule>
  </conditionalFormatting>
  <conditionalFormatting sqref="W31">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InputMessage="1" showErrorMessage="1" sqref="W31">
      <formula1>$I$2:$I$4</formula1>
    </dataValidation>
    <dataValidation type="list" allowBlank="1" showInputMessage="1" showErrorMessage="1" sqref="V31">
      <formula1>$J$2:$J$4</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A26" zoomScale="80" zoomScaleNormal="80" workbookViewId="0">
      <selection activeCell="F32" sqref="F32"/>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53"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54"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5"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5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GESTIÓN JURÍDICA</v>
      </c>
      <c r="F22" s="968"/>
      <c r="G22" s="21"/>
      <c r="H22" s="959" t="s">
        <v>60</v>
      </c>
      <c r="I22" s="960"/>
      <c r="J22" s="961"/>
      <c r="K22" s="89"/>
      <c r="L22" s="89"/>
      <c r="M22" s="89"/>
      <c r="N22" s="89"/>
      <c r="O22" s="89"/>
      <c r="P22" s="89"/>
      <c r="Q22" s="87"/>
      <c r="R22" s="87"/>
      <c r="S22" s="87"/>
      <c r="T22" s="87"/>
      <c r="U22" s="87"/>
      <c r="V22" s="87"/>
      <c r="W22" s="87"/>
      <c r="X22" s="86"/>
    </row>
    <row r="23" spans="1:27" ht="53.25" customHeight="1" thickBot="1" x14ac:dyDescent="0.3">
      <c r="A23" s="982" t="s">
        <v>45</v>
      </c>
      <c r="B23" s="983"/>
      <c r="C23" s="984"/>
      <c r="D23" s="23"/>
      <c r="E23" s="93" t="s">
        <v>144</v>
      </c>
      <c r="F23" s="94">
        <f>COUNTA(E31:E38)</f>
        <v>1</v>
      </c>
      <c r="G23" s="21"/>
      <c r="H23" s="962" t="s">
        <v>66</v>
      </c>
      <c r="I23" s="963"/>
      <c r="J23" s="94">
        <f>COUNTIF(I31:I38,"Acción correctiva")</f>
        <v>1</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COUNTA(H31:H38)</f>
        <v>1</v>
      </c>
      <c r="G24" s="24"/>
      <c r="H24" s="964" t="s">
        <v>149</v>
      </c>
      <c r="I24" s="965"/>
      <c r="J24" s="99">
        <f>COUNTIF(I31:I38,"Acción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COUNTIF(W31:W33, "Vencida")</f>
        <v>0</v>
      </c>
      <c r="G25" s="24"/>
      <c r="H25" s="966"/>
      <c r="I25" s="966"/>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5">
        <f>COUNTIF(W31:W38, "En ejecución")</f>
        <v>0</v>
      </c>
      <c r="G26" s="24"/>
      <c r="H26" s="966"/>
      <c r="I26" s="966"/>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ht="37.5" customHeight="1" x14ac:dyDescent="0.25">
      <c r="A31" s="732">
        <v>1</v>
      </c>
      <c r="B31" s="734" t="s">
        <v>10</v>
      </c>
      <c r="C31" s="734" t="s">
        <v>53</v>
      </c>
      <c r="D31" s="735">
        <v>44741</v>
      </c>
      <c r="E31" s="736" t="s">
        <v>1016</v>
      </c>
      <c r="F31" s="734" t="s">
        <v>154</v>
      </c>
      <c r="G31" s="734" t="s">
        <v>1011</v>
      </c>
      <c r="H31" s="733" t="s">
        <v>1057</v>
      </c>
      <c r="I31" s="731" t="s">
        <v>24</v>
      </c>
      <c r="J31" s="731" t="s">
        <v>1058</v>
      </c>
      <c r="K31" s="737" t="s">
        <v>1059</v>
      </c>
      <c r="L31" s="730">
        <v>44753</v>
      </c>
      <c r="M31" s="738">
        <v>44760</v>
      </c>
      <c r="N31" s="730">
        <v>44926</v>
      </c>
      <c r="O31" s="836"/>
      <c r="P31" s="831"/>
      <c r="Q31" s="831"/>
      <c r="R31" s="832"/>
      <c r="S31" s="398"/>
      <c r="T31" s="189"/>
      <c r="U31" s="558"/>
      <c r="V31" s="559"/>
      <c r="W31" s="397"/>
      <c r="X31" s="418"/>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47" priority="4" stopIfTrue="1" operator="containsText" text="Cerrada">
      <formula>NOT(ISERROR(SEARCH("Cerrada",W31)))</formula>
    </cfRule>
    <cfRule type="containsText" dxfId="46" priority="5" stopIfTrue="1" operator="containsText" text="En ejecución">
      <formula>NOT(ISERROR(SEARCH("En ejecución",W31)))</formula>
    </cfRule>
    <cfRule type="containsText" dxfId="45" priority="6" stopIfTrue="1" operator="containsText" text="Vencida">
      <formula>NOT(ISERROR(SEARCH("Vencida",W31)))</formula>
    </cfRule>
  </conditionalFormatting>
  <conditionalFormatting sqref="W31">
    <cfRule type="containsText" dxfId="44" priority="1" stopIfTrue="1" operator="containsText" text="Cerrada">
      <formula>NOT(ISERROR(SEARCH("Cerrada",W31)))</formula>
    </cfRule>
    <cfRule type="containsText" dxfId="43" priority="2" stopIfTrue="1" operator="containsText" text="En ejecución">
      <formula>NOT(ISERROR(SEARCH("En ejecución",W31)))</formula>
    </cfRule>
    <cfRule type="containsText" dxfId="42"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03"/>
  <sheetViews>
    <sheetView showGridLines="0" topLeftCell="A27" zoomScale="70" zoomScaleNormal="70" workbookViewId="0">
      <selection activeCell="E31" sqref="E31"/>
    </sheetView>
  </sheetViews>
  <sheetFormatPr baseColWidth="10" defaultColWidth="14.42578125" defaultRowHeight="15" customHeight="1" x14ac:dyDescent="0.25"/>
  <cols>
    <col min="1" max="1" width="7.42578125" style="195" customWidth="1"/>
    <col min="2" max="2" width="10.7109375" style="195" customWidth="1"/>
    <col min="3" max="3" width="17.5703125" style="195" customWidth="1"/>
    <col min="4" max="4" width="21.5703125" style="195" customWidth="1"/>
    <col min="5" max="5" width="60.42578125" style="195" customWidth="1"/>
    <col min="6" max="6" width="24.140625" style="195" customWidth="1"/>
    <col min="7" max="7" width="47.85546875" style="195" customWidth="1"/>
    <col min="8" max="8" width="84.85546875" style="195" customWidth="1"/>
    <col min="9" max="9" width="14" style="195" customWidth="1"/>
    <col min="10" max="10" width="18" style="195" customWidth="1"/>
    <col min="11" max="11" width="18.5703125" style="195" customWidth="1"/>
    <col min="12" max="12" width="20" style="195" customWidth="1"/>
    <col min="13" max="13" width="18.28515625" style="195" customWidth="1"/>
    <col min="14" max="15" width="18" style="195" customWidth="1"/>
    <col min="16" max="16" width="26.28515625" style="195" customWidth="1"/>
    <col min="17" max="17" width="24.85546875" style="195" customWidth="1"/>
    <col min="18" max="18" width="19.42578125" style="195" customWidth="1"/>
    <col min="19" max="19" width="28.140625" style="195" customWidth="1"/>
    <col min="20" max="20" width="89" style="195" customWidth="1"/>
    <col min="21" max="21" width="40.140625" style="195" customWidth="1"/>
    <col min="22" max="22" width="18.42578125" style="167" customWidth="1"/>
    <col min="23" max="23" width="19.42578125" style="195" customWidth="1"/>
    <col min="24" max="24" width="80.28515625" style="195" customWidth="1"/>
    <col min="25" max="25" width="31.140625" style="195" customWidth="1"/>
    <col min="26" max="26" width="14.42578125" style="195" customWidth="1"/>
    <col min="27" max="28" width="11" style="195" customWidth="1"/>
    <col min="29" max="256" width="14.42578125" style="195"/>
    <col min="257" max="257" width="6.5703125" style="195" customWidth="1"/>
    <col min="258" max="258" width="10.7109375" style="195" customWidth="1"/>
    <col min="259" max="259" width="17.5703125" style="195" customWidth="1"/>
    <col min="260" max="260" width="21.5703125" style="195" customWidth="1"/>
    <col min="261" max="261" width="52.28515625" style="195" customWidth="1"/>
    <col min="262" max="262" width="24.140625" style="195" customWidth="1"/>
    <col min="263" max="263" width="26.5703125" style="195" customWidth="1"/>
    <col min="264" max="264" width="25.85546875" style="195" customWidth="1"/>
    <col min="265" max="265" width="14" style="195" customWidth="1"/>
    <col min="266" max="266" width="18" style="195" customWidth="1"/>
    <col min="267" max="267" width="18.5703125" style="195" customWidth="1"/>
    <col min="268" max="268" width="20" style="195" customWidth="1"/>
    <col min="269" max="269" width="18.28515625" style="195" customWidth="1"/>
    <col min="270" max="271" width="18" style="195" customWidth="1"/>
    <col min="272" max="272" width="26.28515625" style="195" customWidth="1"/>
    <col min="273" max="273" width="24.85546875" style="195" customWidth="1"/>
    <col min="274" max="274" width="19.42578125" style="195" customWidth="1"/>
    <col min="275" max="275" width="28.140625" style="195" customWidth="1"/>
    <col min="276" max="276" width="89.140625" style="195" customWidth="1"/>
    <col min="277" max="277" width="40.140625" style="195" customWidth="1"/>
    <col min="278" max="278" width="18.42578125" style="195" customWidth="1"/>
    <col min="279" max="279" width="19.42578125" style="195" customWidth="1"/>
    <col min="280" max="280" width="80.28515625" style="195" customWidth="1"/>
    <col min="281" max="281" width="31.140625" style="195" customWidth="1"/>
    <col min="282" max="282" width="14.42578125" style="195" customWidth="1"/>
    <col min="283" max="284" width="11" style="195" customWidth="1"/>
    <col min="285" max="512" width="14.42578125" style="195"/>
    <col min="513" max="513" width="6.5703125" style="195" customWidth="1"/>
    <col min="514" max="514" width="10.7109375" style="195" customWidth="1"/>
    <col min="515" max="515" width="17.5703125" style="195" customWidth="1"/>
    <col min="516" max="516" width="21.5703125" style="195" customWidth="1"/>
    <col min="517" max="517" width="52.28515625" style="195" customWidth="1"/>
    <col min="518" max="518" width="24.140625" style="195" customWidth="1"/>
    <col min="519" max="519" width="26.5703125" style="195" customWidth="1"/>
    <col min="520" max="520" width="25.85546875" style="195" customWidth="1"/>
    <col min="521" max="521" width="14" style="195" customWidth="1"/>
    <col min="522" max="522" width="18" style="195" customWidth="1"/>
    <col min="523" max="523" width="18.5703125" style="195" customWidth="1"/>
    <col min="524" max="524" width="20" style="195" customWidth="1"/>
    <col min="525" max="525" width="18.28515625" style="195" customWidth="1"/>
    <col min="526" max="527" width="18" style="195" customWidth="1"/>
    <col min="528" max="528" width="26.28515625" style="195" customWidth="1"/>
    <col min="529" max="529" width="24.85546875" style="195" customWidth="1"/>
    <col min="530" max="530" width="19.42578125" style="195" customWidth="1"/>
    <col min="531" max="531" width="28.140625" style="195" customWidth="1"/>
    <col min="532" max="532" width="89.140625" style="195" customWidth="1"/>
    <col min="533" max="533" width="40.140625" style="195" customWidth="1"/>
    <col min="534" max="534" width="18.42578125" style="195" customWidth="1"/>
    <col min="535" max="535" width="19.42578125" style="195" customWidth="1"/>
    <col min="536" max="536" width="80.28515625" style="195" customWidth="1"/>
    <col min="537" max="537" width="31.140625" style="195" customWidth="1"/>
    <col min="538" max="538" width="14.42578125" style="195" customWidth="1"/>
    <col min="539" max="540" width="11" style="195" customWidth="1"/>
    <col min="541" max="768" width="14.42578125" style="195"/>
    <col min="769" max="769" width="6.5703125" style="195" customWidth="1"/>
    <col min="770" max="770" width="10.7109375" style="195" customWidth="1"/>
    <col min="771" max="771" width="17.5703125" style="195" customWidth="1"/>
    <col min="772" max="772" width="21.5703125" style="195" customWidth="1"/>
    <col min="773" max="773" width="52.28515625" style="195" customWidth="1"/>
    <col min="774" max="774" width="24.140625" style="195" customWidth="1"/>
    <col min="775" max="775" width="26.5703125" style="195" customWidth="1"/>
    <col min="776" max="776" width="25.85546875" style="195" customWidth="1"/>
    <col min="777" max="777" width="14" style="195" customWidth="1"/>
    <col min="778" max="778" width="18" style="195" customWidth="1"/>
    <col min="779" max="779" width="18.5703125" style="195" customWidth="1"/>
    <col min="780" max="780" width="20" style="195" customWidth="1"/>
    <col min="781" max="781" width="18.28515625" style="195" customWidth="1"/>
    <col min="782" max="783" width="18" style="195" customWidth="1"/>
    <col min="784" max="784" width="26.28515625" style="195" customWidth="1"/>
    <col min="785" max="785" width="24.85546875" style="195" customWidth="1"/>
    <col min="786" max="786" width="19.42578125" style="195" customWidth="1"/>
    <col min="787" max="787" width="28.140625" style="195" customWidth="1"/>
    <col min="788" max="788" width="89.140625" style="195" customWidth="1"/>
    <col min="789" max="789" width="40.140625" style="195" customWidth="1"/>
    <col min="790" max="790" width="18.42578125" style="195" customWidth="1"/>
    <col min="791" max="791" width="19.42578125" style="195" customWidth="1"/>
    <col min="792" max="792" width="80.28515625" style="195" customWidth="1"/>
    <col min="793" max="793" width="31.140625" style="195" customWidth="1"/>
    <col min="794" max="794" width="14.42578125" style="195" customWidth="1"/>
    <col min="795" max="796" width="11" style="195" customWidth="1"/>
    <col min="797" max="1024" width="14.42578125" style="195"/>
    <col min="1025" max="1025" width="6.5703125" style="195" customWidth="1"/>
    <col min="1026" max="1026" width="10.7109375" style="195" customWidth="1"/>
    <col min="1027" max="1027" width="17.5703125" style="195" customWidth="1"/>
    <col min="1028" max="1028" width="21.5703125" style="195" customWidth="1"/>
    <col min="1029" max="1029" width="52.28515625" style="195" customWidth="1"/>
    <col min="1030" max="1030" width="24.140625" style="195" customWidth="1"/>
    <col min="1031" max="1031" width="26.5703125" style="195" customWidth="1"/>
    <col min="1032" max="1032" width="25.85546875" style="195" customWidth="1"/>
    <col min="1033" max="1033" width="14" style="195" customWidth="1"/>
    <col min="1034" max="1034" width="18" style="195" customWidth="1"/>
    <col min="1035" max="1035" width="18.5703125" style="195" customWidth="1"/>
    <col min="1036" max="1036" width="20" style="195" customWidth="1"/>
    <col min="1037" max="1037" width="18.28515625" style="195" customWidth="1"/>
    <col min="1038" max="1039" width="18" style="195" customWidth="1"/>
    <col min="1040" max="1040" width="26.28515625" style="195" customWidth="1"/>
    <col min="1041" max="1041" width="24.85546875" style="195" customWidth="1"/>
    <col min="1042" max="1042" width="19.42578125" style="195" customWidth="1"/>
    <col min="1043" max="1043" width="28.140625" style="195" customWidth="1"/>
    <col min="1044" max="1044" width="89.140625" style="195" customWidth="1"/>
    <col min="1045" max="1045" width="40.140625" style="195" customWidth="1"/>
    <col min="1046" max="1046" width="18.42578125" style="195" customWidth="1"/>
    <col min="1047" max="1047" width="19.42578125" style="195" customWidth="1"/>
    <col min="1048" max="1048" width="80.28515625" style="195" customWidth="1"/>
    <col min="1049" max="1049" width="31.140625" style="195" customWidth="1"/>
    <col min="1050" max="1050" width="14.42578125" style="195" customWidth="1"/>
    <col min="1051" max="1052" width="11" style="195" customWidth="1"/>
    <col min="1053" max="1280" width="14.42578125" style="195"/>
    <col min="1281" max="1281" width="6.5703125" style="195" customWidth="1"/>
    <col min="1282" max="1282" width="10.7109375" style="195" customWidth="1"/>
    <col min="1283" max="1283" width="17.5703125" style="195" customWidth="1"/>
    <col min="1284" max="1284" width="21.5703125" style="195" customWidth="1"/>
    <col min="1285" max="1285" width="52.28515625" style="195" customWidth="1"/>
    <col min="1286" max="1286" width="24.140625" style="195" customWidth="1"/>
    <col min="1287" max="1287" width="26.5703125" style="195" customWidth="1"/>
    <col min="1288" max="1288" width="25.85546875" style="195" customWidth="1"/>
    <col min="1289" max="1289" width="14" style="195" customWidth="1"/>
    <col min="1290" max="1290" width="18" style="195" customWidth="1"/>
    <col min="1291" max="1291" width="18.5703125" style="195" customWidth="1"/>
    <col min="1292" max="1292" width="20" style="195" customWidth="1"/>
    <col min="1293" max="1293" width="18.28515625" style="195" customWidth="1"/>
    <col min="1294" max="1295" width="18" style="195" customWidth="1"/>
    <col min="1296" max="1296" width="26.28515625" style="195" customWidth="1"/>
    <col min="1297" max="1297" width="24.85546875" style="195" customWidth="1"/>
    <col min="1298" max="1298" width="19.42578125" style="195" customWidth="1"/>
    <col min="1299" max="1299" width="28.140625" style="195" customWidth="1"/>
    <col min="1300" max="1300" width="89.140625" style="195" customWidth="1"/>
    <col min="1301" max="1301" width="40.140625" style="195" customWidth="1"/>
    <col min="1302" max="1302" width="18.42578125" style="195" customWidth="1"/>
    <col min="1303" max="1303" width="19.42578125" style="195" customWidth="1"/>
    <col min="1304" max="1304" width="80.28515625" style="195" customWidth="1"/>
    <col min="1305" max="1305" width="31.140625" style="195" customWidth="1"/>
    <col min="1306" max="1306" width="14.42578125" style="195" customWidth="1"/>
    <col min="1307" max="1308" width="11" style="195" customWidth="1"/>
    <col min="1309" max="1536" width="14.42578125" style="195"/>
    <col min="1537" max="1537" width="6.5703125" style="195" customWidth="1"/>
    <col min="1538" max="1538" width="10.7109375" style="195" customWidth="1"/>
    <col min="1539" max="1539" width="17.5703125" style="195" customWidth="1"/>
    <col min="1540" max="1540" width="21.5703125" style="195" customWidth="1"/>
    <col min="1541" max="1541" width="52.28515625" style="195" customWidth="1"/>
    <col min="1542" max="1542" width="24.140625" style="195" customWidth="1"/>
    <col min="1543" max="1543" width="26.5703125" style="195" customWidth="1"/>
    <col min="1544" max="1544" width="25.85546875" style="195" customWidth="1"/>
    <col min="1545" max="1545" width="14" style="195" customWidth="1"/>
    <col min="1546" max="1546" width="18" style="195" customWidth="1"/>
    <col min="1547" max="1547" width="18.5703125" style="195" customWidth="1"/>
    <col min="1548" max="1548" width="20" style="195" customWidth="1"/>
    <col min="1549" max="1549" width="18.28515625" style="195" customWidth="1"/>
    <col min="1550" max="1551" width="18" style="195" customWidth="1"/>
    <col min="1552" max="1552" width="26.28515625" style="195" customWidth="1"/>
    <col min="1553" max="1553" width="24.85546875" style="195" customWidth="1"/>
    <col min="1554" max="1554" width="19.42578125" style="195" customWidth="1"/>
    <col min="1555" max="1555" width="28.140625" style="195" customWidth="1"/>
    <col min="1556" max="1556" width="89.140625" style="195" customWidth="1"/>
    <col min="1557" max="1557" width="40.140625" style="195" customWidth="1"/>
    <col min="1558" max="1558" width="18.42578125" style="195" customWidth="1"/>
    <col min="1559" max="1559" width="19.42578125" style="195" customWidth="1"/>
    <col min="1560" max="1560" width="80.28515625" style="195" customWidth="1"/>
    <col min="1561" max="1561" width="31.140625" style="195" customWidth="1"/>
    <col min="1562" max="1562" width="14.42578125" style="195" customWidth="1"/>
    <col min="1563" max="1564" width="11" style="195" customWidth="1"/>
    <col min="1565" max="1792" width="14.42578125" style="195"/>
    <col min="1793" max="1793" width="6.5703125" style="195" customWidth="1"/>
    <col min="1794" max="1794" width="10.7109375" style="195" customWidth="1"/>
    <col min="1795" max="1795" width="17.5703125" style="195" customWidth="1"/>
    <col min="1796" max="1796" width="21.5703125" style="195" customWidth="1"/>
    <col min="1797" max="1797" width="52.28515625" style="195" customWidth="1"/>
    <col min="1798" max="1798" width="24.140625" style="195" customWidth="1"/>
    <col min="1799" max="1799" width="26.5703125" style="195" customWidth="1"/>
    <col min="1800" max="1800" width="25.85546875" style="195" customWidth="1"/>
    <col min="1801" max="1801" width="14" style="195" customWidth="1"/>
    <col min="1802" max="1802" width="18" style="195" customWidth="1"/>
    <col min="1803" max="1803" width="18.5703125" style="195" customWidth="1"/>
    <col min="1804" max="1804" width="20" style="195" customWidth="1"/>
    <col min="1805" max="1805" width="18.28515625" style="195" customWidth="1"/>
    <col min="1806" max="1807" width="18" style="195" customWidth="1"/>
    <col min="1808" max="1808" width="26.28515625" style="195" customWidth="1"/>
    <col min="1809" max="1809" width="24.85546875" style="195" customWidth="1"/>
    <col min="1810" max="1810" width="19.42578125" style="195" customWidth="1"/>
    <col min="1811" max="1811" width="28.140625" style="195" customWidth="1"/>
    <col min="1812" max="1812" width="89.140625" style="195" customWidth="1"/>
    <col min="1813" max="1813" width="40.140625" style="195" customWidth="1"/>
    <col min="1814" max="1814" width="18.42578125" style="195" customWidth="1"/>
    <col min="1815" max="1815" width="19.42578125" style="195" customWidth="1"/>
    <col min="1816" max="1816" width="80.28515625" style="195" customWidth="1"/>
    <col min="1817" max="1817" width="31.140625" style="195" customWidth="1"/>
    <col min="1818" max="1818" width="14.42578125" style="195" customWidth="1"/>
    <col min="1819" max="1820" width="11" style="195" customWidth="1"/>
    <col min="1821" max="2048" width="14.42578125" style="195"/>
    <col min="2049" max="2049" width="6.5703125" style="195" customWidth="1"/>
    <col min="2050" max="2050" width="10.7109375" style="195" customWidth="1"/>
    <col min="2051" max="2051" width="17.5703125" style="195" customWidth="1"/>
    <col min="2052" max="2052" width="21.5703125" style="195" customWidth="1"/>
    <col min="2053" max="2053" width="52.28515625" style="195" customWidth="1"/>
    <col min="2054" max="2054" width="24.140625" style="195" customWidth="1"/>
    <col min="2055" max="2055" width="26.5703125" style="195" customWidth="1"/>
    <col min="2056" max="2056" width="25.85546875" style="195" customWidth="1"/>
    <col min="2057" max="2057" width="14" style="195" customWidth="1"/>
    <col min="2058" max="2058" width="18" style="195" customWidth="1"/>
    <col min="2059" max="2059" width="18.5703125" style="195" customWidth="1"/>
    <col min="2060" max="2060" width="20" style="195" customWidth="1"/>
    <col min="2061" max="2061" width="18.28515625" style="195" customWidth="1"/>
    <col min="2062" max="2063" width="18" style="195" customWidth="1"/>
    <col min="2064" max="2064" width="26.28515625" style="195" customWidth="1"/>
    <col min="2065" max="2065" width="24.85546875" style="195" customWidth="1"/>
    <col min="2066" max="2066" width="19.42578125" style="195" customWidth="1"/>
    <col min="2067" max="2067" width="28.140625" style="195" customWidth="1"/>
    <col min="2068" max="2068" width="89.140625" style="195" customWidth="1"/>
    <col min="2069" max="2069" width="40.140625" style="195" customWidth="1"/>
    <col min="2070" max="2070" width="18.42578125" style="195" customWidth="1"/>
    <col min="2071" max="2071" width="19.42578125" style="195" customWidth="1"/>
    <col min="2072" max="2072" width="80.28515625" style="195" customWidth="1"/>
    <col min="2073" max="2073" width="31.140625" style="195" customWidth="1"/>
    <col min="2074" max="2074" width="14.42578125" style="195" customWidth="1"/>
    <col min="2075" max="2076" width="11" style="195" customWidth="1"/>
    <col min="2077" max="2304" width="14.42578125" style="195"/>
    <col min="2305" max="2305" width="6.5703125" style="195" customWidth="1"/>
    <col min="2306" max="2306" width="10.7109375" style="195" customWidth="1"/>
    <col min="2307" max="2307" width="17.5703125" style="195" customWidth="1"/>
    <col min="2308" max="2308" width="21.5703125" style="195" customWidth="1"/>
    <col min="2309" max="2309" width="52.28515625" style="195" customWidth="1"/>
    <col min="2310" max="2310" width="24.140625" style="195" customWidth="1"/>
    <col min="2311" max="2311" width="26.5703125" style="195" customWidth="1"/>
    <col min="2312" max="2312" width="25.85546875" style="195" customWidth="1"/>
    <col min="2313" max="2313" width="14" style="195" customWidth="1"/>
    <col min="2314" max="2314" width="18" style="195" customWidth="1"/>
    <col min="2315" max="2315" width="18.5703125" style="195" customWidth="1"/>
    <col min="2316" max="2316" width="20" style="195" customWidth="1"/>
    <col min="2317" max="2317" width="18.28515625" style="195" customWidth="1"/>
    <col min="2318" max="2319" width="18" style="195" customWidth="1"/>
    <col min="2320" max="2320" width="26.28515625" style="195" customWidth="1"/>
    <col min="2321" max="2321" width="24.85546875" style="195" customWidth="1"/>
    <col min="2322" max="2322" width="19.42578125" style="195" customWidth="1"/>
    <col min="2323" max="2323" width="28.140625" style="195" customWidth="1"/>
    <col min="2324" max="2324" width="89.140625" style="195" customWidth="1"/>
    <col min="2325" max="2325" width="40.140625" style="195" customWidth="1"/>
    <col min="2326" max="2326" width="18.42578125" style="195" customWidth="1"/>
    <col min="2327" max="2327" width="19.42578125" style="195" customWidth="1"/>
    <col min="2328" max="2328" width="80.28515625" style="195" customWidth="1"/>
    <col min="2329" max="2329" width="31.140625" style="195" customWidth="1"/>
    <col min="2330" max="2330" width="14.42578125" style="195" customWidth="1"/>
    <col min="2331" max="2332" width="11" style="195" customWidth="1"/>
    <col min="2333" max="2560" width="14.42578125" style="195"/>
    <col min="2561" max="2561" width="6.5703125" style="195" customWidth="1"/>
    <col min="2562" max="2562" width="10.7109375" style="195" customWidth="1"/>
    <col min="2563" max="2563" width="17.5703125" style="195" customWidth="1"/>
    <col min="2564" max="2564" width="21.5703125" style="195" customWidth="1"/>
    <col min="2565" max="2565" width="52.28515625" style="195" customWidth="1"/>
    <col min="2566" max="2566" width="24.140625" style="195" customWidth="1"/>
    <col min="2567" max="2567" width="26.5703125" style="195" customWidth="1"/>
    <col min="2568" max="2568" width="25.85546875" style="195" customWidth="1"/>
    <col min="2569" max="2569" width="14" style="195" customWidth="1"/>
    <col min="2570" max="2570" width="18" style="195" customWidth="1"/>
    <col min="2571" max="2571" width="18.5703125" style="195" customWidth="1"/>
    <col min="2572" max="2572" width="20" style="195" customWidth="1"/>
    <col min="2573" max="2573" width="18.28515625" style="195" customWidth="1"/>
    <col min="2574" max="2575" width="18" style="195" customWidth="1"/>
    <col min="2576" max="2576" width="26.28515625" style="195" customWidth="1"/>
    <col min="2577" max="2577" width="24.85546875" style="195" customWidth="1"/>
    <col min="2578" max="2578" width="19.42578125" style="195" customWidth="1"/>
    <col min="2579" max="2579" width="28.140625" style="195" customWidth="1"/>
    <col min="2580" max="2580" width="89.140625" style="195" customWidth="1"/>
    <col min="2581" max="2581" width="40.140625" style="195" customWidth="1"/>
    <col min="2582" max="2582" width="18.42578125" style="195" customWidth="1"/>
    <col min="2583" max="2583" width="19.42578125" style="195" customWidth="1"/>
    <col min="2584" max="2584" width="80.28515625" style="195" customWidth="1"/>
    <col min="2585" max="2585" width="31.140625" style="195" customWidth="1"/>
    <col min="2586" max="2586" width="14.42578125" style="195" customWidth="1"/>
    <col min="2587" max="2588" width="11" style="195" customWidth="1"/>
    <col min="2589" max="2816" width="14.42578125" style="195"/>
    <col min="2817" max="2817" width="6.5703125" style="195" customWidth="1"/>
    <col min="2818" max="2818" width="10.7109375" style="195" customWidth="1"/>
    <col min="2819" max="2819" width="17.5703125" style="195" customWidth="1"/>
    <col min="2820" max="2820" width="21.5703125" style="195" customWidth="1"/>
    <col min="2821" max="2821" width="52.28515625" style="195" customWidth="1"/>
    <col min="2822" max="2822" width="24.140625" style="195" customWidth="1"/>
    <col min="2823" max="2823" width="26.5703125" style="195" customWidth="1"/>
    <col min="2824" max="2824" width="25.85546875" style="195" customWidth="1"/>
    <col min="2825" max="2825" width="14" style="195" customWidth="1"/>
    <col min="2826" max="2826" width="18" style="195" customWidth="1"/>
    <col min="2827" max="2827" width="18.5703125" style="195" customWidth="1"/>
    <col min="2828" max="2828" width="20" style="195" customWidth="1"/>
    <col min="2829" max="2829" width="18.28515625" style="195" customWidth="1"/>
    <col min="2830" max="2831" width="18" style="195" customWidth="1"/>
    <col min="2832" max="2832" width="26.28515625" style="195" customWidth="1"/>
    <col min="2833" max="2833" width="24.85546875" style="195" customWidth="1"/>
    <col min="2834" max="2834" width="19.42578125" style="195" customWidth="1"/>
    <col min="2835" max="2835" width="28.140625" style="195" customWidth="1"/>
    <col min="2836" max="2836" width="89.140625" style="195" customWidth="1"/>
    <col min="2837" max="2837" width="40.140625" style="195" customWidth="1"/>
    <col min="2838" max="2838" width="18.42578125" style="195" customWidth="1"/>
    <col min="2839" max="2839" width="19.42578125" style="195" customWidth="1"/>
    <col min="2840" max="2840" width="80.28515625" style="195" customWidth="1"/>
    <col min="2841" max="2841" width="31.140625" style="195" customWidth="1"/>
    <col min="2842" max="2842" width="14.42578125" style="195" customWidth="1"/>
    <col min="2843" max="2844" width="11" style="195" customWidth="1"/>
    <col min="2845" max="3072" width="14.42578125" style="195"/>
    <col min="3073" max="3073" width="6.5703125" style="195" customWidth="1"/>
    <col min="3074" max="3074" width="10.7109375" style="195" customWidth="1"/>
    <col min="3075" max="3075" width="17.5703125" style="195" customWidth="1"/>
    <col min="3076" max="3076" width="21.5703125" style="195" customWidth="1"/>
    <col min="3077" max="3077" width="52.28515625" style="195" customWidth="1"/>
    <col min="3078" max="3078" width="24.140625" style="195" customWidth="1"/>
    <col min="3079" max="3079" width="26.5703125" style="195" customWidth="1"/>
    <col min="3080" max="3080" width="25.85546875" style="195" customWidth="1"/>
    <col min="3081" max="3081" width="14" style="195" customWidth="1"/>
    <col min="3082" max="3082" width="18" style="195" customWidth="1"/>
    <col min="3083" max="3083" width="18.5703125" style="195" customWidth="1"/>
    <col min="3084" max="3084" width="20" style="195" customWidth="1"/>
    <col min="3085" max="3085" width="18.28515625" style="195" customWidth="1"/>
    <col min="3086" max="3087" width="18" style="195" customWidth="1"/>
    <col min="3088" max="3088" width="26.28515625" style="195" customWidth="1"/>
    <col min="3089" max="3089" width="24.85546875" style="195" customWidth="1"/>
    <col min="3090" max="3090" width="19.42578125" style="195" customWidth="1"/>
    <col min="3091" max="3091" width="28.140625" style="195" customWidth="1"/>
    <col min="3092" max="3092" width="89.140625" style="195" customWidth="1"/>
    <col min="3093" max="3093" width="40.140625" style="195" customWidth="1"/>
    <col min="3094" max="3094" width="18.42578125" style="195" customWidth="1"/>
    <col min="3095" max="3095" width="19.42578125" style="195" customWidth="1"/>
    <col min="3096" max="3096" width="80.28515625" style="195" customWidth="1"/>
    <col min="3097" max="3097" width="31.140625" style="195" customWidth="1"/>
    <col min="3098" max="3098" width="14.42578125" style="195" customWidth="1"/>
    <col min="3099" max="3100" width="11" style="195" customWidth="1"/>
    <col min="3101" max="3328" width="14.42578125" style="195"/>
    <col min="3329" max="3329" width="6.5703125" style="195" customWidth="1"/>
    <col min="3330" max="3330" width="10.7109375" style="195" customWidth="1"/>
    <col min="3331" max="3331" width="17.5703125" style="195" customWidth="1"/>
    <col min="3332" max="3332" width="21.5703125" style="195" customWidth="1"/>
    <col min="3333" max="3333" width="52.28515625" style="195" customWidth="1"/>
    <col min="3334" max="3334" width="24.140625" style="195" customWidth="1"/>
    <col min="3335" max="3335" width="26.5703125" style="195" customWidth="1"/>
    <col min="3336" max="3336" width="25.85546875" style="195" customWidth="1"/>
    <col min="3337" max="3337" width="14" style="195" customWidth="1"/>
    <col min="3338" max="3338" width="18" style="195" customWidth="1"/>
    <col min="3339" max="3339" width="18.5703125" style="195" customWidth="1"/>
    <col min="3340" max="3340" width="20" style="195" customWidth="1"/>
    <col min="3341" max="3341" width="18.28515625" style="195" customWidth="1"/>
    <col min="3342" max="3343" width="18" style="195" customWidth="1"/>
    <col min="3344" max="3344" width="26.28515625" style="195" customWidth="1"/>
    <col min="3345" max="3345" width="24.85546875" style="195" customWidth="1"/>
    <col min="3346" max="3346" width="19.42578125" style="195" customWidth="1"/>
    <col min="3347" max="3347" width="28.140625" style="195" customWidth="1"/>
    <col min="3348" max="3348" width="89.140625" style="195" customWidth="1"/>
    <col min="3349" max="3349" width="40.140625" style="195" customWidth="1"/>
    <col min="3350" max="3350" width="18.42578125" style="195" customWidth="1"/>
    <col min="3351" max="3351" width="19.42578125" style="195" customWidth="1"/>
    <col min="3352" max="3352" width="80.28515625" style="195" customWidth="1"/>
    <col min="3353" max="3353" width="31.140625" style="195" customWidth="1"/>
    <col min="3354" max="3354" width="14.42578125" style="195" customWidth="1"/>
    <col min="3355" max="3356" width="11" style="195" customWidth="1"/>
    <col min="3357" max="3584" width="14.42578125" style="195"/>
    <col min="3585" max="3585" width="6.5703125" style="195" customWidth="1"/>
    <col min="3586" max="3586" width="10.7109375" style="195" customWidth="1"/>
    <col min="3587" max="3587" width="17.5703125" style="195" customWidth="1"/>
    <col min="3588" max="3588" width="21.5703125" style="195" customWidth="1"/>
    <col min="3589" max="3589" width="52.28515625" style="195" customWidth="1"/>
    <col min="3590" max="3590" width="24.140625" style="195" customWidth="1"/>
    <col min="3591" max="3591" width="26.5703125" style="195" customWidth="1"/>
    <col min="3592" max="3592" width="25.85546875" style="195" customWidth="1"/>
    <col min="3593" max="3593" width="14" style="195" customWidth="1"/>
    <col min="3594" max="3594" width="18" style="195" customWidth="1"/>
    <col min="3595" max="3595" width="18.5703125" style="195" customWidth="1"/>
    <col min="3596" max="3596" width="20" style="195" customWidth="1"/>
    <col min="3597" max="3597" width="18.28515625" style="195" customWidth="1"/>
    <col min="3598" max="3599" width="18" style="195" customWidth="1"/>
    <col min="3600" max="3600" width="26.28515625" style="195" customWidth="1"/>
    <col min="3601" max="3601" width="24.85546875" style="195" customWidth="1"/>
    <col min="3602" max="3602" width="19.42578125" style="195" customWidth="1"/>
    <col min="3603" max="3603" width="28.140625" style="195" customWidth="1"/>
    <col min="3604" max="3604" width="89.140625" style="195" customWidth="1"/>
    <col min="3605" max="3605" width="40.140625" style="195" customWidth="1"/>
    <col min="3606" max="3606" width="18.42578125" style="195" customWidth="1"/>
    <col min="3607" max="3607" width="19.42578125" style="195" customWidth="1"/>
    <col min="3608" max="3608" width="80.28515625" style="195" customWidth="1"/>
    <col min="3609" max="3609" width="31.140625" style="195" customWidth="1"/>
    <col min="3610" max="3610" width="14.42578125" style="195" customWidth="1"/>
    <col min="3611" max="3612" width="11" style="195" customWidth="1"/>
    <col min="3613" max="3840" width="14.42578125" style="195"/>
    <col min="3841" max="3841" width="6.5703125" style="195" customWidth="1"/>
    <col min="3842" max="3842" width="10.7109375" style="195" customWidth="1"/>
    <col min="3843" max="3843" width="17.5703125" style="195" customWidth="1"/>
    <col min="3844" max="3844" width="21.5703125" style="195" customWidth="1"/>
    <col min="3845" max="3845" width="52.28515625" style="195" customWidth="1"/>
    <col min="3846" max="3846" width="24.140625" style="195" customWidth="1"/>
    <col min="3847" max="3847" width="26.5703125" style="195" customWidth="1"/>
    <col min="3848" max="3848" width="25.85546875" style="195" customWidth="1"/>
    <col min="3849" max="3849" width="14" style="195" customWidth="1"/>
    <col min="3850" max="3850" width="18" style="195" customWidth="1"/>
    <col min="3851" max="3851" width="18.5703125" style="195" customWidth="1"/>
    <col min="3852" max="3852" width="20" style="195" customWidth="1"/>
    <col min="3853" max="3853" width="18.28515625" style="195" customWidth="1"/>
    <col min="3854" max="3855" width="18" style="195" customWidth="1"/>
    <col min="3856" max="3856" width="26.28515625" style="195" customWidth="1"/>
    <col min="3857" max="3857" width="24.85546875" style="195" customWidth="1"/>
    <col min="3858" max="3858" width="19.42578125" style="195" customWidth="1"/>
    <col min="3859" max="3859" width="28.140625" style="195" customWidth="1"/>
    <col min="3860" max="3860" width="89.140625" style="195" customWidth="1"/>
    <col min="3861" max="3861" width="40.140625" style="195" customWidth="1"/>
    <col min="3862" max="3862" width="18.42578125" style="195" customWidth="1"/>
    <col min="3863" max="3863" width="19.42578125" style="195" customWidth="1"/>
    <col min="3864" max="3864" width="80.28515625" style="195" customWidth="1"/>
    <col min="3865" max="3865" width="31.140625" style="195" customWidth="1"/>
    <col min="3866" max="3866" width="14.42578125" style="195" customWidth="1"/>
    <col min="3867" max="3868" width="11" style="195" customWidth="1"/>
    <col min="3869" max="4096" width="14.42578125" style="195"/>
    <col min="4097" max="4097" width="6.5703125" style="195" customWidth="1"/>
    <col min="4098" max="4098" width="10.7109375" style="195" customWidth="1"/>
    <col min="4099" max="4099" width="17.5703125" style="195" customWidth="1"/>
    <col min="4100" max="4100" width="21.5703125" style="195" customWidth="1"/>
    <col min="4101" max="4101" width="52.28515625" style="195" customWidth="1"/>
    <col min="4102" max="4102" width="24.140625" style="195" customWidth="1"/>
    <col min="4103" max="4103" width="26.5703125" style="195" customWidth="1"/>
    <col min="4104" max="4104" width="25.85546875" style="195" customWidth="1"/>
    <col min="4105" max="4105" width="14" style="195" customWidth="1"/>
    <col min="4106" max="4106" width="18" style="195" customWidth="1"/>
    <col min="4107" max="4107" width="18.5703125" style="195" customWidth="1"/>
    <col min="4108" max="4108" width="20" style="195" customWidth="1"/>
    <col min="4109" max="4109" width="18.28515625" style="195" customWidth="1"/>
    <col min="4110" max="4111" width="18" style="195" customWidth="1"/>
    <col min="4112" max="4112" width="26.28515625" style="195" customWidth="1"/>
    <col min="4113" max="4113" width="24.85546875" style="195" customWidth="1"/>
    <col min="4114" max="4114" width="19.42578125" style="195" customWidth="1"/>
    <col min="4115" max="4115" width="28.140625" style="195" customWidth="1"/>
    <col min="4116" max="4116" width="89.140625" style="195" customWidth="1"/>
    <col min="4117" max="4117" width="40.140625" style="195" customWidth="1"/>
    <col min="4118" max="4118" width="18.42578125" style="195" customWidth="1"/>
    <col min="4119" max="4119" width="19.42578125" style="195" customWidth="1"/>
    <col min="4120" max="4120" width="80.28515625" style="195" customWidth="1"/>
    <col min="4121" max="4121" width="31.140625" style="195" customWidth="1"/>
    <col min="4122" max="4122" width="14.42578125" style="195" customWidth="1"/>
    <col min="4123" max="4124" width="11" style="195" customWidth="1"/>
    <col min="4125" max="4352" width="14.42578125" style="195"/>
    <col min="4353" max="4353" width="6.5703125" style="195" customWidth="1"/>
    <col min="4354" max="4354" width="10.7109375" style="195" customWidth="1"/>
    <col min="4355" max="4355" width="17.5703125" style="195" customWidth="1"/>
    <col min="4356" max="4356" width="21.5703125" style="195" customWidth="1"/>
    <col min="4357" max="4357" width="52.28515625" style="195" customWidth="1"/>
    <col min="4358" max="4358" width="24.140625" style="195" customWidth="1"/>
    <col min="4359" max="4359" width="26.5703125" style="195" customWidth="1"/>
    <col min="4360" max="4360" width="25.85546875" style="195" customWidth="1"/>
    <col min="4361" max="4361" width="14" style="195" customWidth="1"/>
    <col min="4362" max="4362" width="18" style="195" customWidth="1"/>
    <col min="4363" max="4363" width="18.5703125" style="195" customWidth="1"/>
    <col min="4364" max="4364" width="20" style="195" customWidth="1"/>
    <col min="4365" max="4365" width="18.28515625" style="195" customWidth="1"/>
    <col min="4366" max="4367" width="18" style="195" customWidth="1"/>
    <col min="4368" max="4368" width="26.28515625" style="195" customWidth="1"/>
    <col min="4369" max="4369" width="24.85546875" style="195" customWidth="1"/>
    <col min="4370" max="4370" width="19.42578125" style="195" customWidth="1"/>
    <col min="4371" max="4371" width="28.140625" style="195" customWidth="1"/>
    <col min="4372" max="4372" width="89.140625" style="195" customWidth="1"/>
    <col min="4373" max="4373" width="40.140625" style="195" customWidth="1"/>
    <col min="4374" max="4374" width="18.42578125" style="195" customWidth="1"/>
    <col min="4375" max="4375" width="19.42578125" style="195" customWidth="1"/>
    <col min="4376" max="4376" width="80.28515625" style="195" customWidth="1"/>
    <col min="4377" max="4377" width="31.140625" style="195" customWidth="1"/>
    <col min="4378" max="4378" width="14.42578125" style="195" customWidth="1"/>
    <col min="4379" max="4380" width="11" style="195" customWidth="1"/>
    <col min="4381" max="4608" width="14.42578125" style="195"/>
    <col min="4609" max="4609" width="6.5703125" style="195" customWidth="1"/>
    <col min="4610" max="4610" width="10.7109375" style="195" customWidth="1"/>
    <col min="4611" max="4611" width="17.5703125" style="195" customWidth="1"/>
    <col min="4612" max="4612" width="21.5703125" style="195" customWidth="1"/>
    <col min="4613" max="4613" width="52.28515625" style="195" customWidth="1"/>
    <col min="4614" max="4614" width="24.140625" style="195" customWidth="1"/>
    <col min="4615" max="4615" width="26.5703125" style="195" customWidth="1"/>
    <col min="4616" max="4616" width="25.85546875" style="195" customWidth="1"/>
    <col min="4617" max="4617" width="14" style="195" customWidth="1"/>
    <col min="4618" max="4618" width="18" style="195" customWidth="1"/>
    <col min="4619" max="4619" width="18.5703125" style="195" customWidth="1"/>
    <col min="4620" max="4620" width="20" style="195" customWidth="1"/>
    <col min="4621" max="4621" width="18.28515625" style="195" customWidth="1"/>
    <col min="4622" max="4623" width="18" style="195" customWidth="1"/>
    <col min="4624" max="4624" width="26.28515625" style="195" customWidth="1"/>
    <col min="4625" max="4625" width="24.85546875" style="195" customWidth="1"/>
    <col min="4626" max="4626" width="19.42578125" style="195" customWidth="1"/>
    <col min="4627" max="4627" width="28.140625" style="195" customWidth="1"/>
    <col min="4628" max="4628" width="89.140625" style="195" customWidth="1"/>
    <col min="4629" max="4629" width="40.140625" style="195" customWidth="1"/>
    <col min="4630" max="4630" width="18.42578125" style="195" customWidth="1"/>
    <col min="4631" max="4631" width="19.42578125" style="195" customWidth="1"/>
    <col min="4632" max="4632" width="80.28515625" style="195" customWidth="1"/>
    <col min="4633" max="4633" width="31.140625" style="195" customWidth="1"/>
    <col min="4634" max="4634" width="14.42578125" style="195" customWidth="1"/>
    <col min="4635" max="4636" width="11" style="195" customWidth="1"/>
    <col min="4637" max="4864" width="14.42578125" style="195"/>
    <col min="4865" max="4865" width="6.5703125" style="195" customWidth="1"/>
    <col min="4866" max="4866" width="10.7109375" style="195" customWidth="1"/>
    <col min="4867" max="4867" width="17.5703125" style="195" customWidth="1"/>
    <col min="4868" max="4868" width="21.5703125" style="195" customWidth="1"/>
    <col min="4869" max="4869" width="52.28515625" style="195" customWidth="1"/>
    <col min="4870" max="4870" width="24.140625" style="195" customWidth="1"/>
    <col min="4871" max="4871" width="26.5703125" style="195" customWidth="1"/>
    <col min="4872" max="4872" width="25.85546875" style="195" customWidth="1"/>
    <col min="4873" max="4873" width="14" style="195" customWidth="1"/>
    <col min="4874" max="4874" width="18" style="195" customWidth="1"/>
    <col min="4875" max="4875" width="18.5703125" style="195" customWidth="1"/>
    <col min="4876" max="4876" width="20" style="195" customWidth="1"/>
    <col min="4877" max="4877" width="18.28515625" style="195" customWidth="1"/>
    <col min="4878" max="4879" width="18" style="195" customWidth="1"/>
    <col min="4880" max="4880" width="26.28515625" style="195" customWidth="1"/>
    <col min="4881" max="4881" width="24.85546875" style="195" customWidth="1"/>
    <col min="4882" max="4882" width="19.42578125" style="195" customWidth="1"/>
    <col min="4883" max="4883" width="28.140625" style="195" customWidth="1"/>
    <col min="4884" max="4884" width="89.140625" style="195" customWidth="1"/>
    <col min="4885" max="4885" width="40.140625" style="195" customWidth="1"/>
    <col min="4886" max="4886" width="18.42578125" style="195" customWidth="1"/>
    <col min="4887" max="4887" width="19.42578125" style="195" customWidth="1"/>
    <col min="4888" max="4888" width="80.28515625" style="195" customWidth="1"/>
    <col min="4889" max="4889" width="31.140625" style="195" customWidth="1"/>
    <col min="4890" max="4890" width="14.42578125" style="195" customWidth="1"/>
    <col min="4891" max="4892" width="11" style="195" customWidth="1"/>
    <col min="4893" max="5120" width="14.42578125" style="195"/>
    <col min="5121" max="5121" width="6.5703125" style="195" customWidth="1"/>
    <col min="5122" max="5122" width="10.7109375" style="195" customWidth="1"/>
    <col min="5123" max="5123" width="17.5703125" style="195" customWidth="1"/>
    <col min="5124" max="5124" width="21.5703125" style="195" customWidth="1"/>
    <col min="5125" max="5125" width="52.28515625" style="195" customWidth="1"/>
    <col min="5126" max="5126" width="24.140625" style="195" customWidth="1"/>
    <col min="5127" max="5127" width="26.5703125" style="195" customWidth="1"/>
    <col min="5128" max="5128" width="25.85546875" style="195" customWidth="1"/>
    <col min="5129" max="5129" width="14" style="195" customWidth="1"/>
    <col min="5130" max="5130" width="18" style="195" customWidth="1"/>
    <col min="5131" max="5131" width="18.5703125" style="195" customWidth="1"/>
    <col min="5132" max="5132" width="20" style="195" customWidth="1"/>
    <col min="5133" max="5133" width="18.28515625" style="195" customWidth="1"/>
    <col min="5134" max="5135" width="18" style="195" customWidth="1"/>
    <col min="5136" max="5136" width="26.28515625" style="195" customWidth="1"/>
    <col min="5137" max="5137" width="24.85546875" style="195" customWidth="1"/>
    <col min="5138" max="5138" width="19.42578125" style="195" customWidth="1"/>
    <col min="5139" max="5139" width="28.140625" style="195" customWidth="1"/>
    <col min="5140" max="5140" width="89.140625" style="195" customWidth="1"/>
    <col min="5141" max="5141" width="40.140625" style="195" customWidth="1"/>
    <col min="5142" max="5142" width="18.42578125" style="195" customWidth="1"/>
    <col min="5143" max="5143" width="19.42578125" style="195" customWidth="1"/>
    <col min="5144" max="5144" width="80.28515625" style="195" customWidth="1"/>
    <col min="5145" max="5145" width="31.140625" style="195" customWidth="1"/>
    <col min="5146" max="5146" width="14.42578125" style="195" customWidth="1"/>
    <col min="5147" max="5148" width="11" style="195" customWidth="1"/>
    <col min="5149" max="5376" width="14.42578125" style="195"/>
    <col min="5377" max="5377" width="6.5703125" style="195" customWidth="1"/>
    <col min="5378" max="5378" width="10.7109375" style="195" customWidth="1"/>
    <col min="5379" max="5379" width="17.5703125" style="195" customWidth="1"/>
    <col min="5380" max="5380" width="21.5703125" style="195" customWidth="1"/>
    <col min="5381" max="5381" width="52.28515625" style="195" customWidth="1"/>
    <col min="5382" max="5382" width="24.140625" style="195" customWidth="1"/>
    <col min="5383" max="5383" width="26.5703125" style="195" customWidth="1"/>
    <col min="5384" max="5384" width="25.85546875" style="195" customWidth="1"/>
    <col min="5385" max="5385" width="14" style="195" customWidth="1"/>
    <col min="5386" max="5386" width="18" style="195" customWidth="1"/>
    <col min="5387" max="5387" width="18.5703125" style="195" customWidth="1"/>
    <col min="5388" max="5388" width="20" style="195" customWidth="1"/>
    <col min="5389" max="5389" width="18.28515625" style="195" customWidth="1"/>
    <col min="5390" max="5391" width="18" style="195" customWidth="1"/>
    <col min="5392" max="5392" width="26.28515625" style="195" customWidth="1"/>
    <col min="5393" max="5393" width="24.85546875" style="195" customWidth="1"/>
    <col min="5394" max="5394" width="19.42578125" style="195" customWidth="1"/>
    <col min="5395" max="5395" width="28.140625" style="195" customWidth="1"/>
    <col min="5396" max="5396" width="89.140625" style="195" customWidth="1"/>
    <col min="5397" max="5397" width="40.140625" style="195" customWidth="1"/>
    <col min="5398" max="5398" width="18.42578125" style="195" customWidth="1"/>
    <col min="5399" max="5399" width="19.42578125" style="195" customWidth="1"/>
    <col min="5400" max="5400" width="80.28515625" style="195" customWidth="1"/>
    <col min="5401" max="5401" width="31.140625" style="195" customWidth="1"/>
    <col min="5402" max="5402" width="14.42578125" style="195" customWidth="1"/>
    <col min="5403" max="5404" width="11" style="195" customWidth="1"/>
    <col min="5405" max="5632" width="14.42578125" style="195"/>
    <col min="5633" max="5633" width="6.5703125" style="195" customWidth="1"/>
    <col min="5634" max="5634" width="10.7109375" style="195" customWidth="1"/>
    <col min="5635" max="5635" width="17.5703125" style="195" customWidth="1"/>
    <col min="5636" max="5636" width="21.5703125" style="195" customWidth="1"/>
    <col min="5637" max="5637" width="52.28515625" style="195" customWidth="1"/>
    <col min="5638" max="5638" width="24.140625" style="195" customWidth="1"/>
    <col min="5639" max="5639" width="26.5703125" style="195" customWidth="1"/>
    <col min="5640" max="5640" width="25.85546875" style="195" customWidth="1"/>
    <col min="5641" max="5641" width="14" style="195" customWidth="1"/>
    <col min="5642" max="5642" width="18" style="195" customWidth="1"/>
    <col min="5643" max="5643" width="18.5703125" style="195" customWidth="1"/>
    <col min="5644" max="5644" width="20" style="195" customWidth="1"/>
    <col min="5645" max="5645" width="18.28515625" style="195" customWidth="1"/>
    <col min="5646" max="5647" width="18" style="195" customWidth="1"/>
    <col min="5648" max="5648" width="26.28515625" style="195" customWidth="1"/>
    <col min="5649" max="5649" width="24.85546875" style="195" customWidth="1"/>
    <col min="5650" max="5650" width="19.42578125" style="195" customWidth="1"/>
    <col min="5651" max="5651" width="28.140625" style="195" customWidth="1"/>
    <col min="5652" max="5652" width="89.140625" style="195" customWidth="1"/>
    <col min="5653" max="5653" width="40.140625" style="195" customWidth="1"/>
    <col min="5654" max="5654" width="18.42578125" style="195" customWidth="1"/>
    <col min="5655" max="5655" width="19.42578125" style="195" customWidth="1"/>
    <col min="5656" max="5656" width="80.28515625" style="195" customWidth="1"/>
    <col min="5657" max="5657" width="31.140625" style="195" customWidth="1"/>
    <col min="5658" max="5658" width="14.42578125" style="195" customWidth="1"/>
    <col min="5659" max="5660" width="11" style="195" customWidth="1"/>
    <col min="5661" max="5888" width="14.42578125" style="195"/>
    <col min="5889" max="5889" width="6.5703125" style="195" customWidth="1"/>
    <col min="5890" max="5890" width="10.7109375" style="195" customWidth="1"/>
    <col min="5891" max="5891" width="17.5703125" style="195" customWidth="1"/>
    <col min="5892" max="5892" width="21.5703125" style="195" customWidth="1"/>
    <col min="5893" max="5893" width="52.28515625" style="195" customWidth="1"/>
    <col min="5894" max="5894" width="24.140625" style="195" customWidth="1"/>
    <col min="5895" max="5895" width="26.5703125" style="195" customWidth="1"/>
    <col min="5896" max="5896" width="25.85546875" style="195" customWidth="1"/>
    <col min="5897" max="5897" width="14" style="195" customWidth="1"/>
    <col min="5898" max="5898" width="18" style="195" customWidth="1"/>
    <col min="5899" max="5899" width="18.5703125" style="195" customWidth="1"/>
    <col min="5900" max="5900" width="20" style="195" customWidth="1"/>
    <col min="5901" max="5901" width="18.28515625" style="195" customWidth="1"/>
    <col min="5902" max="5903" width="18" style="195" customWidth="1"/>
    <col min="5904" max="5904" width="26.28515625" style="195" customWidth="1"/>
    <col min="5905" max="5905" width="24.85546875" style="195" customWidth="1"/>
    <col min="5906" max="5906" width="19.42578125" style="195" customWidth="1"/>
    <col min="5907" max="5907" width="28.140625" style="195" customWidth="1"/>
    <col min="5908" max="5908" width="89.140625" style="195" customWidth="1"/>
    <col min="5909" max="5909" width="40.140625" style="195" customWidth="1"/>
    <col min="5910" max="5910" width="18.42578125" style="195" customWidth="1"/>
    <col min="5911" max="5911" width="19.42578125" style="195" customWidth="1"/>
    <col min="5912" max="5912" width="80.28515625" style="195" customWidth="1"/>
    <col min="5913" max="5913" width="31.140625" style="195" customWidth="1"/>
    <col min="5914" max="5914" width="14.42578125" style="195" customWidth="1"/>
    <col min="5915" max="5916" width="11" style="195" customWidth="1"/>
    <col min="5917" max="6144" width="14.42578125" style="195"/>
    <col min="6145" max="6145" width="6.5703125" style="195" customWidth="1"/>
    <col min="6146" max="6146" width="10.7109375" style="195" customWidth="1"/>
    <col min="6147" max="6147" width="17.5703125" style="195" customWidth="1"/>
    <col min="6148" max="6148" width="21.5703125" style="195" customWidth="1"/>
    <col min="6149" max="6149" width="52.28515625" style="195" customWidth="1"/>
    <col min="6150" max="6150" width="24.140625" style="195" customWidth="1"/>
    <col min="6151" max="6151" width="26.5703125" style="195" customWidth="1"/>
    <col min="6152" max="6152" width="25.85546875" style="195" customWidth="1"/>
    <col min="6153" max="6153" width="14" style="195" customWidth="1"/>
    <col min="6154" max="6154" width="18" style="195" customWidth="1"/>
    <col min="6155" max="6155" width="18.5703125" style="195" customWidth="1"/>
    <col min="6156" max="6156" width="20" style="195" customWidth="1"/>
    <col min="6157" max="6157" width="18.28515625" style="195" customWidth="1"/>
    <col min="6158" max="6159" width="18" style="195" customWidth="1"/>
    <col min="6160" max="6160" width="26.28515625" style="195" customWidth="1"/>
    <col min="6161" max="6161" width="24.85546875" style="195" customWidth="1"/>
    <col min="6162" max="6162" width="19.42578125" style="195" customWidth="1"/>
    <col min="6163" max="6163" width="28.140625" style="195" customWidth="1"/>
    <col min="6164" max="6164" width="89.140625" style="195" customWidth="1"/>
    <col min="6165" max="6165" width="40.140625" style="195" customWidth="1"/>
    <col min="6166" max="6166" width="18.42578125" style="195" customWidth="1"/>
    <col min="6167" max="6167" width="19.42578125" style="195" customWidth="1"/>
    <col min="6168" max="6168" width="80.28515625" style="195" customWidth="1"/>
    <col min="6169" max="6169" width="31.140625" style="195" customWidth="1"/>
    <col min="6170" max="6170" width="14.42578125" style="195" customWidth="1"/>
    <col min="6171" max="6172" width="11" style="195" customWidth="1"/>
    <col min="6173" max="6400" width="14.42578125" style="195"/>
    <col min="6401" max="6401" width="6.5703125" style="195" customWidth="1"/>
    <col min="6402" max="6402" width="10.7109375" style="195" customWidth="1"/>
    <col min="6403" max="6403" width="17.5703125" style="195" customWidth="1"/>
    <col min="6404" max="6404" width="21.5703125" style="195" customWidth="1"/>
    <col min="6405" max="6405" width="52.28515625" style="195" customWidth="1"/>
    <col min="6406" max="6406" width="24.140625" style="195" customWidth="1"/>
    <col min="6407" max="6407" width="26.5703125" style="195" customWidth="1"/>
    <col min="6408" max="6408" width="25.85546875" style="195" customWidth="1"/>
    <col min="6409" max="6409" width="14" style="195" customWidth="1"/>
    <col min="6410" max="6410" width="18" style="195" customWidth="1"/>
    <col min="6411" max="6411" width="18.5703125" style="195" customWidth="1"/>
    <col min="6412" max="6412" width="20" style="195" customWidth="1"/>
    <col min="6413" max="6413" width="18.28515625" style="195" customWidth="1"/>
    <col min="6414" max="6415" width="18" style="195" customWidth="1"/>
    <col min="6416" max="6416" width="26.28515625" style="195" customWidth="1"/>
    <col min="6417" max="6417" width="24.85546875" style="195" customWidth="1"/>
    <col min="6418" max="6418" width="19.42578125" style="195" customWidth="1"/>
    <col min="6419" max="6419" width="28.140625" style="195" customWidth="1"/>
    <col min="6420" max="6420" width="89.140625" style="195" customWidth="1"/>
    <col min="6421" max="6421" width="40.140625" style="195" customWidth="1"/>
    <col min="6422" max="6422" width="18.42578125" style="195" customWidth="1"/>
    <col min="6423" max="6423" width="19.42578125" style="195" customWidth="1"/>
    <col min="6424" max="6424" width="80.28515625" style="195" customWidth="1"/>
    <col min="6425" max="6425" width="31.140625" style="195" customWidth="1"/>
    <col min="6426" max="6426" width="14.42578125" style="195" customWidth="1"/>
    <col min="6427" max="6428" width="11" style="195" customWidth="1"/>
    <col min="6429" max="6656" width="14.42578125" style="195"/>
    <col min="6657" max="6657" width="6.5703125" style="195" customWidth="1"/>
    <col min="6658" max="6658" width="10.7109375" style="195" customWidth="1"/>
    <col min="6659" max="6659" width="17.5703125" style="195" customWidth="1"/>
    <col min="6660" max="6660" width="21.5703125" style="195" customWidth="1"/>
    <col min="6661" max="6661" width="52.28515625" style="195" customWidth="1"/>
    <col min="6662" max="6662" width="24.140625" style="195" customWidth="1"/>
    <col min="6663" max="6663" width="26.5703125" style="195" customWidth="1"/>
    <col min="6664" max="6664" width="25.85546875" style="195" customWidth="1"/>
    <col min="6665" max="6665" width="14" style="195" customWidth="1"/>
    <col min="6666" max="6666" width="18" style="195" customWidth="1"/>
    <col min="6667" max="6667" width="18.5703125" style="195" customWidth="1"/>
    <col min="6668" max="6668" width="20" style="195" customWidth="1"/>
    <col min="6669" max="6669" width="18.28515625" style="195" customWidth="1"/>
    <col min="6670" max="6671" width="18" style="195" customWidth="1"/>
    <col min="6672" max="6672" width="26.28515625" style="195" customWidth="1"/>
    <col min="6673" max="6673" width="24.85546875" style="195" customWidth="1"/>
    <col min="6674" max="6674" width="19.42578125" style="195" customWidth="1"/>
    <col min="6675" max="6675" width="28.140625" style="195" customWidth="1"/>
    <col min="6676" max="6676" width="89.140625" style="195" customWidth="1"/>
    <col min="6677" max="6677" width="40.140625" style="195" customWidth="1"/>
    <col min="6678" max="6678" width="18.42578125" style="195" customWidth="1"/>
    <col min="6679" max="6679" width="19.42578125" style="195" customWidth="1"/>
    <col min="6680" max="6680" width="80.28515625" style="195" customWidth="1"/>
    <col min="6681" max="6681" width="31.140625" style="195" customWidth="1"/>
    <col min="6682" max="6682" width="14.42578125" style="195" customWidth="1"/>
    <col min="6683" max="6684" width="11" style="195" customWidth="1"/>
    <col min="6685" max="6912" width="14.42578125" style="195"/>
    <col min="6913" max="6913" width="6.5703125" style="195" customWidth="1"/>
    <col min="6914" max="6914" width="10.7109375" style="195" customWidth="1"/>
    <col min="6915" max="6915" width="17.5703125" style="195" customWidth="1"/>
    <col min="6916" max="6916" width="21.5703125" style="195" customWidth="1"/>
    <col min="6917" max="6917" width="52.28515625" style="195" customWidth="1"/>
    <col min="6918" max="6918" width="24.140625" style="195" customWidth="1"/>
    <col min="6919" max="6919" width="26.5703125" style="195" customWidth="1"/>
    <col min="6920" max="6920" width="25.85546875" style="195" customWidth="1"/>
    <col min="6921" max="6921" width="14" style="195" customWidth="1"/>
    <col min="6922" max="6922" width="18" style="195" customWidth="1"/>
    <col min="6923" max="6923" width="18.5703125" style="195" customWidth="1"/>
    <col min="6924" max="6924" width="20" style="195" customWidth="1"/>
    <col min="6925" max="6925" width="18.28515625" style="195" customWidth="1"/>
    <col min="6926" max="6927" width="18" style="195" customWidth="1"/>
    <col min="6928" max="6928" width="26.28515625" style="195" customWidth="1"/>
    <col min="6929" max="6929" width="24.85546875" style="195" customWidth="1"/>
    <col min="6930" max="6930" width="19.42578125" style="195" customWidth="1"/>
    <col min="6931" max="6931" width="28.140625" style="195" customWidth="1"/>
    <col min="6932" max="6932" width="89.140625" style="195" customWidth="1"/>
    <col min="6933" max="6933" width="40.140625" style="195" customWidth="1"/>
    <col min="6934" max="6934" width="18.42578125" style="195" customWidth="1"/>
    <col min="6935" max="6935" width="19.42578125" style="195" customWidth="1"/>
    <col min="6936" max="6936" width="80.28515625" style="195" customWidth="1"/>
    <col min="6937" max="6937" width="31.140625" style="195" customWidth="1"/>
    <col min="6938" max="6938" width="14.42578125" style="195" customWidth="1"/>
    <col min="6939" max="6940" width="11" style="195" customWidth="1"/>
    <col min="6941" max="7168" width="14.42578125" style="195"/>
    <col min="7169" max="7169" width="6.5703125" style="195" customWidth="1"/>
    <col min="7170" max="7170" width="10.7109375" style="195" customWidth="1"/>
    <col min="7171" max="7171" width="17.5703125" style="195" customWidth="1"/>
    <col min="7172" max="7172" width="21.5703125" style="195" customWidth="1"/>
    <col min="7173" max="7173" width="52.28515625" style="195" customWidth="1"/>
    <col min="7174" max="7174" width="24.140625" style="195" customWidth="1"/>
    <col min="7175" max="7175" width="26.5703125" style="195" customWidth="1"/>
    <col min="7176" max="7176" width="25.85546875" style="195" customWidth="1"/>
    <col min="7177" max="7177" width="14" style="195" customWidth="1"/>
    <col min="7178" max="7178" width="18" style="195" customWidth="1"/>
    <col min="7179" max="7179" width="18.5703125" style="195" customWidth="1"/>
    <col min="7180" max="7180" width="20" style="195" customWidth="1"/>
    <col min="7181" max="7181" width="18.28515625" style="195" customWidth="1"/>
    <col min="7182" max="7183" width="18" style="195" customWidth="1"/>
    <col min="7184" max="7184" width="26.28515625" style="195" customWidth="1"/>
    <col min="7185" max="7185" width="24.85546875" style="195" customWidth="1"/>
    <col min="7186" max="7186" width="19.42578125" style="195" customWidth="1"/>
    <col min="7187" max="7187" width="28.140625" style="195" customWidth="1"/>
    <col min="7188" max="7188" width="89.140625" style="195" customWidth="1"/>
    <col min="7189" max="7189" width="40.140625" style="195" customWidth="1"/>
    <col min="7190" max="7190" width="18.42578125" style="195" customWidth="1"/>
    <col min="7191" max="7191" width="19.42578125" style="195" customWidth="1"/>
    <col min="7192" max="7192" width="80.28515625" style="195" customWidth="1"/>
    <col min="7193" max="7193" width="31.140625" style="195" customWidth="1"/>
    <col min="7194" max="7194" width="14.42578125" style="195" customWidth="1"/>
    <col min="7195" max="7196" width="11" style="195" customWidth="1"/>
    <col min="7197" max="7424" width="14.42578125" style="195"/>
    <col min="7425" max="7425" width="6.5703125" style="195" customWidth="1"/>
    <col min="7426" max="7426" width="10.7109375" style="195" customWidth="1"/>
    <col min="7427" max="7427" width="17.5703125" style="195" customWidth="1"/>
    <col min="7428" max="7428" width="21.5703125" style="195" customWidth="1"/>
    <col min="7429" max="7429" width="52.28515625" style="195" customWidth="1"/>
    <col min="7430" max="7430" width="24.140625" style="195" customWidth="1"/>
    <col min="7431" max="7431" width="26.5703125" style="195" customWidth="1"/>
    <col min="7432" max="7432" width="25.85546875" style="195" customWidth="1"/>
    <col min="7433" max="7433" width="14" style="195" customWidth="1"/>
    <col min="7434" max="7434" width="18" style="195" customWidth="1"/>
    <col min="7435" max="7435" width="18.5703125" style="195" customWidth="1"/>
    <col min="7436" max="7436" width="20" style="195" customWidth="1"/>
    <col min="7437" max="7437" width="18.28515625" style="195" customWidth="1"/>
    <col min="7438" max="7439" width="18" style="195" customWidth="1"/>
    <col min="7440" max="7440" width="26.28515625" style="195" customWidth="1"/>
    <col min="7441" max="7441" width="24.85546875" style="195" customWidth="1"/>
    <col min="7442" max="7442" width="19.42578125" style="195" customWidth="1"/>
    <col min="7443" max="7443" width="28.140625" style="195" customWidth="1"/>
    <col min="7444" max="7444" width="89.140625" style="195" customWidth="1"/>
    <col min="7445" max="7445" width="40.140625" style="195" customWidth="1"/>
    <col min="7446" max="7446" width="18.42578125" style="195" customWidth="1"/>
    <col min="7447" max="7447" width="19.42578125" style="195" customWidth="1"/>
    <col min="7448" max="7448" width="80.28515625" style="195" customWidth="1"/>
    <col min="7449" max="7449" width="31.140625" style="195" customWidth="1"/>
    <col min="7450" max="7450" width="14.42578125" style="195" customWidth="1"/>
    <col min="7451" max="7452" width="11" style="195" customWidth="1"/>
    <col min="7453" max="7680" width="14.42578125" style="195"/>
    <col min="7681" max="7681" width="6.5703125" style="195" customWidth="1"/>
    <col min="7682" max="7682" width="10.7109375" style="195" customWidth="1"/>
    <col min="7683" max="7683" width="17.5703125" style="195" customWidth="1"/>
    <col min="7684" max="7684" width="21.5703125" style="195" customWidth="1"/>
    <col min="7685" max="7685" width="52.28515625" style="195" customWidth="1"/>
    <col min="7686" max="7686" width="24.140625" style="195" customWidth="1"/>
    <col min="7687" max="7687" width="26.5703125" style="195" customWidth="1"/>
    <col min="7688" max="7688" width="25.85546875" style="195" customWidth="1"/>
    <col min="7689" max="7689" width="14" style="195" customWidth="1"/>
    <col min="7690" max="7690" width="18" style="195" customWidth="1"/>
    <col min="7691" max="7691" width="18.5703125" style="195" customWidth="1"/>
    <col min="7692" max="7692" width="20" style="195" customWidth="1"/>
    <col min="7693" max="7693" width="18.28515625" style="195" customWidth="1"/>
    <col min="7694" max="7695" width="18" style="195" customWidth="1"/>
    <col min="7696" max="7696" width="26.28515625" style="195" customWidth="1"/>
    <col min="7697" max="7697" width="24.85546875" style="195" customWidth="1"/>
    <col min="7698" max="7698" width="19.42578125" style="195" customWidth="1"/>
    <col min="7699" max="7699" width="28.140625" style="195" customWidth="1"/>
    <col min="7700" max="7700" width="89.140625" style="195" customWidth="1"/>
    <col min="7701" max="7701" width="40.140625" style="195" customWidth="1"/>
    <col min="7702" max="7702" width="18.42578125" style="195" customWidth="1"/>
    <col min="7703" max="7703" width="19.42578125" style="195" customWidth="1"/>
    <col min="7704" max="7704" width="80.28515625" style="195" customWidth="1"/>
    <col min="7705" max="7705" width="31.140625" style="195" customWidth="1"/>
    <col min="7706" max="7706" width="14.42578125" style="195" customWidth="1"/>
    <col min="7707" max="7708" width="11" style="195" customWidth="1"/>
    <col min="7709" max="7936" width="14.42578125" style="195"/>
    <col min="7937" max="7937" width="6.5703125" style="195" customWidth="1"/>
    <col min="7938" max="7938" width="10.7109375" style="195" customWidth="1"/>
    <col min="7939" max="7939" width="17.5703125" style="195" customWidth="1"/>
    <col min="7940" max="7940" width="21.5703125" style="195" customWidth="1"/>
    <col min="7941" max="7941" width="52.28515625" style="195" customWidth="1"/>
    <col min="7942" max="7942" width="24.140625" style="195" customWidth="1"/>
    <col min="7943" max="7943" width="26.5703125" style="195" customWidth="1"/>
    <col min="7944" max="7944" width="25.85546875" style="195" customWidth="1"/>
    <col min="7945" max="7945" width="14" style="195" customWidth="1"/>
    <col min="7946" max="7946" width="18" style="195" customWidth="1"/>
    <col min="7947" max="7947" width="18.5703125" style="195" customWidth="1"/>
    <col min="7948" max="7948" width="20" style="195" customWidth="1"/>
    <col min="7949" max="7949" width="18.28515625" style="195" customWidth="1"/>
    <col min="7950" max="7951" width="18" style="195" customWidth="1"/>
    <col min="7952" max="7952" width="26.28515625" style="195" customWidth="1"/>
    <col min="7953" max="7953" width="24.85546875" style="195" customWidth="1"/>
    <col min="7954" max="7954" width="19.42578125" style="195" customWidth="1"/>
    <col min="7955" max="7955" width="28.140625" style="195" customWidth="1"/>
    <col min="7956" max="7956" width="89.140625" style="195" customWidth="1"/>
    <col min="7957" max="7957" width="40.140625" style="195" customWidth="1"/>
    <col min="7958" max="7958" width="18.42578125" style="195" customWidth="1"/>
    <col min="7959" max="7959" width="19.42578125" style="195" customWidth="1"/>
    <col min="7960" max="7960" width="80.28515625" style="195" customWidth="1"/>
    <col min="7961" max="7961" width="31.140625" style="195" customWidth="1"/>
    <col min="7962" max="7962" width="14.42578125" style="195" customWidth="1"/>
    <col min="7963" max="7964" width="11" style="195" customWidth="1"/>
    <col min="7965" max="8192" width="14.42578125" style="195"/>
    <col min="8193" max="8193" width="6.5703125" style="195" customWidth="1"/>
    <col min="8194" max="8194" width="10.7109375" style="195" customWidth="1"/>
    <col min="8195" max="8195" width="17.5703125" style="195" customWidth="1"/>
    <col min="8196" max="8196" width="21.5703125" style="195" customWidth="1"/>
    <col min="8197" max="8197" width="52.28515625" style="195" customWidth="1"/>
    <col min="8198" max="8198" width="24.140625" style="195" customWidth="1"/>
    <col min="8199" max="8199" width="26.5703125" style="195" customWidth="1"/>
    <col min="8200" max="8200" width="25.85546875" style="195" customWidth="1"/>
    <col min="8201" max="8201" width="14" style="195" customWidth="1"/>
    <col min="8202" max="8202" width="18" style="195" customWidth="1"/>
    <col min="8203" max="8203" width="18.5703125" style="195" customWidth="1"/>
    <col min="8204" max="8204" width="20" style="195" customWidth="1"/>
    <col min="8205" max="8205" width="18.28515625" style="195" customWidth="1"/>
    <col min="8206" max="8207" width="18" style="195" customWidth="1"/>
    <col min="8208" max="8208" width="26.28515625" style="195" customWidth="1"/>
    <col min="8209" max="8209" width="24.85546875" style="195" customWidth="1"/>
    <col min="8210" max="8210" width="19.42578125" style="195" customWidth="1"/>
    <col min="8211" max="8211" width="28.140625" style="195" customWidth="1"/>
    <col min="8212" max="8212" width="89.140625" style="195" customWidth="1"/>
    <col min="8213" max="8213" width="40.140625" style="195" customWidth="1"/>
    <col min="8214" max="8214" width="18.42578125" style="195" customWidth="1"/>
    <col min="8215" max="8215" width="19.42578125" style="195" customWidth="1"/>
    <col min="8216" max="8216" width="80.28515625" style="195" customWidth="1"/>
    <col min="8217" max="8217" width="31.140625" style="195" customWidth="1"/>
    <col min="8218" max="8218" width="14.42578125" style="195" customWidth="1"/>
    <col min="8219" max="8220" width="11" style="195" customWidth="1"/>
    <col min="8221" max="8448" width="14.42578125" style="195"/>
    <col min="8449" max="8449" width="6.5703125" style="195" customWidth="1"/>
    <col min="8450" max="8450" width="10.7109375" style="195" customWidth="1"/>
    <col min="8451" max="8451" width="17.5703125" style="195" customWidth="1"/>
    <col min="8452" max="8452" width="21.5703125" style="195" customWidth="1"/>
    <col min="8453" max="8453" width="52.28515625" style="195" customWidth="1"/>
    <col min="8454" max="8454" width="24.140625" style="195" customWidth="1"/>
    <col min="8455" max="8455" width="26.5703125" style="195" customWidth="1"/>
    <col min="8456" max="8456" width="25.85546875" style="195" customWidth="1"/>
    <col min="8457" max="8457" width="14" style="195" customWidth="1"/>
    <col min="8458" max="8458" width="18" style="195" customWidth="1"/>
    <col min="8459" max="8459" width="18.5703125" style="195" customWidth="1"/>
    <col min="8460" max="8460" width="20" style="195" customWidth="1"/>
    <col min="8461" max="8461" width="18.28515625" style="195" customWidth="1"/>
    <col min="8462" max="8463" width="18" style="195" customWidth="1"/>
    <col min="8464" max="8464" width="26.28515625" style="195" customWidth="1"/>
    <col min="8465" max="8465" width="24.85546875" style="195" customWidth="1"/>
    <col min="8466" max="8466" width="19.42578125" style="195" customWidth="1"/>
    <col min="8467" max="8467" width="28.140625" style="195" customWidth="1"/>
    <col min="8468" max="8468" width="89.140625" style="195" customWidth="1"/>
    <col min="8469" max="8469" width="40.140625" style="195" customWidth="1"/>
    <col min="8470" max="8470" width="18.42578125" style="195" customWidth="1"/>
    <col min="8471" max="8471" width="19.42578125" style="195" customWidth="1"/>
    <col min="8472" max="8472" width="80.28515625" style="195" customWidth="1"/>
    <col min="8473" max="8473" width="31.140625" style="195" customWidth="1"/>
    <col min="8474" max="8474" width="14.42578125" style="195" customWidth="1"/>
    <col min="8475" max="8476" width="11" style="195" customWidth="1"/>
    <col min="8477" max="8704" width="14.42578125" style="195"/>
    <col min="8705" max="8705" width="6.5703125" style="195" customWidth="1"/>
    <col min="8706" max="8706" width="10.7109375" style="195" customWidth="1"/>
    <col min="8707" max="8707" width="17.5703125" style="195" customWidth="1"/>
    <col min="8708" max="8708" width="21.5703125" style="195" customWidth="1"/>
    <col min="8709" max="8709" width="52.28515625" style="195" customWidth="1"/>
    <col min="8710" max="8710" width="24.140625" style="195" customWidth="1"/>
    <col min="8711" max="8711" width="26.5703125" style="195" customWidth="1"/>
    <col min="8712" max="8712" width="25.85546875" style="195" customWidth="1"/>
    <col min="8713" max="8713" width="14" style="195" customWidth="1"/>
    <col min="8714" max="8714" width="18" style="195" customWidth="1"/>
    <col min="8715" max="8715" width="18.5703125" style="195" customWidth="1"/>
    <col min="8716" max="8716" width="20" style="195" customWidth="1"/>
    <col min="8717" max="8717" width="18.28515625" style="195" customWidth="1"/>
    <col min="8718" max="8719" width="18" style="195" customWidth="1"/>
    <col min="8720" max="8720" width="26.28515625" style="195" customWidth="1"/>
    <col min="8721" max="8721" width="24.85546875" style="195" customWidth="1"/>
    <col min="8722" max="8722" width="19.42578125" style="195" customWidth="1"/>
    <col min="8723" max="8723" width="28.140625" style="195" customWidth="1"/>
    <col min="8724" max="8724" width="89.140625" style="195" customWidth="1"/>
    <col min="8725" max="8725" width="40.140625" style="195" customWidth="1"/>
    <col min="8726" max="8726" width="18.42578125" style="195" customWidth="1"/>
    <col min="8727" max="8727" width="19.42578125" style="195" customWidth="1"/>
    <col min="8728" max="8728" width="80.28515625" style="195" customWidth="1"/>
    <col min="8729" max="8729" width="31.140625" style="195" customWidth="1"/>
    <col min="8730" max="8730" width="14.42578125" style="195" customWidth="1"/>
    <col min="8731" max="8732" width="11" style="195" customWidth="1"/>
    <col min="8733" max="8960" width="14.42578125" style="195"/>
    <col min="8961" max="8961" width="6.5703125" style="195" customWidth="1"/>
    <col min="8962" max="8962" width="10.7109375" style="195" customWidth="1"/>
    <col min="8963" max="8963" width="17.5703125" style="195" customWidth="1"/>
    <col min="8964" max="8964" width="21.5703125" style="195" customWidth="1"/>
    <col min="8965" max="8965" width="52.28515625" style="195" customWidth="1"/>
    <col min="8966" max="8966" width="24.140625" style="195" customWidth="1"/>
    <col min="8967" max="8967" width="26.5703125" style="195" customWidth="1"/>
    <col min="8968" max="8968" width="25.85546875" style="195" customWidth="1"/>
    <col min="8969" max="8969" width="14" style="195" customWidth="1"/>
    <col min="8970" max="8970" width="18" style="195" customWidth="1"/>
    <col min="8971" max="8971" width="18.5703125" style="195" customWidth="1"/>
    <col min="8972" max="8972" width="20" style="195" customWidth="1"/>
    <col min="8973" max="8973" width="18.28515625" style="195" customWidth="1"/>
    <col min="8974" max="8975" width="18" style="195" customWidth="1"/>
    <col min="8976" max="8976" width="26.28515625" style="195" customWidth="1"/>
    <col min="8977" max="8977" width="24.85546875" style="195" customWidth="1"/>
    <col min="8978" max="8978" width="19.42578125" style="195" customWidth="1"/>
    <col min="8979" max="8979" width="28.140625" style="195" customWidth="1"/>
    <col min="8980" max="8980" width="89.140625" style="195" customWidth="1"/>
    <col min="8981" max="8981" width="40.140625" style="195" customWidth="1"/>
    <col min="8982" max="8982" width="18.42578125" style="195" customWidth="1"/>
    <col min="8983" max="8983" width="19.42578125" style="195" customWidth="1"/>
    <col min="8984" max="8984" width="80.28515625" style="195" customWidth="1"/>
    <col min="8985" max="8985" width="31.140625" style="195" customWidth="1"/>
    <col min="8986" max="8986" width="14.42578125" style="195" customWidth="1"/>
    <col min="8987" max="8988" width="11" style="195" customWidth="1"/>
    <col min="8989" max="9216" width="14.42578125" style="195"/>
    <col min="9217" max="9217" width="6.5703125" style="195" customWidth="1"/>
    <col min="9218" max="9218" width="10.7109375" style="195" customWidth="1"/>
    <col min="9219" max="9219" width="17.5703125" style="195" customWidth="1"/>
    <col min="9220" max="9220" width="21.5703125" style="195" customWidth="1"/>
    <col min="9221" max="9221" width="52.28515625" style="195" customWidth="1"/>
    <col min="9222" max="9222" width="24.140625" style="195" customWidth="1"/>
    <col min="9223" max="9223" width="26.5703125" style="195" customWidth="1"/>
    <col min="9224" max="9224" width="25.85546875" style="195" customWidth="1"/>
    <col min="9225" max="9225" width="14" style="195" customWidth="1"/>
    <col min="9226" max="9226" width="18" style="195" customWidth="1"/>
    <col min="9227" max="9227" width="18.5703125" style="195" customWidth="1"/>
    <col min="9228" max="9228" width="20" style="195" customWidth="1"/>
    <col min="9229" max="9229" width="18.28515625" style="195" customWidth="1"/>
    <col min="9230" max="9231" width="18" style="195" customWidth="1"/>
    <col min="9232" max="9232" width="26.28515625" style="195" customWidth="1"/>
    <col min="9233" max="9233" width="24.85546875" style="195" customWidth="1"/>
    <col min="9234" max="9234" width="19.42578125" style="195" customWidth="1"/>
    <col min="9235" max="9235" width="28.140625" style="195" customWidth="1"/>
    <col min="9236" max="9236" width="89.140625" style="195" customWidth="1"/>
    <col min="9237" max="9237" width="40.140625" style="195" customWidth="1"/>
    <col min="9238" max="9238" width="18.42578125" style="195" customWidth="1"/>
    <col min="9239" max="9239" width="19.42578125" style="195" customWidth="1"/>
    <col min="9240" max="9240" width="80.28515625" style="195" customWidth="1"/>
    <col min="9241" max="9241" width="31.140625" style="195" customWidth="1"/>
    <col min="9242" max="9242" width="14.42578125" style="195" customWidth="1"/>
    <col min="9243" max="9244" width="11" style="195" customWidth="1"/>
    <col min="9245" max="9472" width="14.42578125" style="195"/>
    <col min="9473" max="9473" width="6.5703125" style="195" customWidth="1"/>
    <col min="9474" max="9474" width="10.7109375" style="195" customWidth="1"/>
    <col min="9475" max="9475" width="17.5703125" style="195" customWidth="1"/>
    <col min="9476" max="9476" width="21.5703125" style="195" customWidth="1"/>
    <col min="9477" max="9477" width="52.28515625" style="195" customWidth="1"/>
    <col min="9478" max="9478" width="24.140625" style="195" customWidth="1"/>
    <col min="9479" max="9479" width="26.5703125" style="195" customWidth="1"/>
    <col min="9480" max="9480" width="25.85546875" style="195" customWidth="1"/>
    <col min="9481" max="9481" width="14" style="195" customWidth="1"/>
    <col min="9482" max="9482" width="18" style="195" customWidth="1"/>
    <col min="9483" max="9483" width="18.5703125" style="195" customWidth="1"/>
    <col min="9484" max="9484" width="20" style="195" customWidth="1"/>
    <col min="9485" max="9485" width="18.28515625" style="195" customWidth="1"/>
    <col min="9486" max="9487" width="18" style="195" customWidth="1"/>
    <col min="9488" max="9488" width="26.28515625" style="195" customWidth="1"/>
    <col min="9489" max="9489" width="24.85546875" style="195" customWidth="1"/>
    <col min="9490" max="9490" width="19.42578125" style="195" customWidth="1"/>
    <col min="9491" max="9491" width="28.140625" style="195" customWidth="1"/>
    <col min="9492" max="9492" width="89.140625" style="195" customWidth="1"/>
    <col min="9493" max="9493" width="40.140625" style="195" customWidth="1"/>
    <col min="9494" max="9494" width="18.42578125" style="195" customWidth="1"/>
    <col min="9495" max="9495" width="19.42578125" style="195" customWidth="1"/>
    <col min="9496" max="9496" width="80.28515625" style="195" customWidth="1"/>
    <col min="9497" max="9497" width="31.140625" style="195" customWidth="1"/>
    <col min="9498" max="9498" width="14.42578125" style="195" customWidth="1"/>
    <col min="9499" max="9500" width="11" style="195" customWidth="1"/>
    <col min="9501" max="9728" width="14.42578125" style="195"/>
    <col min="9729" max="9729" width="6.5703125" style="195" customWidth="1"/>
    <col min="9730" max="9730" width="10.7109375" style="195" customWidth="1"/>
    <col min="9731" max="9731" width="17.5703125" style="195" customWidth="1"/>
    <col min="9732" max="9732" width="21.5703125" style="195" customWidth="1"/>
    <col min="9733" max="9733" width="52.28515625" style="195" customWidth="1"/>
    <col min="9734" max="9734" width="24.140625" style="195" customWidth="1"/>
    <col min="9735" max="9735" width="26.5703125" style="195" customWidth="1"/>
    <col min="9736" max="9736" width="25.85546875" style="195" customWidth="1"/>
    <col min="9737" max="9737" width="14" style="195" customWidth="1"/>
    <col min="9738" max="9738" width="18" style="195" customWidth="1"/>
    <col min="9739" max="9739" width="18.5703125" style="195" customWidth="1"/>
    <col min="9740" max="9740" width="20" style="195" customWidth="1"/>
    <col min="9741" max="9741" width="18.28515625" style="195" customWidth="1"/>
    <col min="9742" max="9743" width="18" style="195" customWidth="1"/>
    <col min="9744" max="9744" width="26.28515625" style="195" customWidth="1"/>
    <col min="9745" max="9745" width="24.85546875" style="195" customWidth="1"/>
    <col min="9746" max="9746" width="19.42578125" style="195" customWidth="1"/>
    <col min="9747" max="9747" width="28.140625" style="195" customWidth="1"/>
    <col min="9748" max="9748" width="89.140625" style="195" customWidth="1"/>
    <col min="9749" max="9749" width="40.140625" style="195" customWidth="1"/>
    <col min="9750" max="9750" width="18.42578125" style="195" customWidth="1"/>
    <col min="9751" max="9751" width="19.42578125" style="195" customWidth="1"/>
    <col min="9752" max="9752" width="80.28515625" style="195" customWidth="1"/>
    <col min="9753" max="9753" width="31.140625" style="195" customWidth="1"/>
    <col min="9754" max="9754" width="14.42578125" style="195" customWidth="1"/>
    <col min="9755" max="9756" width="11" style="195" customWidth="1"/>
    <col min="9757" max="9984" width="14.42578125" style="195"/>
    <col min="9985" max="9985" width="6.5703125" style="195" customWidth="1"/>
    <col min="9986" max="9986" width="10.7109375" style="195" customWidth="1"/>
    <col min="9987" max="9987" width="17.5703125" style="195" customWidth="1"/>
    <col min="9988" max="9988" width="21.5703125" style="195" customWidth="1"/>
    <col min="9989" max="9989" width="52.28515625" style="195" customWidth="1"/>
    <col min="9990" max="9990" width="24.140625" style="195" customWidth="1"/>
    <col min="9991" max="9991" width="26.5703125" style="195" customWidth="1"/>
    <col min="9992" max="9992" width="25.85546875" style="195" customWidth="1"/>
    <col min="9993" max="9993" width="14" style="195" customWidth="1"/>
    <col min="9994" max="9994" width="18" style="195" customWidth="1"/>
    <col min="9995" max="9995" width="18.5703125" style="195" customWidth="1"/>
    <col min="9996" max="9996" width="20" style="195" customWidth="1"/>
    <col min="9997" max="9997" width="18.28515625" style="195" customWidth="1"/>
    <col min="9998" max="9999" width="18" style="195" customWidth="1"/>
    <col min="10000" max="10000" width="26.28515625" style="195" customWidth="1"/>
    <col min="10001" max="10001" width="24.85546875" style="195" customWidth="1"/>
    <col min="10002" max="10002" width="19.42578125" style="195" customWidth="1"/>
    <col min="10003" max="10003" width="28.140625" style="195" customWidth="1"/>
    <col min="10004" max="10004" width="89.140625" style="195" customWidth="1"/>
    <col min="10005" max="10005" width="40.140625" style="195" customWidth="1"/>
    <col min="10006" max="10006" width="18.42578125" style="195" customWidth="1"/>
    <col min="10007" max="10007" width="19.42578125" style="195" customWidth="1"/>
    <col min="10008" max="10008" width="80.28515625" style="195" customWidth="1"/>
    <col min="10009" max="10009" width="31.140625" style="195" customWidth="1"/>
    <col min="10010" max="10010" width="14.42578125" style="195" customWidth="1"/>
    <col min="10011" max="10012" width="11" style="195" customWidth="1"/>
    <col min="10013" max="10240" width="14.42578125" style="195"/>
    <col min="10241" max="10241" width="6.5703125" style="195" customWidth="1"/>
    <col min="10242" max="10242" width="10.7109375" style="195" customWidth="1"/>
    <col min="10243" max="10243" width="17.5703125" style="195" customWidth="1"/>
    <col min="10244" max="10244" width="21.5703125" style="195" customWidth="1"/>
    <col min="10245" max="10245" width="52.28515625" style="195" customWidth="1"/>
    <col min="10246" max="10246" width="24.140625" style="195" customWidth="1"/>
    <col min="10247" max="10247" width="26.5703125" style="195" customWidth="1"/>
    <col min="10248" max="10248" width="25.85546875" style="195" customWidth="1"/>
    <col min="10249" max="10249" width="14" style="195" customWidth="1"/>
    <col min="10250" max="10250" width="18" style="195" customWidth="1"/>
    <col min="10251" max="10251" width="18.5703125" style="195" customWidth="1"/>
    <col min="10252" max="10252" width="20" style="195" customWidth="1"/>
    <col min="10253" max="10253" width="18.28515625" style="195" customWidth="1"/>
    <col min="10254" max="10255" width="18" style="195" customWidth="1"/>
    <col min="10256" max="10256" width="26.28515625" style="195" customWidth="1"/>
    <col min="10257" max="10257" width="24.85546875" style="195" customWidth="1"/>
    <col min="10258" max="10258" width="19.42578125" style="195" customWidth="1"/>
    <col min="10259" max="10259" width="28.140625" style="195" customWidth="1"/>
    <col min="10260" max="10260" width="89.140625" style="195" customWidth="1"/>
    <col min="10261" max="10261" width="40.140625" style="195" customWidth="1"/>
    <col min="10262" max="10262" width="18.42578125" style="195" customWidth="1"/>
    <col min="10263" max="10263" width="19.42578125" style="195" customWidth="1"/>
    <col min="10264" max="10264" width="80.28515625" style="195" customWidth="1"/>
    <col min="10265" max="10265" width="31.140625" style="195" customWidth="1"/>
    <col min="10266" max="10266" width="14.42578125" style="195" customWidth="1"/>
    <col min="10267" max="10268" width="11" style="195" customWidth="1"/>
    <col min="10269" max="10496" width="14.42578125" style="195"/>
    <col min="10497" max="10497" width="6.5703125" style="195" customWidth="1"/>
    <col min="10498" max="10498" width="10.7109375" style="195" customWidth="1"/>
    <col min="10499" max="10499" width="17.5703125" style="195" customWidth="1"/>
    <col min="10500" max="10500" width="21.5703125" style="195" customWidth="1"/>
    <col min="10501" max="10501" width="52.28515625" style="195" customWidth="1"/>
    <col min="10502" max="10502" width="24.140625" style="195" customWidth="1"/>
    <col min="10503" max="10503" width="26.5703125" style="195" customWidth="1"/>
    <col min="10504" max="10504" width="25.85546875" style="195" customWidth="1"/>
    <col min="10505" max="10505" width="14" style="195" customWidth="1"/>
    <col min="10506" max="10506" width="18" style="195" customWidth="1"/>
    <col min="10507" max="10507" width="18.5703125" style="195" customWidth="1"/>
    <col min="10508" max="10508" width="20" style="195" customWidth="1"/>
    <col min="10509" max="10509" width="18.28515625" style="195" customWidth="1"/>
    <col min="10510" max="10511" width="18" style="195" customWidth="1"/>
    <col min="10512" max="10512" width="26.28515625" style="195" customWidth="1"/>
    <col min="10513" max="10513" width="24.85546875" style="195" customWidth="1"/>
    <col min="10514" max="10514" width="19.42578125" style="195" customWidth="1"/>
    <col min="10515" max="10515" width="28.140625" style="195" customWidth="1"/>
    <col min="10516" max="10516" width="89.140625" style="195" customWidth="1"/>
    <col min="10517" max="10517" width="40.140625" style="195" customWidth="1"/>
    <col min="10518" max="10518" width="18.42578125" style="195" customWidth="1"/>
    <col min="10519" max="10519" width="19.42578125" style="195" customWidth="1"/>
    <col min="10520" max="10520" width="80.28515625" style="195" customWidth="1"/>
    <col min="10521" max="10521" width="31.140625" style="195" customWidth="1"/>
    <col min="10522" max="10522" width="14.42578125" style="195" customWidth="1"/>
    <col min="10523" max="10524" width="11" style="195" customWidth="1"/>
    <col min="10525" max="10752" width="14.42578125" style="195"/>
    <col min="10753" max="10753" width="6.5703125" style="195" customWidth="1"/>
    <col min="10754" max="10754" width="10.7109375" style="195" customWidth="1"/>
    <col min="10755" max="10755" width="17.5703125" style="195" customWidth="1"/>
    <col min="10756" max="10756" width="21.5703125" style="195" customWidth="1"/>
    <col min="10757" max="10757" width="52.28515625" style="195" customWidth="1"/>
    <col min="10758" max="10758" width="24.140625" style="195" customWidth="1"/>
    <col min="10759" max="10759" width="26.5703125" style="195" customWidth="1"/>
    <col min="10760" max="10760" width="25.85546875" style="195" customWidth="1"/>
    <col min="10761" max="10761" width="14" style="195" customWidth="1"/>
    <col min="10762" max="10762" width="18" style="195" customWidth="1"/>
    <col min="10763" max="10763" width="18.5703125" style="195" customWidth="1"/>
    <col min="10764" max="10764" width="20" style="195" customWidth="1"/>
    <col min="10765" max="10765" width="18.28515625" style="195" customWidth="1"/>
    <col min="10766" max="10767" width="18" style="195" customWidth="1"/>
    <col min="10768" max="10768" width="26.28515625" style="195" customWidth="1"/>
    <col min="10769" max="10769" width="24.85546875" style="195" customWidth="1"/>
    <col min="10770" max="10770" width="19.42578125" style="195" customWidth="1"/>
    <col min="10771" max="10771" width="28.140625" style="195" customWidth="1"/>
    <col min="10772" max="10772" width="89.140625" style="195" customWidth="1"/>
    <col min="10773" max="10773" width="40.140625" style="195" customWidth="1"/>
    <col min="10774" max="10774" width="18.42578125" style="195" customWidth="1"/>
    <col min="10775" max="10775" width="19.42578125" style="195" customWidth="1"/>
    <col min="10776" max="10776" width="80.28515625" style="195" customWidth="1"/>
    <col min="10777" max="10777" width="31.140625" style="195" customWidth="1"/>
    <col min="10778" max="10778" width="14.42578125" style="195" customWidth="1"/>
    <col min="10779" max="10780" width="11" style="195" customWidth="1"/>
    <col min="10781" max="11008" width="14.42578125" style="195"/>
    <col min="11009" max="11009" width="6.5703125" style="195" customWidth="1"/>
    <col min="11010" max="11010" width="10.7109375" style="195" customWidth="1"/>
    <col min="11011" max="11011" width="17.5703125" style="195" customWidth="1"/>
    <col min="11012" max="11012" width="21.5703125" style="195" customWidth="1"/>
    <col min="11013" max="11013" width="52.28515625" style="195" customWidth="1"/>
    <col min="11014" max="11014" width="24.140625" style="195" customWidth="1"/>
    <col min="11015" max="11015" width="26.5703125" style="195" customWidth="1"/>
    <col min="11016" max="11016" width="25.85546875" style="195" customWidth="1"/>
    <col min="11017" max="11017" width="14" style="195" customWidth="1"/>
    <col min="11018" max="11018" width="18" style="195" customWidth="1"/>
    <col min="11019" max="11019" width="18.5703125" style="195" customWidth="1"/>
    <col min="11020" max="11020" width="20" style="195" customWidth="1"/>
    <col min="11021" max="11021" width="18.28515625" style="195" customWidth="1"/>
    <col min="11022" max="11023" width="18" style="195" customWidth="1"/>
    <col min="11024" max="11024" width="26.28515625" style="195" customWidth="1"/>
    <col min="11025" max="11025" width="24.85546875" style="195" customWidth="1"/>
    <col min="11026" max="11026" width="19.42578125" style="195" customWidth="1"/>
    <col min="11027" max="11027" width="28.140625" style="195" customWidth="1"/>
    <col min="11028" max="11028" width="89.140625" style="195" customWidth="1"/>
    <col min="11029" max="11029" width="40.140625" style="195" customWidth="1"/>
    <col min="11030" max="11030" width="18.42578125" style="195" customWidth="1"/>
    <col min="11031" max="11031" width="19.42578125" style="195" customWidth="1"/>
    <col min="11032" max="11032" width="80.28515625" style="195" customWidth="1"/>
    <col min="11033" max="11033" width="31.140625" style="195" customWidth="1"/>
    <col min="11034" max="11034" width="14.42578125" style="195" customWidth="1"/>
    <col min="11035" max="11036" width="11" style="195" customWidth="1"/>
    <col min="11037" max="11264" width="14.42578125" style="195"/>
    <col min="11265" max="11265" width="6.5703125" style="195" customWidth="1"/>
    <col min="11266" max="11266" width="10.7109375" style="195" customWidth="1"/>
    <col min="11267" max="11267" width="17.5703125" style="195" customWidth="1"/>
    <col min="11268" max="11268" width="21.5703125" style="195" customWidth="1"/>
    <col min="11269" max="11269" width="52.28515625" style="195" customWidth="1"/>
    <col min="11270" max="11270" width="24.140625" style="195" customWidth="1"/>
    <col min="11271" max="11271" width="26.5703125" style="195" customWidth="1"/>
    <col min="11272" max="11272" width="25.85546875" style="195" customWidth="1"/>
    <col min="11273" max="11273" width="14" style="195" customWidth="1"/>
    <col min="11274" max="11274" width="18" style="195" customWidth="1"/>
    <col min="11275" max="11275" width="18.5703125" style="195" customWidth="1"/>
    <col min="11276" max="11276" width="20" style="195" customWidth="1"/>
    <col min="11277" max="11277" width="18.28515625" style="195" customWidth="1"/>
    <col min="11278" max="11279" width="18" style="195" customWidth="1"/>
    <col min="11280" max="11280" width="26.28515625" style="195" customWidth="1"/>
    <col min="11281" max="11281" width="24.85546875" style="195" customWidth="1"/>
    <col min="11282" max="11282" width="19.42578125" style="195" customWidth="1"/>
    <col min="11283" max="11283" width="28.140625" style="195" customWidth="1"/>
    <col min="11284" max="11284" width="89.140625" style="195" customWidth="1"/>
    <col min="11285" max="11285" width="40.140625" style="195" customWidth="1"/>
    <col min="11286" max="11286" width="18.42578125" style="195" customWidth="1"/>
    <col min="11287" max="11287" width="19.42578125" style="195" customWidth="1"/>
    <col min="11288" max="11288" width="80.28515625" style="195" customWidth="1"/>
    <col min="11289" max="11289" width="31.140625" style="195" customWidth="1"/>
    <col min="11290" max="11290" width="14.42578125" style="195" customWidth="1"/>
    <col min="11291" max="11292" width="11" style="195" customWidth="1"/>
    <col min="11293" max="11520" width="14.42578125" style="195"/>
    <col min="11521" max="11521" width="6.5703125" style="195" customWidth="1"/>
    <col min="11522" max="11522" width="10.7109375" style="195" customWidth="1"/>
    <col min="11523" max="11523" width="17.5703125" style="195" customWidth="1"/>
    <col min="11524" max="11524" width="21.5703125" style="195" customWidth="1"/>
    <col min="11525" max="11525" width="52.28515625" style="195" customWidth="1"/>
    <col min="11526" max="11526" width="24.140625" style="195" customWidth="1"/>
    <col min="11527" max="11527" width="26.5703125" style="195" customWidth="1"/>
    <col min="11528" max="11528" width="25.85546875" style="195" customWidth="1"/>
    <col min="11529" max="11529" width="14" style="195" customWidth="1"/>
    <col min="11530" max="11530" width="18" style="195" customWidth="1"/>
    <col min="11531" max="11531" width="18.5703125" style="195" customWidth="1"/>
    <col min="11532" max="11532" width="20" style="195" customWidth="1"/>
    <col min="11533" max="11533" width="18.28515625" style="195" customWidth="1"/>
    <col min="11534" max="11535" width="18" style="195" customWidth="1"/>
    <col min="11536" max="11536" width="26.28515625" style="195" customWidth="1"/>
    <col min="11537" max="11537" width="24.85546875" style="195" customWidth="1"/>
    <col min="11538" max="11538" width="19.42578125" style="195" customWidth="1"/>
    <col min="11539" max="11539" width="28.140625" style="195" customWidth="1"/>
    <col min="11540" max="11540" width="89.140625" style="195" customWidth="1"/>
    <col min="11541" max="11541" width="40.140625" style="195" customWidth="1"/>
    <col min="11542" max="11542" width="18.42578125" style="195" customWidth="1"/>
    <col min="11543" max="11543" width="19.42578125" style="195" customWidth="1"/>
    <col min="11544" max="11544" width="80.28515625" style="195" customWidth="1"/>
    <col min="11545" max="11545" width="31.140625" style="195" customWidth="1"/>
    <col min="11546" max="11546" width="14.42578125" style="195" customWidth="1"/>
    <col min="11547" max="11548" width="11" style="195" customWidth="1"/>
    <col min="11549" max="11776" width="14.42578125" style="195"/>
    <col min="11777" max="11777" width="6.5703125" style="195" customWidth="1"/>
    <col min="11778" max="11778" width="10.7109375" style="195" customWidth="1"/>
    <col min="11779" max="11779" width="17.5703125" style="195" customWidth="1"/>
    <col min="11780" max="11780" width="21.5703125" style="195" customWidth="1"/>
    <col min="11781" max="11781" width="52.28515625" style="195" customWidth="1"/>
    <col min="11782" max="11782" width="24.140625" style="195" customWidth="1"/>
    <col min="11783" max="11783" width="26.5703125" style="195" customWidth="1"/>
    <col min="11784" max="11784" width="25.85546875" style="195" customWidth="1"/>
    <col min="11785" max="11785" width="14" style="195" customWidth="1"/>
    <col min="11786" max="11786" width="18" style="195" customWidth="1"/>
    <col min="11787" max="11787" width="18.5703125" style="195" customWidth="1"/>
    <col min="11788" max="11788" width="20" style="195" customWidth="1"/>
    <col min="11789" max="11789" width="18.28515625" style="195" customWidth="1"/>
    <col min="11790" max="11791" width="18" style="195" customWidth="1"/>
    <col min="11792" max="11792" width="26.28515625" style="195" customWidth="1"/>
    <col min="11793" max="11793" width="24.85546875" style="195" customWidth="1"/>
    <col min="11794" max="11794" width="19.42578125" style="195" customWidth="1"/>
    <col min="11795" max="11795" width="28.140625" style="195" customWidth="1"/>
    <col min="11796" max="11796" width="89.140625" style="195" customWidth="1"/>
    <col min="11797" max="11797" width="40.140625" style="195" customWidth="1"/>
    <col min="11798" max="11798" width="18.42578125" style="195" customWidth="1"/>
    <col min="11799" max="11799" width="19.42578125" style="195" customWidth="1"/>
    <col min="11800" max="11800" width="80.28515625" style="195" customWidth="1"/>
    <col min="11801" max="11801" width="31.140625" style="195" customWidth="1"/>
    <col min="11802" max="11802" width="14.42578125" style="195" customWidth="1"/>
    <col min="11803" max="11804" width="11" style="195" customWidth="1"/>
    <col min="11805" max="12032" width="14.42578125" style="195"/>
    <col min="12033" max="12033" width="6.5703125" style="195" customWidth="1"/>
    <col min="12034" max="12034" width="10.7109375" style="195" customWidth="1"/>
    <col min="12035" max="12035" width="17.5703125" style="195" customWidth="1"/>
    <col min="12036" max="12036" width="21.5703125" style="195" customWidth="1"/>
    <col min="12037" max="12037" width="52.28515625" style="195" customWidth="1"/>
    <col min="12038" max="12038" width="24.140625" style="195" customWidth="1"/>
    <col min="12039" max="12039" width="26.5703125" style="195" customWidth="1"/>
    <col min="12040" max="12040" width="25.85546875" style="195" customWidth="1"/>
    <col min="12041" max="12041" width="14" style="195" customWidth="1"/>
    <col min="12042" max="12042" width="18" style="195" customWidth="1"/>
    <col min="12043" max="12043" width="18.5703125" style="195" customWidth="1"/>
    <col min="12044" max="12044" width="20" style="195" customWidth="1"/>
    <col min="12045" max="12045" width="18.28515625" style="195" customWidth="1"/>
    <col min="12046" max="12047" width="18" style="195" customWidth="1"/>
    <col min="12048" max="12048" width="26.28515625" style="195" customWidth="1"/>
    <col min="12049" max="12049" width="24.85546875" style="195" customWidth="1"/>
    <col min="12050" max="12050" width="19.42578125" style="195" customWidth="1"/>
    <col min="12051" max="12051" width="28.140625" style="195" customWidth="1"/>
    <col min="12052" max="12052" width="89.140625" style="195" customWidth="1"/>
    <col min="12053" max="12053" width="40.140625" style="195" customWidth="1"/>
    <col min="12054" max="12054" width="18.42578125" style="195" customWidth="1"/>
    <col min="12055" max="12055" width="19.42578125" style="195" customWidth="1"/>
    <col min="12056" max="12056" width="80.28515625" style="195" customWidth="1"/>
    <col min="12057" max="12057" width="31.140625" style="195" customWidth="1"/>
    <col min="12058" max="12058" width="14.42578125" style="195" customWidth="1"/>
    <col min="12059" max="12060" width="11" style="195" customWidth="1"/>
    <col min="12061" max="12288" width="14.42578125" style="195"/>
    <col min="12289" max="12289" width="6.5703125" style="195" customWidth="1"/>
    <col min="12290" max="12290" width="10.7109375" style="195" customWidth="1"/>
    <col min="12291" max="12291" width="17.5703125" style="195" customWidth="1"/>
    <col min="12292" max="12292" width="21.5703125" style="195" customWidth="1"/>
    <col min="12293" max="12293" width="52.28515625" style="195" customWidth="1"/>
    <col min="12294" max="12294" width="24.140625" style="195" customWidth="1"/>
    <col min="12295" max="12295" width="26.5703125" style="195" customWidth="1"/>
    <col min="12296" max="12296" width="25.85546875" style="195" customWidth="1"/>
    <col min="12297" max="12297" width="14" style="195" customWidth="1"/>
    <col min="12298" max="12298" width="18" style="195" customWidth="1"/>
    <col min="12299" max="12299" width="18.5703125" style="195" customWidth="1"/>
    <col min="12300" max="12300" width="20" style="195" customWidth="1"/>
    <col min="12301" max="12301" width="18.28515625" style="195" customWidth="1"/>
    <col min="12302" max="12303" width="18" style="195" customWidth="1"/>
    <col min="12304" max="12304" width="26.28515625" style="195" customWidth="1"/>
    <col min="12305" max="12305" width="24.85546875" style="195" customWidth="1"/>
    <col min="12306" max="12306" width="19.42578125" style="195" customWidth="1"/>
    <col min="12307" max="12307" width="28.140625" style="195" customWidth="1"/>
    <col min="12308" max="12308" width="89.140625" style="195" customWidth="1"/>
    <col min="12309" max="12309" width="40.140625" style="195" customWidth="1"/>
    <col min="12310" max="12310" width="18.42578125" style="195" customWidth="1"/>
    <col min="12311" max="12311" width="19.42578125" style="195" customWidth="1"/>
    <col min="12312" max="12312" width="80.28515625" style="195" customWidth="1"/>
    <col min="12313" max="12313" width="31.140625" style="195" customWidth="1"/>
    <col min="12314" max="12314" width="14.42578125" style="195" customWidth="1"/>
    <col min="12315" max="12316" width="11" style="195" customWidth="1"/>
    <col min="12317" max="12544" width="14.42578125" style="195"/>
    <col min="12545" max="12545" width="6.5703125" style="195" customWidth="1"/>
    <col min="12546" max="12546" width="10.7109375" style="195" customWidth="1"/>
    <col min="12547" max="12547" width="17.5703125" style="195" customWidth="1"/>
    <col min="12548" max="12548" width="21.5703125" style="195" customWidth="1"/>
    <col min="12549" max="12549" width="52.28515625" style="195" customWidth="1"/>
    <col min="12550" max="12550" width="24.140625" style="195" customWidth="1"/>
    <col min="12551" max="12551" width="26.5703125" style="195" customWidth="1"/>
    <col min="12552" max="12552" width="25.85546875" style="195" customWidth="1"/>
    <col min="12553" max="12553" width="14" style="195" customWidth="1"/>
    <col min="12554" max="12554" width="18" style="195" customWidth="1"/>
    <col min="12555" max="12555" width="18.5703125" style="195" customWidth="1"/>
    <col min="12556" max="12556" width="20" style="195" customWidth="1"/>
    <col min="12557" max="12557" width="18.28515625" style="195" customWidth="1"/>
    <col min="12558" max="12559" width="18" style="195" customWidth="1"/>
    <col min="12560" max="12560" width="26.28515625" style="195" customWidth="1"/>
    <col min="12561" max="12561" width="24.85546875" style="195" customWidth="1"/>
    <col min="12562" max="12562" width="19.42578125" style="195" customWidth="1"/>
    <col min="12563" max="12563" width="28.140625" style="195" customWidth="1"/>
    <col min="12564" max="12564" width="89.140625" style="195" customWidth="1"/>
    <col min="12565" max="12565" width="40.140625" style="195" customWidth="1"/>
    <col min="12566" max="12566" width="18.42578125" style="195" customWidth="1"/>
    <col min="12567" max="12567" width="19.42578125" style="195" customWidth="1"/>
    <col min="12568" max="12568" width="80.28515625" style="195" customWidth="1"/>
    <col min="12569" max="12569" width="31.140625" style="195" customWidth="1"/>
    <col min="12570" max="12570" width="14.42578125" style="195" customWidth="1"/>
    <col min="12571" max="12572" width="11" style="195" customWidth="1"/>
    <col min="12573" max="12800" width="14.42578125" style="195"/>
    <col min="12801" max="12801" width="6.5703125" style="195" customWidth="1"/>
    <col min="12802" max="12802" width="10.7109375" style="195" customWidth="1"/>
    <col min="12803" max="12803" width="17.5703125" style="195" customWidth="1"/>
    <col min="12804" max="12804" width="21.5703125" style="195" customWidth="1"/>
    <col min="12805" max="12805" width="52.28515625" style="195" customWidth="1"/>
    <col min="12806" max="12806" width="24.140625" style="195" customWidth="1"/>
    <col min="12807" max="12807" width="26.5703125" style="195" customWidth="1"/>
    <col min="12808" max="12808" width="25.85546875" style="195" customWidth="1"/>
    <col min="12809" max="12809" width="14" style="195" customWidth="1"/>
    <col min="12810" max="12810" width="18" style="195" customWidth="1"/>
    <col min="12811" max="12811" width="18.5703125" style="195" customWidth="1"/>
    <col min="12812" max="12812" width="20" style="195" customWidth="1"/>
    <col min="12813" max="12813" width="18.28515625" style="195" customWidth="1"/>
    <col min="12814" max="12815" width="18" style="195" customWidth="1"/>
    <col min="12816" max="12816" width="26.28515625" style="195" customWidth="1"/>
    <col min="12817" max="12817" width="24.85546875" style="195" customWidth="1"/>
    <col min="12818" max="12818" width="19.42578125" style="195" customWidth="1"/>
    <col min="12819" max="12819" width="28.140625" style="195" customWidth="1"/>
    <col min="12820" max="12820" width="89.140625" style="195" customWidth="1"/>
    <col min="12821" max="12821" width="40.140625" style="195" customWidth="1"/>
    <col min="12822" max="12822" width="18.42578125" style="195" customWidth="1"/>
    <col min="12823" max="12823" width="19.42578125" style="195" customWidth="1"/>
    <col min="12824" max="12824" width="80.28515625" style="195" customWidth="1"/>
    <col min="12825" max="12825" width="31.140625" style="195" customWidth="1"/>
    <col min="12826" max="12826" width="14.42578125" style="195" customWidth="1"/>
    <col min="12827" max="12828" width="11" style="195" customWidth="1"/>
    <col min="12829" max="13056" width="14.42578125" style="195"/>
    <col min="13057" max="13057" width="6.5703125" style="195" customWidth="1"/>
    <col min="13058" max="13058" width="10.7109375" style="195" customWidth="1"/>
    <col min="13059" max="13059" width="17.5703125" style="195" customWidth="1"/>
    <col min="13060" max="13060" width="21.5703125" style="195" customWidth="1"/>
    <col min="13061" max="13061" width="52.28515625" style="195" customWidth="1"/>
    <col min="13062" max="13062" width="24.140625" style="195" customWidth="1"/>
    <col min="13063" max="13063" width="26.5703125" style="195" customWidth="1"/>
    <col min="13064" max="13064" width="25.85546875" style="195" customWidth="1"/>
    <col min="13065" max="13065" width="14" style="195" customWidth="1"/>
    <col min="13066" max="13066" width="18" style="195" customWidth="1"/>
    <col min="13067" max="13067" width="18.5703125" style="195" customWidth="1"/>
    <col min="13068" max="13068" width="20" style="195" customWidth="1"/>
    <col min="13069" max="13069" width="18.28515625" style="195" customWidth="1"/>
    <col min="13070" max="13071" width="18" style="195" customWidth="1"/>
    <col min="13072" max="13072" width="26.28515625" style="195" customWidth="1"/>
    <col min="13073" max="13073" width="24.85546875" style="195" customWidth="1"/>
    <col min="13074" max="13074" width="19.42578125" style="195" customWidth="1"/>
    <col min="13075" max="13075" width="28.140625" style="195" customWidth="1"/>
    <col min="13076" max="13076" width="89.140625" style="195" customWidth="1"/>
    <col min="13077" max="13077" width="40.140625" style="195" customWidth="1"/>
    <col min="13078" max="13078" width="18.42578125" style="195" customWidth="1"/>
    <col min="13079" max="13079" width="19.42578125" style="195" customWidth="1"/>
    <col min="13080" max="13080" width="80.28515625" style="195" customWidth="1"/>
    <col min="13081" max="13081" width="31.140625" style="195" customWidth="1"/>
    <col min="13082" max="13082" width="14.42578125" style="195" customWidth="1"/>
    <col min="13083" max="13084" width="11" style="195" customWidth="1"/>
    <col min="13085" max="13312" width="14.42578125" style="195"/>
    <col min="13313" max="13313" width="6.5703125" style="195" customWidth="1"/>
    <col min="13314" max="13314" width="10.7109375" style="195" customWidth="1"/>
    <col min="13315" max="13315" width="17.5703125" style="195" customWidth="1"/>
    <col min="13316" max="13316" width="21.5703125" style="195" customWidth="1"/>
    <col min="13317" max="13317" width="52.28515625" style="195" customWidth="1"/>
    <col min="13318" max="13318" width="24.140625" style="195" customWidth="1"/>
    <col min="13319" max="13319" width="26.5703125" style="195" customWidth="1"/>
    <col min="13320" max="13320" width="25.85546875" style="195" customWidth="1"/>
    <col min="13321" max="13321" width="14" style="195" customWidth="1"/>
    <col min="13322" max="13322" width="18" style="195" customWidth="1"/>
    <col min="13323" max="13323" width="18.5703125" style="195" customWidth="1"/>
    <col min="13324" max="13324" width="20" style="195" customWidth="1"/>
    <col min="13325" max="13325" width="18.28515625" style="195" customWidth="1"/>
    <col min="13326" max="13327" width="18" style="195" customWidth="1"/>
    <col min="13328" max="13328" width="26.28515625" style="195" customWidth="1"/>
    <col min="13329" max="13329" width="24.85546875" style="195" customWidth="1"/>
    <col min="13330" max="13330" width="19.42578125" style="195" customWidth="1"/>
    <col min="13331" max="13331" width="28.140625" style="195" customWidth="1"/>
    <col min="13332" max="13332" width="89.140625" style="195" customWidth="1"/>
    <col min="13333" max="13333" width="40.140625" style="195" customWidth="1"/>
    <col min="13334" max="13334" width="18.42578125" style="195" customWidth="1"/>
    <col min="13335" max="13335" width="19.42578125" style="195" customWidth="1"/>
    <col min="13336" max="13336" width="80.28515625" style="195" customWidth="1"/>
    <col min="13337" max="13337" width="31.140625" style="195" customWidth="1"/>
    <col min="13338" max="13338" width="14.42578125" style="195" customWidth="1"/>
    <col min="13339" max="13340" width="11" style="195" customWidth="1"/>
    <col min="13341" max="13568" width="14.42578125" style="195"/>
    <col min="13569" max="13569" width="6.5703125" style="195" customWidth="1"/>
    <col min="13570" max="13570" width="10.7109375" style="195" customWidth="1"/>
    <col min="13571" max="13571" width="17.5703125" style="195" customWidth="1"/>
    <col min="13572" max="13572" width="21.5703125" style="195" customWidth="1"/>
    <col min="13573" max="13573" width="52.28515625" style="195" customWidth="1"/>
    <col min="13574" max="13574" width="24.140625" style="195" customWidth="1"/>
    <col min="13575" max="13575" width="26.5703125" style="195" customWidth="1"/>
    <col min="13576" max="13576" width="25.85546875" style="195" customWidth="1"/>
    <col min="13577" max="13577" width="14" style="195" customWidth="1"/>
    <col min="13578" max="13578" width="18" style="195" customWidth="1"/>
    <col min="13579" max="13579" width="18.5703125" style="195" customWidth="1"/>
    <col min="13580" max="13580" width="20" style="195" customWidth="1"/>
    <col min="13581" max="13581" width="18.28515625" style="195" customWidth="1"/>
    <col min="13582" max="13583" width="18" style="195" customWidth="1"/>
    <col min="13584" max="13584" width="26.28515625" style="195" customWidth="1"/>
    <col min="13585" max="13585" width="24.85546875" style="195" customWidth="1"/>
    <col min="13586" max="13586" width="19.42578125" style="195" customWidth="1"/>
    <col min="13587" max="13587" width="28.140625" style="195" customWidth="1"/>
    <col min="13588" max="13588" width="89.140625" style="195" customWidth="1"/>
    <col min="13589" max="13589" width="40.140625" style="195" customWidth="1"/>
    <col min="13590" max="13590" width="18.42578125" style="195" customWidth="1"/>
    <col min="13591" max="13591" width="19.42578125" style="195" customWidth="1"/>
    <col min="13592" max="13592" width="80.28515625" style="195" customWidth="1"/>
    <col min="13593" max="13593" width="31.140625" style="195" customWidth="1"/>
    <col min="13594" max="13594" width="14.42578125" style="195" customWidth="1"/>
    <col min="13595" max="13596" width="11" style="195" customWidth="1"/>
    <col min="13597" max="13824" width="14.42578125" style="195"/>
    <col min="13825" max="13825" width="6.5703125" style="195" customWidth="1"/>
    <col min="13826" max="13826" width="10.7109375" style="195" customWidth="1"/>
    <col min="13827" max="13827" width="17.5703125" style="195" customWidth="1"/>
    <col min="13828" max="13828" width="21.5703125" style="195" customWidth="1"/>
    <col min="13829" max="13829" width="52.28515625" style="195" customWidth="1"/>
    <col min="13830" max="13830" width="24.140625" style="195" customWidth="1"/>
    <col min="13831" max="13831" width="26.5703125" style="195" customWidth="1"/>
    <col min="13832" max="13832" width="25.85546875" style="195" customWidth="1"/>
    <col min="13833" max="13833" width="14" style="195" customWidth="1"/>
    <col min="13834" max="13834" width="18" style="195" customWidth="1"/>
    <col min="13835" max="13835" width="18.5703125" style="195" customWidth="1"/>
    <col min="13836" max="13836" width="20" style="195" customWidth="1"/>
    <col min="13837" max="13837" width="18.28515625" style="195" customWidth="1"/>
    <col min="13838" max="13839" width="18" style="195" customWidth="1"/>
    <col min="13840" max="13840" width="26.28515625" style="195" customWidth="1"/>
    <col min="13841" max="13841" width="24.85546875" style="195" customWidth="1"/>
    <col min="13842" max="13842" width="19.42578125" style="195" customWidth="1"/>
    <col min="13843" max="13843" width="28.140625" style="195" customWidth="1"/>
    <col min="13844" max="13844" width="89.140625" style="195" customWidth="1"/>
    <col min="13845" max="13845" width="40.140625" style="195" customWidth="1"/>
    <col min="13846" max="13846" width="18.42578125" style="195" customWidth="1"/>
    <col min="13847" max="13847" width="19.42578125" style="195" customWidth="1"/>
    <col min="13848" max="13848" width="80.28515625" style="195" customWidth="1"/>
    <col min="13849" max="13849" width="31.140625" style="195" customWidth="1"/>
    <col min="13850" max="13850" width="14.42578125" style="195" customWidth="1"/>
    <col min="13851" max="13852" width="11" style="195" customWidth="1"/>
    <col min="13853" max="14080" width="14.42578125" style="195"/>
    <col min="14081" max="14081" width="6.5703125" style="195" customWidth="1"/>
    <col min="14082" max="14082" width="10.7109375" style="195" customWidth="1"/>
    <col min="14083" max="14083" width="17.5703125" style="195" customWidth="1"/>
    <col min="14084" max="14084" width="21.5703125" style="195" customWidth="1"/>
    <col min="14085" max="14085" width="52.28515625" style="195" customWidth="1"/>
    <col min="14086" max="14086" width="24.140625" style="195" customWidth="1"/>
    <col min="14087" max="14087" width="26.5703125" style="195" customWidth="1"/>
    <col min="14088" max="14088" width="25.85546875" style="195" customWidth="1"/>
    <col min="14089" max="14089" width="14" style="195" customWidth="1"/>
    <col min="14090" max="14090" width="18" style="195" customWidth="1"/>
    <col min="14091" max="14091" width="18.5703125" style="195" customWidth="1"/>
    <col min="14092" max="14092" width="20" style="195" customWidth="1"/>
    <col min="14093" max="14093" width="18.28515625" style="195" customWidth="1"/>
    <col min="14094" max="14095" width="18" style="195" customWidth="1"/>
    <col min="14096" max="14096" width="26.28515625" style="195" customWidth="1"/>
    <col min="14097" max="14097" width="24.85546875" style="195" customWidth="1"/>
    <col min="14098" max="14098" width="19.42578125" style="195" customWidth="1"/>
    <col min="14099" max="14099" width="28.140625" style="195" customWidth="1"/>
    <col min="14100" max="14100" width="89.140625" style="195" customWidth="1"/>
    <col min="14101" max="14101" width="40.140625" style="195" customWidth="1"/>
    <col min="14102" max="14102" width="18.42578125" style="195" customWidth="1"/>
    <col min="14103" max="14103" width="19.42578125" style="195" customWidth="1"/>
    <col min="14104" max="14104" width="80.28515625" style="195" customWidth="1"/>
    <col min="14105" max="14105" width="31.140625" style="195" customWidth="1"/>
    <col min="14106" max="14106" width="14.42578125" style="195" customWidth="1"/>
    <col min="14107" max="14108" width="11" style="195" customWidth="1"/>
    <col min="14109" max="14336" width="14.42578125" style="195"/>
    <col min="14337" max="14337" width="6.5703125" style="195" customWidth="1"/>
    <col min="14338" max="14338" width="10.7109375" style="195" customWidth="1"/>
    <col min="14339" max="14339" width="17.5703125" style="195" customWidth="1"/>
    <col min="14340" max="14340" width="21.5703125" style="195" customWidth="1"/>
    <col min="14341" max="14341" width="52.28515625" style="195" customWidth="1"/>
    <col min="14342" max="14342" width="24.140625" style="195" customWidth="1"/>
    <col min="14343" max="14343" width="26.5703125" style="195" customWidth="1"/>
    <col min="14344" max="14344" width="25.85546875" style="195" customWidth="1"/>
    <col min="14345" max="14345" width="14" style="195" customWidth="1"/>
    <col min="14346" max="14346" width="18" style="195" customWidth="1"/>
    <col min="14347" max="14347" width="18.5703125" style="195" customWidth="1"/>
    <col min="14348" max="14348" width="20" style="195" customWidth="1"/>
    <col min="14349" max="14349" width="18.28515625" style="195" customWidth="1"/>
    <col min="14350" max="14351" width="18" style="195" customWidth="1"/>
    <col min="14352" max="14352" width="26.28515625" style="195" customWidth="1"/>
    <col min="14353" max="14353" width="24.85546875" style="195" customWidth="1"/>
    <col min="14354" max="14354" width="19.42578125" style="195" customWidth="1"/>
    <col min="14355" max="14355" width="28.140625" style="195" customWidth="1"/>
    <col min="14356" max="14356" width="89.140625" style="195" customWidth="1"/>
    <col min="14357" max="14357" width="40.140625" style="195" customWidth="1"/>
    <col min="14358" max="14358" width="18.42578125" style="195" customWidth="1"/>
    <col min="14359" max="14359" width="19.42578125" style="195" customWidth="1"/>
    <col min="14360" max="14360" width="80.28515625" style="195" customWidth="1"/>
    <col min="14361" max="14361" width="31.140625" style="195" customWidth="1"/>
    <col min="14362" max="14362" width="14.42578125" style="195" customWidth="1"/>
    <col min="14363" max="14364" width="11" style="195" customWidth="1"/>
    <col min="14365" max="14592" width="14.42578125" style="195"/>
    <col min="14593" max="14593" width="6.5703125" style="195" customWidth="1"/>
    <col min="14594" max="14594" width="10.7109375" style="195" customWidth="1"/>
    <col min="14595" max="14595" width="17.5703125" style="195" customWidth="1"/>
    <col min="14596" max="14596" width="21.5703125" style="195" customWidth="1"/>
    <col min="14597" max="14597" width="52.28515625" style="195" customWidth="1"/>
    <col min="14598" max="14598" width="24.140625" style="195" customWidth="1"/>
    <col min="14599" max="14599" width="26.5703125" style="195" customWidth="1"/>
    <col min="14600" max="14600" width="25.85546875" style="195" customWidth="1"/>
    <col min="14601" max="14601" width="14" style="195" customWidth="1"/>
    <col min="14602" max="14602" width="18" style="195" customWidth="1"/>
    <col min="14603" max="14603" width="18.5703125" style="195" customWidth="1"/>
    <col min="14604" max="14604" width="20" style="195" customWidth="1"/>
    <col min="14605" max="14605" width="18.28515625" style="195" customWidth="1"/>
    <col min="14606" max="14607" width="18" style="195" customWidth="1"/>
    <col min="14608" max="14608" width="26.28515625" style="195" customWidth="1"/>
    <col min="14609" max="14609" width="24.85546875" style="195" customWidth="1"/>
    <col min="14610" max="14610" width="19.42578125" style="195" customWidth="1"/>
    <col min="14611" max="14611" width="28.140625" style="195" customWidth="1"/>
    <col min="14612" max="14612" width="89.140625" style="195" customWidth="1"/>
    <col min="14613" max="14613" width="40.140625" style="195" customWidth="1"/>
    <col min="14614" max="14614" width="18.42578125" style="195" customWidth="1"/>
    <col min="14615" max="14615" width="19.42578125" style="195" customWidth="1"/>
    <col min="14616" max="14616" width="80.28515625" style="195" customWidth="1"/>
    <col min="14617" max="14617" width="31.140625" style="195" customWidth="1"/>
    <col min="14618" max="14618" width="14.42578125" style="195" customWidth="1"/>
    <col min="14619" max="14620" width="11" style="195" customWidth="1"/>
    <col min="14621" max="14848" width="14.42578125" style="195"/>
    <col min="14849" max="14849" width="6.5703125" style="195" customWidth="1"/>
    <col min="14850" max="14850" width="10.7109375" style="195" customWidth="1"/>
    <col min="14851" max="14851" width="17.5703125" style="195" customWidth="1"/>
    <col min="14852" max="14852" width="21.5703125" style="195" customWidth="1"/>
    <col min="14853" max="14853" width="52.28515625" style="195" customWidth="1"/>
    <col min="14854" max="14854" width="24.140625" style="195" customWidth="1"/>
    <col min="14855" max="14855" width="26.5703125" style="195" customWidth="1"/>
    <col min="14856" max="14856" width="25.85546875" style="195" customWidth="1"/>
    <col min="14857" max="14857" width="14" style="195" customWidth="1"/>
    <col min="14858" max="14858" width="18" style="195" customWidth="1"/>
    <col min="14859" max="14859" width="18.5703125" style="195" customWidth="1"/>
    <col min="14860" max="14860" width="20" style="195" customWidth="1"/>
    <col min="14861" max="14861" width="18.28515625" style="195" customWidth="1"/>
    <col min="14862" max="14863" width="18" style="195" customWidth="1"/>
    <col min="14864" max="14864" width="26.28515625" style="195" customWidth="1"/>
    <col min="14865" max="14865" width="24.85546875" style="195" customWidth="1"/>
    <col min="14866" max="14866" width="19.42578125" style="195" customWidth="1"/>
    <col min="14867" max="14867" width="28.140625" style="195" customWidth="1"/>
    <col min="14868" max="14868" width="89.140625" style="195" customWidth="1"/>
    <col min="14869" max="14869" width="40.140625" style="195" customWidth="1"/>
    <col min="14870" max="14870" width="18.42578125" style="195" customWidth="1"/>
    <col min="14871" max="14871" width="19.42578125" style="195" customWidth="1"/>
    <col min="14872" max="14872" width="80.28515625" style="195" customWidth="1"/>
    <col min="14873" max="14873" width="31.140625" style="195" customWidth="1"/>
    <col min="14874" max="14874" width="14.42578125" style="195" customWidth="1"/>
    <col min="14875" max="14876" width="11" style="195" customWidth="1"/>
    <col min="14877" max="15104" width="14.42578125" style="195"/>
    <col min="15105" max="15105" width="6.5703125" style="195" customWidth="1"/>
    <col min="15106" max="15106" width="10.7109375" style="195" customWidth="1"/>
    <col min="15107" max="15107" width="17.5703125" style="195" customWidth="1"/>
    <col min="15108" max="15108" width="21.5703125" style="195" customWidth="1"/>
    <col min="15109" max="15109" width="52.28515625" style="195" customWidth="1"/>
    <col min="15110" max="15110" width="24.140625" style="195" customWidth="1"/>
    <col min="15111" max="15111" width="26.5703125" style="195" customWidth="1"/>
    <col min="15112" max="15112" width="25.85546875" style="195" customWidth="1"/>
    <col min="15113" max="15113" width="14" style="195" customWidth="1"/>
    <col min="15114" max="15114" width="18" style="195" customWidth="1"/>
    <col min="15115" max="15115" width="18.5703125" style="195" customWidth="1"/>
    <col min="15116" max="15116" width="20" style="195" customWidth="1"/>
    <col min="15117" max="15117" width="18.28515625" style="195" customWidth="1"/>
    <col min="15118" max="15119" width="18" style="195" customWidth="1"/>
    <col min="15120" max="15120" width="26.28515625" style="195" customWidth="1"/>
    <col min="15121" max="15121" width="24.85546875" style="195" customWidth="1"/>
    <col min="15122" max="15122" width="19.42578125" style="195" customWidth="1"/>
    <col min="15123" max="15123" width="28.140625" style="195" customWidth="1"/>
    <col min="15124" max="15124" width="89.140625" style="195" customWidth="1"/>
    <col min="15125" max="15125" width="40.140625" style="195" customWidth="1"/>
    <col min="15126" max="15126" width="18.42578125" style="195" customWidth="1"/>
    <col min="15127" max="15127" width="19.42578125" style="195" customWidth="1"/>
    <col min="15128" max="15128" width="80.28515625" style="195" customWidth="1"/>
    <col min="15129" max="15129" width="31.140625" style="195" customWidth="1"/>
    <col min="15130" max="15130" width="14.42578125" style="195" customWidth="1"/>
    <col min="15131" max="15132" width="11" style="195" customWidth="1"/>
    <col min="15133" max="15360" width="14.42578125" style="195"/>
    <col min="15361" max="15361" width="6.5703125" style="195" customWidth="1"/>
    <col min="15362" max="15362" width="10.7109375" style="195" customWidth="1"/>
    <col min="15363" max="15363" width="17.5703125" style="195" customWidth="1"/>
    <col min="15364" max="15364" width="21.5703125" style="195" customWidth="1"/>
    <col min="15365" max="15365" width="52.28515625" style="195" customWidth="1"/>
    <col min="15366" max="15366" width="24.140625" style="195" customWidth="1"/>
    <col min="15367" max="15367" width="26.5703125" style="195" customWidth="1"/>
    <col min="15368" max="15368" width="25.85546875" style="195" customWidth="1"/>
    <col min="15369" max="15369" width="14" style="195" customWidth="1"/>
    <col min="15370" max="15370" width="18" style="195" customWidth="1"/>
    <col min="15371" max="15371" width="18.5703125" style="195" customWidth="1"/>
    <col min="15372" max="15372" width="20" style="195" customWidth="1"/>
    <col min="15373" max="15373" width="18.28515625" style="195" customWidth="1"/>
    <col min="15374" max="15375" width="18" style="195" customWidth="1"/>
    <col min="15376" max="15376" width="26.28515625" style="195" customWidth="1"/>
    <col min="15377" max="15377" width="24.85546875" style="195" customWidth="1"/>
    <col min="15378" max="15378" width="19.42578125" style="195" customWidth="1"/>
    <col min="15379" max="15379" width="28.140625" style="195" customWidth="1"/>
    <col min="15380" max="15380" width="89.140625" style="195" customWidth="1"/>
    <col min="15381" max="15381" width="40.140625" style="195" customWidth="1"/>
    <col min="15382" max="15382" width="18.42578125" style="195" customWidth="1"/>
    <col min="15383" max="15383" width="19.42578125" style="195" customWidth="1"/>
    <col min="15384" max="15384" width="80.28515625" style="195" customWidth="1"/>
    <col min="15385" max="15385" width="31.140625" style="195" customWidth="1"/>
    <col min="15386" max="15386" width="14.42578125" style="195" customWidth="1"/>
    <col min="15387" max="15388" width="11" style="195" customWidth="1"/>
    <col min="15389" max="15616" width="14.42578125" style="195"/>
    <col min="15617" max="15617" width="6.5703125" style="195" customWidth="1"/>
    <col min="15618" max="15618" width="10.7109375" style="195" customWidth="1"/>
    <col min="15619" max="15619" width="17.5703125" style="195" customWidth="1"/>
    <col min="15620" max="15620" width="21.5703125" style="195" customWidth="1"/>
    <col min="15621" max="15621" width="52.28515625" style="195" customWidth="1"/>
    <col min="15622" max="15622" width="24.140625" style="195" customWidth="1"/>
    <col min="15623" max="15623" width="26.5703125" style="195" customWidth="1"/>
    <col min="15624" max="15624" width="25.85546875" style="195" customWidth="1"/>
    <col min="15625" max="15625" width="14" style="195" customWidth="1"/>
    <col min="15626" max="15626" width="18" style="195" customWidth="1"/>
    <col min="15627" max="15627" width="18.5703125" style="195" customWidth="1"/>
    <col min="15628" max="15628" width="20" style="195" customWidth="1"/>
    <col min="15629" max="15629" width="18.28515625" style="195" customWidth="1"/>
    <col min="15630" max="15631" width="18" style="195" customWidth="1"/>
    <col min="15632" max="15632" width="26.28515625" style="195" customWidth="1"/>
    <col min="15633" max="15633" width="24.85546875" style="195" customWidth="1"/>
    <col min="15634" max="15634" width="19.42578125" style="195" customWidth="1"/>
    <col min="15635" max="15635" width="28.140625" style="195" customWidth="1"/>
    <col min="15636" max="15636" width="89.140625" style="195" customWidth="1"/>
    <col min="15637" max="15637" width="40.140625" style="195" customWidth="1"/>
    <col min="15638" max="15638" width="18.42578125" style="195" customWidth="1"/>
    <col min="15639" max="15639" width="19.42578125" style="195" customWidth="1"/>
    <col min="15640" max="15640" width="80.28515625" style="195" customWidth="1"/>
    <col min="15641" max="15641" width="31.140625" style="195" customWidth="1"/>
    <col min="15642" max="15642" width="14.42578125" style="195" customWidth="1"/>
    <col min="15643" max="15644" width="11" style="195" customWidth="1"/>
    <col min="15645" max="15872" width="14.42578125" style="195"/>
    <col min="15873" max="15873" width="6.5703125" style="195" customWidth="1"/>
    <col min="15874" max="15874" width="10.7109375" style="195" customWidth="1"/>
    <col min="15875" max="15875" width="17.5703125" style="195" customWidth="1"/>
    <col min="15876" max="15876" width="21.5703125" style="195" customWidth="1"/>
    <col min="15877" max="15877" width="52.28515625" style="195" customWidth="1"/>
    <col min="15878" max="15878" width="24.140625" style="195" customWidth="1"/>
    <col min="15879" max="15879" width="26.5703125" style="195" customWidth="1"/>
    <col min="15880" max="15880" width="25.85546875" style="195" customWidth="1"/>
    <col min="15881" max="15881" width="14" style="195" customWidth="1"/>
    <col min="15882" max="15882" width="18" style="195" customWidth="1"/>
    <col min="15883" max="15883" width="18.5703125" style="195" customWidth="1"/>
    <col min="15884" max="15884" width="20" style="195" customWidth="1"/>
    <col min="15885" max="15885" width="18.28515625" style="195" customWidth="1"/>
    <col min="15886" max="15887" width="18" style="195" customWidth="1"/>
    <col min="15888" max="15888" width="26.28515625" style="195" customWidth="1"/>
    <col min="15889" max="15889" width="24.85546875" style="195" customWidth="1"/>
    <col min="15890" max="15890" width="19.42578125" style="195" customWidth="1"/>
    <col min="15891" max="15891" width="28.140625" style="195" customWidth="1"/>
    <col min="15892" max="15892" width="89.140625" style="195" customWidth="1"/>
    <col min="15893" max="15893" width="40.140625" style="195" customWidth="1"/>
    <col min="15894" max="15894" width="18.42578125" style="195" customWidth="1"/>
    <col min="15895" max="15895" width="19.42578125" style="195" customWidth="1"/>
    <col min="15896" max="15896" width="80.28515625" style="195" customWidth="1"/>
    <col min="15897" max="15897" width="31.140625" style="195" customWidth="1"/>
    <col min="15898" max="15898" width="14.42578125" style="195" customWidth="1"/>
    <col min="15899" max="15900" width="11" style="195" customWidth="1"/>
    <col min="15901" max="16128" width="14.42578125" style="195"/>
    <col min="16129" max="16129" width="6.5703125" style="195" customWidth="1"/>
    <col min="16130" max="16130" width="10.7109375" style="195" customWidth="1"/>
    <col min="16131" max="16131" width="17.5703125" style="195" customWidth="1"/>
    <col min="16132" max="16132" width="21.5703125" style="195" customWidth="1"/>
    <col min="16133" max="16133" width="52.28515625" style="195" customWidth="1"/>
    <col min="16134" max="16134" width="24.140625" style="195" customWidth="1"/>
    <col min="16135" max="16135" width="26.5703125" style="195" customWidth="1"/>
    <col min="16136" max="16136" width="25.85546875" style="195" customWidth="1"/>
    <col min="16137" max="16137" width="14" style="195" customWidth="1"/>
    <col min="16138" max="16138" width="18" style="195" customWidth="1"/>
    <col min="16139" max="16139" width="18.5703125" style="195" customWidth="1"/>
    <col min="16140" max="16140" width="20" style="195" customWidth="1"/>
    <col min="16141" max="16141" width="18.28515625" style="195" customWidth="1"/>
    <col min="16142" max="16143" width="18" style="195" customWidth="1"/>
    <col min="16144" max="16144" width="26.28515625" style="195" customWidth="1"/>
    <col min="16145" max="16145" width="24.85546875" style="195" customWidth="1"/>
    <col min="16146" max="16146" width="19.42578125" style="195" customWidth="1"/>
    <col min="16147" max="16147" width="28.140625" style="195" customWidth="1"/>
    <col min="16148" max="16148" width="89.140625" style="195" customWidth="1"/>
    <col min="16149" max="16149" width="40.140625" style="195" customWidth="1"/>
    <col min="16150" max="16150" width="18.42578125" style="195" customWidth="1"/>
    <col min="16151" max="16151" width="19.42578125" style="195" customWidth="1"/>
    <col min="16152" max="16152" width="80.28515625" style="195" customWidth="1"/>
    <col min="16153" max="16153" width="31.140625" style="195" customWidth="1"/>
    <col min="16154" max="16154" width="14.42578125" style="195" customWidth="1"/>
    <col min="16155" max="16156" width="11" style="195" customWidth="1"/>
    <col min="16157" max="16384" width="14.42578125" style="195"/>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68"/>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68"/>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68"/>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68"/>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68"/>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68"/>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68"/>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68"/>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68"/>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68"/>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68"/>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68"/>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68"/>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68"/>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64"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6"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6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953" t="s">
        <v>59</v>
      </c>
      <c r="B22" s="954"/>
      <c r="C22" s="955"/>
      <c r="D22" s="23"/>
      <c r="E22" s="967" t="str">
        <f>CONCATENATE("INFORME DE SEGUIMIENTO DEL PROCESO ",A23)</f>
        <v>INFORME DE SEGUIMIENTO DEL PROCESO GESTIÓN DE RECURSOS FÍSICOS Y AMBIENTAL</v>
      </c>
      <c r="F22" s="968"/>
      <c r="G22" s="21"/>
      <c r="H22" s="959" t="s">
        <v>60</v>
      </c>
      <c r="I22" s="960"/>
      <c r="J22" s="961"/>
      <c r="K22" s="83"/>
      <c r="L22" s="87"/>
      <c r="M22" s="87"/>
      <c r="N22" s="87"/>
      <c r="O22" s="87"/>
      <c r="P22" s="87"/>
      <c r="Q22" s="87"/>
      <c r="R22" s="87"/>
      <c r="S22" s="87"/>
      <c r="T22" s="87"/>
      <c r="U22" s="87"/>
      <c r="V22" s="169"/>
      <c r="W22" s="87"/>
      <c r="X22" s="86"/>
    </row>
    <row r="23" spans="1:27" ht="53.25" customHeight="1" thickBot="1" x14ac:dyDescent="0.3">
      <c r="A23" s="982" t="s">
        <v>120</v>
      </c>
      <c r="B23" s="983"/>
      <c r="C23" s="984"/>
      <c r="D23" s="23"/>
      <c r="E23" s="93" t="s">
        <v>144</v>
      </c>
      <c r="F23" s="94">
        <f>COUNTA(E31:E36)</f>
        <v>1</v>
      </c>
      <c r="G23" s="21"/>
      <c r="H23" s="962" t="s">
        <v>66</v>
      </c>
      <c r="I23" s="963"/>
      <c r="J23" s="94">
        <f>COUNTIF(I31:I36, "Acción correctiva")</f>
        <v>1</v>
      </c>
      <c r="K23" s="88"/>
      <c r="L23" s="87"/>
      <c r="M23" s="87"/>
      <c r="N23" s="87"/>
      <c r="O23" s="87"/>
      <c r="P23" s="87"/>
      <c r="Q23" s="87"/>
      <c r="R23" s="87"/>
      <c r="S23" s="87"/>
      <c r="T23" s="87"/>
      <c r="U23" s="86"/>
      <c r="V23" s="170"/>
      <c r="W23" s="23"/>
      <c r="X23" s="86"/>
    </row>
    <row r="24" spans="1:27" ht="48.75" customHeight="1" thickBot="1" x14ac:dyDescent="0.4">
      <c r="A24" s="27"/>
      <c r="B24" s="23"/>
      <c r="C24" s="23"/>
      <c r="D24" s="28"/>
      <c r="E24" s="95" t="s">
        <v>61</v>
      </c>
      <c r="F24" s="96">
        <f>COUNTA(H31:H36)</f>
        <v>1</v>
      </c>
      <c r="G24" s="24"/>
      <c r="H24" s="964" t="s">
        <v>149</v>
      </c>
      <c r="I24" s="965"/>
      <c r="J24" s="99">
        <f>COUNTIF(I32:I37, "Acción preventiva")</f>
        <v>0</v>
      </c>
      <c r="K24" s="88"/>
      <c r="L24" s="87"/>
      <c r="M24" s="87"/>
      <c r="N24" s="87"/>
      <c r="O24" s="87"/>
      <c r="P24" s="87"/>
      <c r="Q24" s="87"/>
      <c r="R24" s="88"/>
      <c r="S24" s="88"/>
      <c r="T24" s="88"/>
      <c r="U24" s="86"/>
      <c r="V24" s="170"/>
      <c r="W24" s="23"/>
      <c r="X24" s="86"/>
    </row>
    <row r="25" spans="1:27" ht="53.25" customHeight="1" x14ac:dyDescent="0.35">
      <c r="A25" s="27"/>
      <c r="B25" s="23"/>
      <c r="C25" s="23"/>
      <c r="D25" s="33"/>
      <c r="E25" s="97" t="s">
        <v>145</v>
      </c>
      <c r="F25" s="96">
        <f>COUNTIF(W31:W36, "Vencida")</f>
        <v>0</v>
      </c>
      <c r="G25" s="24"/>
      <c r="H25" s="966"/>
      <c r="I25" s="966"/>
      <c r="J25" s="89"/>
      <c r="K25" s="88"/>
      <c r="L25" s="87"/>
      <c r="M25" s="87"/>
      <c r="N25" s="87"/>
      <c r="O25" s="87"/>
      <c r="P25" s="87"/>
      <c r="Q25" s="87"/>
      <c r="R25" s="88"/>
      <c r="S25" s="88"/>
      <c r="T25" s="88"/>
      <c r="U25" s="86"/>
      <c r="V25" s="170"/>
      <c r="W25" s="23"/>
      <c r="X25" s="47"/>
    </row>
    <row r="26" spans="1:27" ht="48.75" customHeight="1" x14ac:dyDescent="0.35">
      <c r="A26" s="27"/>
      <c r="B26" s="23"/>
      <c r="C26" s="23"/>
      <c r="D26" s="28"/>
      <c r="E26" s="97" t="s">
        <v>146</v>
      </c>
      <c r="F26" s="265">
        <f>COUNTIF(W31:W36, "En ejecución")</f>
        <v>0</v>
      </c>
      <c r="G26" s="24"/>
      <c r="H26" s="966"/>
      <c r="I26" s="966"/>
      <c r="J26" s="194"/>
      <c r="K26" s="89"/>
      <c r="L26" s="87"/>
      <c r="M26" s="87"/>
      <c r="N26" s="87"/>
      <c r="O26" s="87"/>
      <c r="P26" s="87"/>
      <c r="Q26" s="87"/>
      <c r="R26" s="88"/>
      <c r="S26" s="88"/>
      <c r="T26" s="88"/>
      <c r="U26" s="86"/>
      <c r="V26" s="170"/>
      <c r="W26" s="23"/>
      <c r="X26" s="47"/>
    </row>
    <row r="27" spans="1:27" ht="51" customHeight="1" thickBot="1" x14ac:dyDescent="0.4">
      <c r="A27" s="27"/>
      <c r="B27" s="23"/>
      <c r="C27" s="23"/>
      <c r="D27" s="33"/>
      <c r="E27" s="98" t="s">
        <v>148</v>
      </c>
      <c r="F27" s="99">
        <f>COUNTIF(W31:W36,"Cerrada")</f>
        <v>0</v>
      </c>
      <c r="G27" s="24"/>
      <c r="H27" s="25"/>
      <c r="I27" s="85"/>
      <c r="J27" s="84"/>
      <c r="K27" s="84"/>
      <c r="L27" s="87"/>
      <c r="M27" s="87"/>
      <c r="N27" s="87"/>
      <c r="O27" s="87"/>
      <c r="P27" s="87"/>
      <c r="Q27" s="87"/>
      <c r="R27" s="88"/>
      <c r="S27" s="88"/>
      <c r="T27" s="88"/>
      <c r="U27" s="86"/>
      <c r="V27" s="170"/>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86" t="s">
        <v>84</v>
      </c>
      <c r="P30" s="987"/>
      <c r="Q30" s="987"/>
      <c r="R30" s="988"/>
      <c r="S30" s="534" t="s">
        <v>85</v>
      </c>
      <c r="T30" s="156" t="s">
        <v>84</v>
      </c>
      <c r="U30" s="154" t="s">
        <v>85</v>
      </c>
      <c r="V30" s="154" t="s">
        <v>158</v>
      </c>
      <c r="W30" s="154" t="s">
        <v>86</v>
      </c>
      <c r="X30" s="155" t="s">
        <v>155</v>
      </c>
      <c r="Y30" s="74"/>
      <c r="Z30" s="78"/>
      <c r="AA30" s="78"/>
    </row>
    <row r="31" spans="1:27" s="571" customFormat="1" ht="226.5" customHeight="1" x14ac:dyDescent="0.25">
      <c r="A31" s="666">
        <v>1</v>
      </c>
      <c r="B31" s="666" t="s">
        <v>10</v>
      </c>
      <c r="C31" s="666" t="s">
        <v>53</v>
      </c>
      <c r="D31" s="667">
        <v>44771</v>
      </c>
      <c r="E31" s="666" t="s">
        <v>1010</v>
      </c>
      <c r="F31" s="666" t="s">
        <v>154</v>
      </c>
      <c r="G31" s="666" t="s">
        <v>1011</v>
      </c>
      <c r="H31" s="668" t="s">
        <v>1012</v>
      </c>
      <c r="I31" s="669" t="s">
        <v>24</v>
      </c>
      <c r="J31" s="669" t="s">
        <v>1013</v>
      </c>
      <c r="K31" s="670" t="s">
        <v>1015</v>
      </c>
      <c r="L31" s="671">
        <v>44748</v>
      </c>
      <c r="M31" s="671">
        <v>44757</v>
      </c>
      <c r="N31" s="671">
        <v>44926</v>
      </c>
      <c r="O31" s="989"/>
      <c r="P31" s="990"/>
      <c r="Q31" s="990"/>
      <c r="R31" s="991"/>
      <c r="S31" s="672"/>
      <c r="T31" s="673"/>
      <c r="U31" s="674"/>
      <c r="V31" s="674"/>
      <c r="W31" s="675"/>
      <c r="X31" s="676"/>
      <c r="Y31" s="677"/>
      <c r="Z31" s="677"/>
      <c r="AA31" s="677"/>
    </row>
    <row r="32" spans="1:27" s="55" customFormat="1" ht="15" customHeight="1" x14ac:dyDescent="0.2">
      <c r="V32" s="168"/>
    </row>
    <row r="33" spans="1:26" s="55" customFormat="1" ht="15" customHeight="1" x14ac:dyDescent="0.2">
      <c r="V33" s="168"/>
    </row>
    <row r="34" spans="1:26" s="55" customFormat="1" ht="12.75" x14ac:dyDescent="0.2">
      <c r="A34" s="51"/>
      <c r="B34" s="51"/>
      <c r="C34" s="51"/>
      <c r="D34" s="51"/>
      <c r="E34" s="53"/>
      <c r="F34" s="51"/>
      <c r="G34" s="53"/>
      <c r="H34" s="53"/>
      <c r="I34" s="51"/>
      <c r="J34" s="51"/>
      <c r="K34" s="51"/>
      <c r="L34" s="51"/>
      <c r="M34" s="51"/>
      <c r="N34" s="51"/>
      <c r="O34" s="51"/>
      <c r="P34" s="51"/>
      <c r="Q34" s="51"/>
      <c r="R34" s="51"/>
      <c r="S34" s="51"/>
      <c r="T34" s="271"/>
      <c r="U34" s="271"/>
      <c r="V34" s="168"/>
      <c r="W34" s="539"/>
      <c r="X34" s="53"/>
      <c r="Y34" s="51"/>
      <c r="Z34" s="51"/>
    </row>
    <row r="35" spans="1:26" s="55" customFormat="1" ht="12.75" x14ac:dyDescent="0.2">
      <c r="A35" s="51"/>
      <c r="B35" s="51"/>
      <c r="C35" s="51"/>
      <c r="D35" s="51"/>
      <c r="E35" s="53"/>
      <c r="F35" s="51"/>
      <c r="G35" s="53"/>
      <c r="H35" s="53"/>
      <c r="I35" s="51"/>
      <c r="J35" s="51"/>
      <c r="K35" s="51"/>
      <c r="L35" s="51"/>
      <c r="M35" s="51"/>
      <c r="N35" s="51"/>
      <c r="O35" s="51"/>
      <c r="P35" s="51"/>
      <c r="Q35" s="51"/>
      <c r="R35" s="51"/>
      <c r="S35" s="51"/>
      <c r="T35" s="271"/>
      <c r="U35" s="271"/>
      <c r="V35" s="168"/>
      <c r="W35" s="539"/>
      <c r="X35" s="53"/>
      <c r="Y35" s="51"/>
      <c r="Z35" s="51"/>
    </row>
    <row r="36" spans="1:26" s="55" customFormat="1" ht="12.75" x14ac:dyDescent="0.2">
      <c r="A36" s="51"/>
      <c r="B36" s="51"/>
      <c r="C36" s="51"/>
      <c r="D36" s="51"/>
      <c r="E36" s="53"/>
      <c r="F36" s="51"/>
      <c r="G36" s="53"/>
      <c r="H36" s="53"/>
      <c r="I36" s="51"/>
      <c r="J36" s="51"/>
      <c r="K36" s="51"/>
      <c r="L36" s="51"/>
      <c r="M36" s="51"/>
      <c r="N36" s="51"/>
      <c r="O36" s="51"/>
      <c r="P36" s="51"/>
      <c r="Q36" s="51"/>
      <c r="R36" s="51"/>
      <c r="S36" s="51"/>
      <c r="T36" s="271"/>
      <c r="U36" s="271"/>
      <c r="V36" s="168"/>
      <c r="W36" s="539"/>
      <c r="X36" s="53"/>
      <c r="Y36" s="51"/>
      <c r="Z36" s="51"/>
    </row>
    <row r="37" spans="1:26" s="55" customFormat="1" ht="12.75" x14ac:dyDescent="0.2">
      <c r="A37" s="51"/>
      <c r="B37" s="51"/>
      <c r="C37" s="51"/>
      <c r="D37" s="51"/>
      <c r="E37" s="53"/>
      <c r="F37" s="51"/>
      <c r="G37" s="53"/>
      <c r="H37" s="53"/>
      <c r="I37" s="51"/>
      <c r="J37" s="51"/>
      <c r="K37" s="51"/>
      <c r="L37" s="51"/>
      <c r="M37" s="51"/>
      <c r="N37" s="51"/>
      <c r="O37" s="51"/>
      <c r="P37" s="51"/>
      <c r="Q37" s="51"/>
      <c r="R37" s="51"/>
      <c r="S37" s="51"/>
      <c r="T37" s="271"/>
      <c r="U37" s="271"/>
      <c r="V37" s="168"/>
      <c r="W37" s="539"/>
      <c r="X37" s="53"/>
      <c r="Y37" s="51"/>
      <c r="Z37" s="51"/>
    </row>
    <row r="38" spans="1:26" s="55" customFormat="1" ht="12.75" x14ac:dyDescent="0.2">
      <c r="A38" s="51"/>
      <c r="B38" s="51"/>
      <c r="C38" s="51"/>
      <c r="D38" s="51"/>
      <c r="E38" s="53"/>
      <c r="F38" s="51"/>
      <c r="G38" s="53"/>
      <c r="H38" s="53"/>
      <c r="I38" s="51"/>
      <c r="J38" s="51"/>
      <c r="K38" s="51"/>
      <c r="L38" s="51"/>
      <c r="M38" s="51"/>
      <c r="N38" s="51"/>
      <c r="O38" s="51"/>
      <c r="P38" s="51"/>
      <c r="Q38" s="51"/>
      <c r="R38" s="51"/>
      <c r="S38" s="51"/>
      <c r="T38" s="271"/>
      <c r="U38" s="271"/>
      <c r="V38" s="168"/>
      <c r="W38" s="539"/>
      <c r="X38" s="53"/>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1"/>
      <c r="U39" s="271"/>
      <c r="V39" s="168"/>
      <c r="W39" s="539"/>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1"/>
      <c r="U40" s="271"/>
      <c r="V40" s="168"/>
      <c r="W40" s="539"/>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1"/>
      <c r="U41" s="271"/>
      <c r="V41" s="168"/>
      <c r="W41" s="539"/>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1"/>
      <c r="U42" s="271"/>
      <c r="V42" s="168"/>
      <c r="W42" s="539"/>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1"/>
      <c r="U43" s="271"/>
      <c r="V43" s="168"/>
      <c r="W43" s="539"/>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1"/>
      <c r="U44" s="271"/>
      <c r="V44" s="168"/>
      <c r="W44" s="539"/>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1"/>
      <c r="U45" s="271"/>
      <c r="V45" s="168"/>
      <c r="W45" s="539"/>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1"/>
      <c r="U46" s="271"/>
      <c r="V46" s="168"/>
      <c r="W46" s="539"/>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1"/>
      <c r="U47" s="271"/>
      <c r="V47" s="168"/>
      <c r="W47" s="539"/>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1"/>
      <c r="U48" s="271"/>
      <c r="V48" s="168"/>
      <c r="W48" s="539"/>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1"/>
      <c r="U49" s="271"/>
      <c r="V49" s="168"/>
      <c r="W49" s="539"/>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1"/>
      <c r="U50" s="271"/>
      <c r="V50" s="168"/>
      <c r="W50" s="539"/>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1"/>
      <c r="U51" s="271"/>
      <c r="V51" s="168"/>
      <c r="W51" s="539"/>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1"/>
      <c r="U52" s="271"/>
      <c r="V52" s="168"/>
      <c r="W52" s="539"/>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1"/>
      <c r="U53" s="271"/>
      <c r="V53" s="168"/>
      <c r="W53" s="539"/>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1"/>
      <c r="U54" s="271"/>
      <c r="V54" s="168"/>
      <c r="W54" s="539"/>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1"/>
      <c r="U55" s="271"/>
      <c r="V55" s="168"/>
      <c r="W55" s="539"/>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1"/>
      <c r="U56" s="271"/>
      <c r="V56" s="168"/>
      <c r="W56" s="539"/>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1"/>
      <c r="U57" s="271"/>
      <c r="V57" s="168"/>
      <c r="W57" s="539"/>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1"/>
      <c r="U58" s="271"/>
      <c r="V58" s="168"/>
      <c r="W58" s="539"/>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1"/>
      <c r="U59" s="271"/>
      <c r="V59" s="168"/>
      <c r="W59" s="539"/>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1"/>
      <c r="U60" s="271"/>
      <c r="V60" s="168"/>
      <c r="W60" s="539"/>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1"/>
      <c r="U61" s="271"/>
      <c r="V61" s="168"/>
      <c r="W61" s="539"/>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1"/>
      <c r="U62" s="271"/>
      <c r="V62" s="168"/>
      <c r="W62" s="539"/>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1"/>
      <c r="U63" s="271"/>
      <c r="V63" s="168"/>
      <c r="W63" s="539"/>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1"/>
      <c r="U64" s="271"/>
      <c r="V64" s="168"/>
      <c r="W64" s="539"/>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1"/>
      <c r="U65" s="271"/>
      <c r="V65" s="168"/>
      <c r="W65" s="539"/>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1"/>
      <c r="U66" s="271"/>
      <c r="V66" s="168"/>
      <c r="W66" s="539"/>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1"/>
      <c r="U67" s="271"/>
      <c r="V67" s="168"/>
      <c r="W67" s="539"/>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1"/>
      <c r="U68" s="271"/>
      <c r="V68" s="168"/>
      <c r="W68" s="539"/>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1"/>
      <c r="U69" s="271"/>
      <c r="V69" s="168"/>
      <c r="W69" s="539"/>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1"/>
      <c r="U70" s="271"/>
      <c r="V70" s="168"/>
      <c r="W70" s="539"/>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1"/>
      <c r="U71" s="271"/>
      <c r="V71" s="168"/>
      <c r="W71" s="539"/>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1"/>
      <c r="U72" s="271"/>
      <c r="V72" s="168"/>
      <c r="W72" s="539"/>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1"/>
      <c r="U73" s="271"/>
      <c r="V73" s="168"/>
      <c r="W73" s="539"/>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1"/>
      <c r="U74" s="271"/>
      <c r="V74" s="168"/>
      <c r="W74" s="539"/>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1"/>
      <c r="U75" s="271"/>
      <c r="V75" s="168"/>
      <c r="W75" s="539"/>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1"/>
      <c r="U76" s="271"/>
      <c r="V76" s="168"/>
      <c r="W76" s="539"/>
      <c r="X76" s="53"/>
      <c r="Y76" s="51"/>
      <c r="Z76" s="51"/>
    </row>
    <row r="77" spans="1:26" s="55" customFormat="1" ht="12.75" x14ac:dyDescent="0.2">
      <c r="A77" s="51"/>
      <c r="B77" s="51"/>
      <c r="C77" s="51"/>
      <c r="D77" s="51"/>
      <c r="E77" s="51"/>
      <c r="F77" s="51"/>
      <c r="G77" s="51"/>
      <c r="H77" s="51"/>
      <c r="I77" s="51"/>
      <c r="J77" s="51"/>
      <c r="K77" s="51"/>
      <c r="L77" s="51"/>
      <c r="M77" s="51"/>
      <c r="N77" s="51"/>
      <c r="O77" s="51"/>
      <c r="P77" s="51"/>
      <c r="Q77" s="51"/>
      <c r="R77" s="51"/>
      <c r="S77" s="51"/>
      <c r="T77" s="51"/>
      <c r="U77" s="51"/>
      <c r="V77" s="168"/>
      <c r="W77" s="539"/>
      <c r="X77" s="51"/>
      <c r="Y77" s="51"/>
      <c r="Z77" s="51"/>
    </row>
    <row r="78" spans="1:26" s="55" customFormat="1" ht="12.75" x14ac:dyDescent="0.2">
      <c r="V78" s="168"/>
      <c r="W78" s="539"/>
    </row>
    <row r="79" spans="1:26" s="55" customFormat="1" ht="12.75" x14ac:dyDescent="0.2">
      <c r="V79" s="168"/>
      <c r="W79" s="539"/>
    </row>
    <row r="80" spans="1:26" s="55" customFormat="1" ht="12.75" x14ac:dyDescent="0.2">
      <c r="V80" s="168"/>
      <c r="W80" s="539"/>
    </row>
    <row r="81" spans="22:23" s="55" customFormat="1" ht="12.75" x14ac:dyDescent="0.2">
      <c r="V81" s="168"/>
      <c r="W81" s="539"/>
    </row>
    <row r="82" spans="22:23" s="55" customFormat="1" ht="12.75" x14ac:dyDescent="0.2">
      <c r="V82" s="168"/>
      <c r="W82" s="539"/>
    </row>
    <row r="83" spans="22:23" s="55" customFormat="1" ht="12.75" x14ac:dyDescent="0.2">
      <c r="V83" s="168"/>
      <c r="W83" s="539"/>
    </row>
    <row r="84" spans="22:23" s="55" customFormat="1" ht="12.75" x14ac:dyDescent="0.2">
      <c r="V84" s="168"/>
      <c r="W84" s="539"/>
    </row>
    <row r="85" spans="22:23" s="55" customFormat="1" ht="12.75" x14ac:dyDescent="0.2">
      <c r="V85" s="168"/>
      <c r="W85" s="539"/>
    </row>
    <row r="86" spans="22:23" s="55" customFormat="1" ht="12.75" x14ac:dyDescent="0.2">
      <c r="V86" s="168"/>
      <c r="W86" s="539"/>
    </row>
    <row r="87" spans="22:23" s="55" customFormat="1" ht="12.75" x14ac:dyDescent="0.2">
      <c r="V87" s="168"/>
      <c r="W87" s="539"/>
    </row>
    <row r="88" spans="22:23" s="55" customFormat="1" ht="12.75" x14ac:dyDescent="0.2">
      <c r="V88" s="168"/>
      <c r="W88" s="539"/>
    </row>
    <row r="89" spans="22:23" s="55" customFormat="1" ht="12.75" x14ac:dyDescent="0.2">
      <c r="V89" s="168"/>
      <c r="W89" s="539"/>
    </row>
    <row r="90" spans="22:23" s="55" customFormat="1" ht="12.75" x14ac:dyDescent="0.2">
      <c r="V90" s="168"/>
      <c r="W90" s="539"/>
    </row>
    <row r="91" spans="22:23" s="55" customFormat="1" ht="12.75" x14ac:dyDescent="0.2">
      <c r="V91" s="168"/>
      <c r="W91" s="539"/>
    </row>
    <row r="92" spans="22:23" s="55" customFormat="1" ht="12.75" x14ac:dyDescent="0.2">
      <c r="V92" s="168"/>
      <c r="W92" s="539"/>
    </row>
    <row r="93" spans="22:23" s="55" customFormat="1" ht="12.75" x14ac:dyDescent="0.2">
      <c r="V93" s="168"/>
      <c r="W93" s="539"/>
    </row>
    <row r="94" spans="22:23" x14ac:dyDescent="0.25">
      <c r="W94" s="13"/>
    </row>
    <row r="95" spans="22:23" x14ac:dyDescent="0.25">
      <c r="W95" s="13"/>
    </row>
    <row r="96" spans="22: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sheetData>
  <protectedRanges>
    <protectedRange sqref="O31:Q31 S31" name="Rango1" securityDescriptor="O:WDG:WDD:(A;;CC;;;S-1-5-21-1528164968-1790463351-673733271-1117)"/>
  </protectedRanges>
  <mergeCells count="16">
    <mergeCell ref="O31:R31"/>
    <mergeCell ref="A17:C20"/>
    <mergeCell ref="D17:W20"/>
    <mergeCell ref="A22:C22"/>
    <mergeCell ref="E22:F22"/>
    <mergeCell ref="H22:J22"/>
    <mergeCell ref="A23:C23"/>
    <mergeCell ref="H23:I23"/>
    <mergeCell ref="H24:I24"/>
    <mergeCell ref="H25:I25"/>
    <mergeCell ref="H26:I26"/>
    <mergeCell ref="O29:S29"/>
    <mergeCell ref="T29:X29"/>
    <mergeCell ref="O30:R30"/>
    <mergeCell ref="A29:G29"/>
    <mergeCell ref="H29:N29"/>
  </mergeCells>
  <conditionalFormatting sqref="W31">
    <cfRule type="containsText" dxfId="41" priority="1" stopIfTrue="1" operator="containsText" text="Cerrada">
      <formula>NOT(ISERROR(SEARCH(("Cerrada"),(W31))))</formula>
    </cfRule>
  </conditionalFormatting>
  <conditionalFormatting sqref="W31">
    <cfRule type="containsText" dxfId="40" priority="2" stopIfTrue="1" operator="containsText" text="En ejecución">
      <formula>NOT(ISERROR(SEARCH(("En ejecución"),(W31))))</formula>
    </cfRule>
  </conditionalFormatting>
  <conditionalFormatting sqref="W31">
    <cfRule type="containsText" dxfId="39" priority="3" stopIfTrue="1" operator="containsText" text="Vencida">
      <formula>NOT(ISERROR(SEARCH(("Vencida"),(W31))))</formula>
    </cfRule>
  </conditionalFormatting>
  <conditionalFormatting sqref="W31">
    <cfRule type="containsText" dxfId="38" priority="4" stopIfTrue="1" operator="containsText" text="Cerrada">
      <formula>NOT(ISERROR(SEARCH(("Cerrada"),(W31))))</formula>
    </cfRule>
  </conditionalFormatting>
  <conditionalFormatting sqref="W31">
    <cfRule type="containsText" dxfId="37" priority="5" stopIfTrue="1" operator="containsText" text="En ejecución">
      <formula>NOT(ISERROR(SEARCH(("En ejecución"),(W31))))</formula>
    </cfRule>
  </conditionalFormatting>
  <conditionalFormatting sqref="W31">
    <cfRule type="containsText" dxfId="36" priority="6" stopIfTrue="1" operator="containsText" text="Vencida">
      <formula>NOT(ISERROR(SEARCH(("Vencida"),(W31))))</formula>
    </cfRule>
  </conditionalFormatting>
  <dataValidations count="13">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PROCESOS</formula1>
    </dataValidation>
    <dataValidation type="list" allowBlank="1" showInputMessage="1" showErrorMessage="1" sqref="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$F$2:$F$6</formula1>
    </dataValidation>
    <dataValidation type="list" allowBlank="1" showInputMessage="1" showErrorMessage="1" sqref="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$D$2:$D$13</formula1>
    </dataValidation>
    <dataValidation type="list" allowBlank="1" showInputMessage="1" showErrorMessage="1" sqref="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$G$2:$G$5</formula1>
    </dataValidation>
    <dataValidation type="list" allowBlank="1" showInputMessage="1" showErrorMessage="1" sqref="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formula1>$H$2:$H$3</formula1>
    </dataValidation>
    <dataValidation type="list" allowBlank="1" showInputMessage="1" showErrorMessage="1" sqref="V65551:V65555 JR65551:JR65555 TN65551:TN65555 ADJ65551:ADJ65555 ANF65551:ANF65555 AXB65551:AXB65555 BGX65551:BGX65555 BQT65551:BQT65555 CAP65551:CAP65555 CKL65551:CKL65555 CUH65551:CUH65555 DED65551:DED65555 DNZ65551:DNZ65555 DXV65551:DXV65555 EHR65551:EHR65555 ERN65551:ERN65555 FBJ65551:FBJ65555 FLF65551:FLF65555 FVB65551:FVB65555 GEX65551:GEX65555 GOT65551:GOT65555 GYP65551:GYP65555 HIL65551:HIL65555 HSH65551:HSH65555 ICD65551:ICD65555 ILZ65551:ILZ65555 IVV65551:IVV65555 JFR65551:JFR65555 JPN65551:JPN65555 JZJ65551:JZJ65555 KJF65551:KJF65555 KTB65551:KTB65555 LCX65551:LCX65555 LMT65551:LMT65555 LWP65551:LWP65555 MGL65551:MGL65555 MQH65551:MQH65555 NAD65551:NAD65555 NJZ65551:NJZ65555 NTV65551:NTV65555 ODR65551:ODR65555 ONN65551:ONN65555 OXJ65551:OXJ65555 PHF65551:PHF65555 PRB65551:PRB65555 QAX65551:QAX65555 QKT65551:QKT65555 QUP65551:QUP65555 REL65551:REL65555 ROH65551:ROH65555 RYD65551:RYD65555 SHZ65551:SHZ65555 SRV65551:SRV65555 TBR65551:TBR65555 TLN65551:TLN65555 TVJ65551:TVJ65555 UFF65551:UFF65555 UPB65551:UPB65555 UYX65551:UYX65555 VIT65551:VIT65555 VSP65551:VSP65555 WCL65551:WCL65555 WMH65551:WMH65555 WWD65551:WWD65555 V131087:V131091 JR131087:JR131091 TN131087:TN131091 ADJ131087:ADJ131091 ANF131087:ANF131091 AXB131087:AXB131091 BGX131087:BGX131091 BQT131087:BQT131091 CAP131087:CAP131091 CKL131087:CKL131091 CUH131087:CUH131091 DED131087:DED131091 DNZ131087:DNZ131091 DXV131087:DXV131091 EHR131087:EHR131091 ERN131087:ERN131091 FBJ131087:FBJ131091 FLF131087:FLF131091 FVB131087:FVB131091 GEX131087:GEX131091 GOT131087:GOT131091 GYP131087:GYP131091 HIL131087:HIL131091 HSH131087:HSH131091 ICD131087:ICD131091 ILZ131087:ILZ131091 IVV131087:IVV131091 JFR131087:JFR131091 JPN131087:JPN131091 JZJ131087:JZJ131091 KJF131087:KJF131091 KTB131087:KTB131091 LCX131087:LCX131091 LMT131087:LMT131091 LWP131087:LWP131091 MGL131087:MGL131091 MQH131087:MQH131091 NAD131087:NAD131091 NJZ131087:NJZ131091 NTV131087:NTV131091 ODR131087:ODR131091 ONN131087:ONN131091 OXJ131087:OXJ131091 PHF131087:PHF131091 PRB131087:PRB131091 QAX131087:QAX131091 QKT131087:QKT131091 QUP131087:QUP131091 REL131087:REL131091 ROH131087:ROH131091 RYD131087:RYD131091 SHZ131087:SHZ131091 SRV131087:SRV131091 TBR131087:TBR131091 TLN131087:TLN131091 TVJ131087:TVJ131091 UFF131087:UFF131091 UPB131087:UPB131091 UYX131087:UYX131091 VIT131087:VIT131091 VSP131087:VSP131091 WCL131087:WCL131091 WMH131087:WMH131091 WWD131087:WWD131091 V196623:V196627 JR196623:JR196627 TN196623:TN196627 ADJ196623:ADJ196627 ANF196623:ANF196627 AXB196623:AXB196627 BGX196623:BGX196627 BQT196623:BQT196627 CAP196623:CAP196627 CKL196623:CKL196627 CUH196623:CUH196627 DED196623:DED196627 DNZ196623:DNZ196627 DXV196623:DXV196627 EHR196623:EHR196627 ERN196623:ERN196627 FBJ196623:FBJ196627 FLF196623:FLF196627 FVB196623:FVB196627 GEX196623:GEX196627 GOT196623:GOT196627 GYP196623:GYP196627 HIL196623:HIL196627 HSH196623:HSH196627 ICD196623:ICD196627 ILZ196623:ILZ196627 IVV196623:IVV196627 JFR196623:JFR196627 JPN196623:JPN196627 JZJ196623:JZJ196627 KJF196623:KJF196627 KTB196623:KTB196627 LCX196623:LCX196627 LMT196623:LMT196627 LWP196623:LWP196627 MGL196623:MGL196627 MQH196623:MQH196627 NAD196623:NAD196627 NJZ196623:NJZ196627 NTV196623:NTV196627 ODR196623:ODR196627 ONN196623:ONN196627 OXJ196623:OXJ196627 PHF196623:PHF196627 PRB196623:PRB196627 QAX196623:QAX196627 QKT196623:QKT196627 QUP196623:QUP196627 REL196623:REL196627 ROH196623:ROH196627 RYD196623:RYD196627 SHZ196623:SHZ196627 SRV196623:SRV196627 TBR196623:TBR196627 TLN196623:TLN196627 TVJ196623:TVJ196627 UFF196623:UFF196627 UPB196623:UPB196627 UYX196623:UYX196627 VIT196623:VIT196627 VSP196623:VSP196627 WCL196623:WCL196627 WMH196623:WMH196627 WWD196623:WWD196627 V262159:V262163 JR262159:JR262163 TN262159:TN262163 ADJ262159:ADJ262163 ANF262159:ANF262163 AXB262159:AXB262163 BGX262159:BGX262163 BQT262159:BQT262163 CAP262159:CAP262163 CKL262159:CKL262163 CUH262159:CUH262163 DED262159:DED262163 DNZ262159:DNZ262163 DXV262159:DXV262163 EHR262159:EHR262163 ERN262159:ERN262163 FBJ262159:FBJ262163 FLF262159:FLF262163 FVB262159:FVB262163 GEX262159:GEX262163 GOT262159:GOT262163 GYP262159:GYP262163 HIL262159:HIL262163 HSH262159:HSH262163 ICD262159:ICD262163 ILZ262159:ILZ262163 IVV262159:IVV262163 JFR262159:JFR262163 JPN262159:JPN262163 JZJ262159:JZJ262163 KJF262159:KJF262163 KTB262159:KTB262163 LCX262159:LCX262163 LMT262159:LMT262163 LWP262159:LWP262163 MGL262159:MGL262163 MQH262159:MQH262163 NAD262159:NAD262163 NJZ262159:NJZ262163 NTV262159:NTV262163 ODR262159:ODR262163 ONN262159:ONN262163 OXJ262159:OXJ262163 PHF262159:PHF262163 PRB262159:PRB262163 QAX262159:QAX262163 QKT262159:QKT262163 QUP262159:QUP262163 REL262159:REL262163 ROH262159:ROH262163 RYD262159:RYD262163 SHZ262159:SHZ262163 SRV262159:SRV262163 TBR262159:TBR262163 TLN262159:TLN262163 TVJ262159:TVJ262163 UFF262159:UFF262163 UPB262159:UPB262163 UYX262159:UYX262163 VIT262159:VIT262163 VSP262159:VSP262163 WCL262159:WCL262163 WMH262159:WMH262163 WWD262159:WWD262163 V327695:V327699 JR327695:JR327699 TN327695:TN327699 ADJ327695:ADJ327699 ANF327695:ANF327699 AXB327695:AXB327699 BGX327695:BGX327699 BQT327695:BQT327699 CAP327695:CAP327699 CKL327695:CKL327699 CUH327695:CUH327699 DED327695:DED327699 DNZ327695:DNZ327699 DXV327695:DXV327699 EHR327695:EHR327699 ERN327695:ERN327699 FBJ327695:FBJ327699 FLF327695:FLF327699 FVB327695:FVB327699 GEX327695:GEX327699 GOT327695:GOT327699 GYP327695:GYP327699 HIL327695:HIL327699 HSH327695:HSH327699 ICD327695:ICD327699 ILZ327695:ILZ327699 IVV327695:IVV327699 JFR327695:JFR327699 JPN327695:JPN327699 JZJ327695:JZJ327699 KJF327695:KJF327699 KTB327695:KTB327699 LCX327695:LCX327699 LMT327695:LMT327699 LWP327695:LWP327699 MGL327695:MGL327699 MQH327695:MQH327699 NAD327695:NAD327699 NJZ327695:NJZ327699 NTV327695:NTV327699 ODR327695:ODR327699 ONN327695:ONN327699 OXJ327695:OXJ327699 PHF327695:PHF327699 PRB327695:PRB327699 QAX327695:QAX327699 QKT327695:QKT327699 QUP327695:QUP327699 REL327695:REL327699 ROH327695:ROH327699 RYD327695:RYD327699 SHZ327695:SHZ327699 SRV327695:SRV327699 TBR327695:TBR327699 TLN327695:TLN327699 TVJ327695:TVJ327699 UFF327695:UFF327699 UPB327695:UPB327699 UYX327695:UYX327699 VIT327695:VIT327699 VSP327695:VSP327699 WCL327695:WCL327699 WMH327695:WMH327699 WWD327695:WWD327699 V393231:V393235 JR393231:JR393235 TN393231:TN393235 ADJ393231:ADJ393235 ANF393231:ANF393235 AXB393231:AXB393235 BGX393231:BGX393235 BQT393231:BQT393235 CAP393231:CAP393235 CKL393231:CKL393235 CUH393231:CUH393235 DED393231:DED393235 DNZ393231:DNZ393235 DXV393231:DXV393235 EHR393231:EHR393235 ERN393231:ERN393235 FBJ393231:FBJ393235 FLF393231:FLF393235 FVB393231:FVB393235 GEX393231:GEX393235 GOT393231:GOT393235 GYP393231:GYP393235 HIL393231:HIL393235 HSH393231:HSH393235 ICD393231:ICD393235 ILZ393231:ILZ393235 IVV393231:IVV393235 JFR393231:JFR393235 JPN393231:JPN393235 JZJ393231:JZJ393235 KJF393231:KJF393235 KTB393231:KTB393235 LCX393231:LCX393235 LMT393231:LMT393235 LWP393231:LWP393235 MGL393231:MGL393235 MQH393231:MQH393235 NAD393231:NAD393235 NJZ393231:NJZ393235 NTV393231:NTV393235 ODR393231:ODR393235 ONN393231:ONN393235 OXJ393231:OXJ393235 PHF393231:PHF393235 PRB393231:PRB393235 QAX393231:QAX393235 QKT393231:QKT393235 QUP393231:QUP393235 REL393231:REL393235 ROH393231:ROH393235 RYD393231:RYD393235 SHZ393231:SHZ393235 SRV393231:SRV393235 TBR393231:TBR393235 TLN393231:TLN393235 TVJ393231:TVJ393235 UFF393231:UFF393235 UPB393231:UPB393235 UYX393231:UYX393235 VIT393231:VIT393235 VSP393231:VSP393235 WCL393231:WCL393235 WMH393231:WMH393235 WWD393231:WWD393235 V458767:V458771 JR458767:JR458771 TN458767:TN458771 ADJ458767:ADJ458771 ANF458767:ANF458771 AXB458767:AXB458771 BGX458767:BGX458771 BQT458767:BQT458771 CAP458767:CAP458771 CKL458767:CKL458771 CUH458767:CUH458771 DED458767:DED458771 DNZ458767:DNZ458771 DXV458767:DXV458771 EHR458767:EHR458771 ERN458767:ERN458771 FBJ458767:FBJ458771 FLF458767:FLF458771 FVB458767:FVB458771 GEX458767:GEX458771 GOT458767:GOT458771 GYP458767:GYP458771 HIL458767:HIL458771 HSH458767:HSH458771 ICD458767:ICD458771 ILZ458767:ILZ458771 IVV458767:IVV458771 JFR458767:JFR458771 JPN458767:JPN458771 JZJ458767:JZJ458771 KJF458767:KJF458771 KTB458767:KTB458771 LCX458767:LCX458771 LMT458767:LMT458771 LWP458767:LWP458771 MGL458767:MGL458771 MQH458767:MQH458771 NAD458767:NAD458771 NJZ458767:NJZ458771 NTV458767:NTV458771 ODR458767:ODR458771 ONN458767:ONN458771 OXJ458767:OXJ458771 PHF458767:PHF458771 PRB458767:PRB458771 QAX458767:QAX458771 QKT458767:QKT458771 QUP458767:QUP458771 REL458767:REL458771 ROH458767:ROH458771 RYD458767:RYD458771 SHZ458767:SHZ458771 SRV458767:SRV458771 TBR458767:TBR458771 TLN458767:TLN458771 TVJ458767:TVJ458771 UFF458767:UFF458771 UPB458767:UPB458771 UYX458767:UYX458771 VIT458767:VIT458771 VSP458767:VSP458771 WCL458767:WCL458771 WMH458767:WMH458771 WWD458767:WWD458771 V524303:V524307 JR524303:JR524307 TN524303:TN524307 ADJ524303:ADJ524307 ANF524303:ANF524307 AXB524303:AXB524307 BGX524303:BGX524307 BQT524303:BQT524307 CAP524303:CAP524307 CKL524303:CKL524307 CUH524303:CUH524307 DED524303:DED524307 DNZ524303:DNZ524307 DXV524303:DXV524307 EHR524303:EHR524307 ERN524303:ERN524307 FBJ524303:FBJ524307 FLF524303:FLF524307 FVB524303:FVB524307 GEX524303:GEX524307 GOT524303:GOT524307 GYP524303:GYP524307 HIL524303:HIL524307 HSH524303:HSH524307 ICD524303:ICD524307 ILZ524303:ILZ524307 IVV524303:IVV524307 JFR524303:JFR524307 JPN524303:JPN524307 JZJ524303:JZJ524307 KJF524303:KJF524307 KTB524303:KTB524307 LCX524303:LCX524307 LMT524303:LMT524307 LWP524303:LWP524307 MGL524303:MGL524307 MQH524303:MQH524307 NAD524303:NAD524307 NJZ524303:NJZ524307 NTV524303:NTV524307 ODR524303:ODR524307 ONN524303:ONN524307 OXJ524303:OXJ524307 PHF524303:PHF524307 PRB524303:PRB524307 QAX524303:QAX524307 QKT524303:QKT524307 QUP524303:QUP524307 REL524303:REL524307 ROH524303:ROH524307 RYD524303:RYD524307 SHZ524303:SHZ524307 SRV524303:SRV524307 TBR524303:TBR524307 TLN524303:TLN524307 TVJ524303:TVJ524307 UFF524303:UFF524307 UPB524303:UPB524307 UYX524303:UYX524307 VIT524303:VIT524307 VSP524303:VSP524307 WCL524303:WCL524307 WMH524303:WMH524307 WWD524303:WWD524307 V589839:V589843 JR589839:JR589843 TN589839:TN589843 ADJ589839:ADJ589843 ANF589839:ANF589843 AXB589839:AXB589843 BGX589839:BGX589843 BQT589839:BQT589843 CAP589839:CAP589843 CKL589839:CKL589843 CUH589839:CUH589843 DED589839:DED589843 DNZ589839:DNZ589843 DXV589839:DXV589843 EHR589839:EHR589843 ERN589839:ERN589843 FBJ589839:FBJ589843 FLF589839:FLF589843 FVB589839:FVB589843 GEX589839:GEX589843 GOT589839:GOT589843 GYP589839:GYP589843 HIL589839:HIL589843 HSH589839:HSH589843 ICD589839:ICD589843 ILZ589839:ILZ589843 IVV589839:IVV589843 JFR589839:JFR589843 JPN589839:JPN589843 JZJ589839:JZJ589843 KJF589839:KJF589843 KTB589839:KTB589843 LCX589839:LCX589843 LMT589839:LMT589843 LWP589839:LWP589843 MGL589839:MGL589843 MQH589839:MQH589843 NAD589839:NAD589843 NJZ589839:NJZ589843 NTV589839:NTV589843 ODR589839:ODR589843 ONN589839:ONN589843 OXJ589839:OXJ589843 PHF589839:PHF589843 PRB589839:PRB589843 QAX589839:QAX589843 QKT589839:QKT589843 QUP589839:QUP589843 REL589839:REL589843 ROH589839:ROH589843 RYD589839:RYD589843 SHZ589839:SHZ589843 SRV589839:SRV589843 TBR589839:TBR589843 TLN589839:TLN589843 TVJ589839:TVJ589843 UFF589839:UFF589843 UPB589839:UPB589843 UYX589839:UYX589843 VIT589839:VIT589843 VSP589839:VSP589843 WCL589839:WCL589843 WMH589839:WMH589843 WWD589839:WWD589843 V655375:V655379 JR655375:JR655379 TN655375:TN655379 ADJ655375:ADJ655379 ANF655375:ANF655379 AXB655375:AXB655379 BGX655375:BGX655379 BQT655375:BQT655379 CAP655375:CAP655379 CKL655375:CKL655379 CUH655375:CUH655379 DED655375:DED655379 DNZ655375:DNZ655379 DXV655375:DXV655379 EHR655375:EHR655379 ERN655375:ERN655379 FBJ655375:FBJ655379 FLF655375:FLF655379 FVB655375:FVB655379 GEX655375:GEX655379 GOT655375:GOT655379 GYP655375:GYP655379 HIL655375:HIL655379 HSH655375:HSH655379 ICD655375:ICD655379 ILZ655375:ILZ655379 IVV655375:IVV655379 JFR655375:JFR655379 JPN655375:JPN655379 JZJ655375:JZJ655379 KJF655375:KJF655379 KTB655375:KTB655379 LCX655375:LCX655379 LMT655375:LMT655379 LWP655375:LWP655379 MGL655375:MGL655379 MQH655375:MQH655379 NAD655375:NAD655379 NJZ655375:NJZ655379 NTV655375:NTV655379 ODR655375:ODR655379 ONN655375:ONN655379 OXJ655375:OXJ655379 PHF655375:PHF655379 PRB655375:PRB655379 QAX655375:QAX655379 QKT655375:QKT655379 QUP655375:QUP655379 REL655375:REL655379 ROH655375:ROH655379 RYD655375:RYD655379 SHZ655375:SHZ655379 SRV655375:SRV655379 TBR655375:TBR655379 TLN655375:TLN655379 TVJ655375:TVJ655379 UFF655375:UFF655379 UPB655375:UPB655379 UYX655375:UYX655379 VIT655375:VIT655379 VSP655375:VSP655379 WCL655375:WCL655379 WMH655375:WMH655379 WWD655375:WWD655379 V720911:V720915 JR720911:JR720915 TN720911:TN720915 ADJ720911:ADJ720915 ANF720911:ANF720915 AXB720911:AXB720915 BGX720911:BGX720915 BQT720911:BQT720915 CAP720911:CAP720915 CKL720911:CKL720915 CUH720911:CUH720915 DED720911:DED720915 DNZ720911:DNZ720915 DXV720911:DXV720915 EHR720911:EHR720915 ERN720911:ERN720915 FBJ720911:FBJ720915 FLF720911:FLF720915 FVB720911:FVB720915 GEX720911:GEX720915 GOT720911:GOT720915 GYP720911:GYP720915 HIL720911:HIL720915 HSH720911:HSH720915 ICD720911:ICD720915 ILZ720911:ILZ720915 IVV720911:IVV720915 JFR720911:JFR720915 JPN720911:JPN720915 JZJ720911:JZJ720915 KJF720911:KJF720915 KTB720911:KTB720915 LCX720911:LCX720915 LMT720911:LMT720915 LWP720911:LWP720915 MGL720911:MGL720915 MQH720911:MQH720915 NAD720911:NAD720915 NJZ720911:NJZ720915 NTV720911:NTV720915 ODR720911:ODR720915 ONN720911:ONN720915 OXJ720911:OXJ720915 PHF720911:PHF720915 PRB720911:PRB720915 QAX720911:QAX720915 QKT720911:QKT720915 QUP720911:QUP720915 REL720911:REL720915 ROH720911:ROH720915 RYD720911:RYD720915 SHZ720911:SHZ720915 SRV720911:SRV720915 TBR720911:TBR720915 TLN720911:TLN720915 TVJ720911:TVJ720915 UFF720911:UFF720915 UPB720911:UPB720915 UYX720911:UYX720915 VIT720911:VIT720915 VSP720911:VSP720915 WCL720911:WCL720915 WMH720911:WMH720915 WWD720911:WWD720915 V786447:V786451 JR786447:JR786451 TN786447:TN786451 ADJ786447:ADJ786451 ANF786447:ANF786451 AXB786447:AXB786451 BGX786447:BGX786451 BQT786447:BQT786451 CAP786447:CAP786451 CKL786447:CKL786451 CUH786447:CUH786451 DED786447:DED786451 DNZ786447:DNZ786451 DXV786447:DXV786451 EHR786447:EHR786451 ERN786447:ERN786451 FBJ786447:FBJ786451 FLF786447:FLF786451 FVB786447:FVB786451 GEX786447:GEX786451 GOT786447:GOT786451 GYP786447:GYP786451 HIL786447:HIL786451 HSH786447:HSH786451 ICD786447:ICD786451 ILZ786447:ILZ786451 IVV786447:IVV786451 JFR786447:JFR786451 JPN786447:JPN786451 JZJ786447:JZJ786451 KJF786447:KJF786451 KTB786447:KTB786451 LCX786447:LCX786451 LMT786447:LMT786451 LWP786447:LWP786451 MGL786447:MGL786451 MQH786447:MQH786451 NAD786447:NAD786451 NJZ786447:NJZ786451 NTV786447:NTV786451 ODR786447:ODR786451 ONN786447:ONN786451 OXJ786447:OXJ786451 PHF786447:PHF786451 PRB786447:PRB786451 QAX786447:QAX786451 QKT786447:QKT786451 QUP786447:QUP786451 REL786447:REL786451 ROH786447:ROH786451 RYD786447:RYD786451 SHZ786447:SHZ786451 SRV786447:SRV786451 TBR786447:TBR786451 TLN786447:TLN786451 TVJ786447:TVJ786451 UFF786447:UFF786451 UPB786447:UPB786451 UYX786447:UYX786451 VIT786447:VIT786451 VSP786447:VSP786451 WCL786447:WCL786451 WMH786447:WMH786451 WWD786447:WWD786451 V851983:V851987 JR851983:JR851987 TN851983:TN851987 ADJ851983:ADJ851987 ANF851983:ANF851987 AXB851983:AXB851987 BGX851983:BGX851987 BQT851983:BQT851987 CAP851983:CAP851987 CKL851983:CKL851987 CUH851983:CUH851987 DED851983:DED851987 DNZ851983:DNZ851987 DXV851983:DXV851987 EHR851983:EHR851987 ERN851983:ERN851987 FBJ851983:FBJ851987 FLF851983:FLF851987 FVB851983:FVB851987 GEX851983:GEX851987 GOT851983:GOT851987 GYP851983:GYP851987 HIL851983:HIL851987 HSH851983:HSH851987 ICD851983:ICD851987 ILZ851983:ILZ851987 IVV851983:IVV851987 JFR851983:JFR851987 JPN851983:JPN851987 JZJ851983:JZJ851987 KJF851983:KJF851987 KTB851983:KTB851987 LCX851983:LCX851987 LMT851983:LMT851987 LWP851983:LWP851987 MGL851983:MGL851987 MQH851983:MQH851987 NAD851983:NAD851987 NJZ851983:NJZ851987 NTV851983:NTV851987 ODR851983:ODR851987 ONN851983:ONN851987 OXJ851983:OXJ851987 PHF851983:PHF851987 PRB851983:PRB851987 QAX851983:QAX851987 QKT851983:QKT851987 QUP851983:QUP851987 REL851983:REL851987 ROH851983:ROH851987 RYD851983:RYD851987 SHZ851983:SHZ851987 SRV851983:SRV851987 TBR851983:TBR851987 TLN851983:TLN851987 TVJ851983:TVJ851987 UFF851983:UFF851987 UPB851983:UPB851987 UYX851983:UYX851987 VIT851983:VIT851987 VSP851983:VSP851987 WCL851983:WCL851987 WMH851983:WMH851987 WWD851983:WWD851987 V917519:V917523 JR917519:JR917523 TN917519:TN917523 ADJ917519:ADJ917523 ANF917519:ANF917523 AXB917519:AXB917523 BGX917519:BGX917523 BQT917519:BQT917523 CAP917519:CAP917523 CKL917519:CKL917523 CUH917519:CUH917523 DED917519:DED917523 DNZ917519:DNZ917523 DXV917519:DXV917523 EHR917519:EHR917523 ERN917519:ERN917523 FBJ917519:FBJ917523 FLF917519:FLF917523 FVB917519:FVB917523 GEX917519:GEX917523 GOT917519:GOT917523 GYP917519:GYP917523 HIL917519:HIL917523 HSH917519:HSH917523 ICD917519:ICD917523 ILZ917519:ILZ917523 IVV917519:IVV917523 JFR917519:JFR917523 JPN917519:JPN917523 JZJ917519:JZJ917523 KJF917519:KJF917523 KTB917519:KTB917523 LCX917519:LCX917523 LMT917519:LMT917523 LWP917519:LWP917523 MGL917519:MGL917523 MQH917519:MQH917523 NAD917519:NAD917523 NJZ917519:NJZ917523 NTV917519:NTV917523 ODR917519:ODR917523 ONN917519:ONN917523 OXJ917519:OXJ917523 PHF917519:PHF917523 PRB917519:PRB917523 QAX917519:QAX917523 QKT917519:QKT917523 QUP917519:QUP917523 REL917519:REL917523 ROH917519:ROH917523 RYD917519:RYD917523 SHZ917519:SHZ917523 SRV917519:SRV917523 TBR917519:TBR917523 TLN917519:TLN917523 TVJ917519:TVJ917523 UFF917519:UFF917523 UPB917519:UPB917523 UYX917519:UYX917523 VIT917519:VIT917523 VSP917519:VSP917523 WCL917519:WCL917523 WMH917519:WMH917523 WWD917519:WWD917523 V983055:V983059 JR983055:JR983059 TN983055:TN983059 ADJ983055:ADJ983059 ANF983055:ANF983059 AXB983055:AXB983059 BGX983055:BGX983059 BQT983055:BQT983059 CAP983055:CAP983059 CKL983055:CKL983059 CUH983055:CUH983059 DED983055:DED983059 DNZ983055:DNZ983059 DXV983055:DXV983059 EHR983055:EHR983059 ERN983055:ERN983059 FBJ983055:FBJ983059 FLF983055:FLF983059 FVB983055:FVB983059 GEX983055:GEX983059 GOT983055:GOT983059 GYP983055:GYP983059 HIL983055:HIL983059 HSH983055:HSH983059 ICD983055:ICD983059 ILZ983055:ILZ983059 IVV983055:IVV983059 JFR983055:JFR983059 JPN983055:JPN983059 JZJ983055:JZJ983059 KJF983055:KJF983059 KTB983055:KTB983059 LCX983055:LCX983059 LMT983055:LMT983059 LWP983055:LWP983059 MGL983055:MGL983059 MQH983055:MQH983059 NAD983055:NAD983059 NJZ983055:NJZ983059 NTV983055:NTV983059 ODR983055:ODR983059 ONN983055:ONN983059 OXJ983055:OXJ983059 PHF983055:PHF983059 PRB983055:PRB983059 QAX983055:QAX983059 QKT983055:QKT983059 QUP983055:QUP983059 REL983055:REL983059 ROH983055:ROH983059 RYD983055:RYD983059 SHZ983055:SHZ983059 SRV983055:SRV983059 TBR983055:TBR983059 TLN983055:TLN983059 TVJ983055:TVJ983059 UFF983055:UFF983059 UPB983055:UPB983059 UYX983055:UYX983059 VIT983055:VIT983059 VSP983055:VSP983059 WCL983055:WCL983059 WMH983055:WMH983059 WWD983055:WWD983059">
      <formula1>$J$2:$J$4</formula1>
    </dataValidation>
    <dataValidation type="list" allowBlank="1" showInputMessage="1" showErrorMessage="1" sqref="W65551:W65555 JS65551:JS65555 TO65551:TO65555 ADK65551:ADK65555 ANG65551:ANG65555 AXC65551:AXC65555 BGY65551:BGY65555 BQU65551:BQU65555 CAQ65551:CAQ65555 CKM65551:CKM65555 CUI65551:CUI65555 DEE65551:DEE65555 DOA65551:DOA65555 DXW65551:DXW65555 EHS65551:EHS65555 ERO65551:ERO65555 FBK65551:FBK65555 FLG65551:FLG65555 FVC65551:FVC65555 GEY65551:GEY65555 GOU65551:GOU65555 GYQ65551:GYQ65555 HIM65551:HIM65555 HSI65551:HSI65555 ICE65551:ICE65555 IMA65551:IMA65555 IVW65551:IVW65555 JFS65551:JFS65555 JPO65551:JPO65555 JZK65551:JZK65555 KJG65551:KJG65555 KTC65551:KTC65555 LCY65551:LCY65555 LMU65551:LMU65555 LWQ65551:LWQ65555 MGM65551:MGM65555 MQI65551:MQI65555 NAE65551:NAE65555 NKA65551:NKA65555 NTW65551:NTW65555 ODS65551:ODS65555 ONO65551:ONO65555 OXK65551:OXK65555 PHG65551:PHG65555 PRC65551:PRC65555 QAY65551:QAY65555 QKU65551:QKU65555 QUQ65551:QUQ65555 REM65551:REM65555 ROI65551:ROI65555 RYE65551:RYE65555 SIA65551:SIA65555 SRW65551:SRW65555 TBS65551:TBS65555 TLO65551:TLO65555 TVK65551:TVK65555 UFG65551:UFG65555 UPC65551:UPC65555 UYY65551:UYY65555 VIU65551:VIU65555 VSQ65551:VSQ65555 WCM65551:WCM65555 WMI65551:WMI65555 WWE65551:WWE65555 W131087:W131091 JS131087:JS131091 TO131087:TO131091 ADK131087:ADK131091 ANG131087:ANG131091 AXC131087:AXC131091 BGY131087:BGY131091 BQU131087:BQU131091 CAQ131087:CAQ131091 CKM131087:CKM131091 CUI131087:CUI131091 DEE131087:DEE131091 DOA131087:DOA131091 DXW131087:DXW131091 EHS131087:EHS131091 ERO131087:ERO131091 FBK131087:FBK131091 FLG131087:FLG131091 FVC131087:FVC131091 GEY131087:GEY131091 GOU131087:GOU131091 GYQ131087:GYQ131091 HIM131087:HIM131091 HSI131087:HSI131091 ICE131087:ICE131091 IMA131087:IMA131091 IVW131087:IVW131091 JFS131087:JFS131091 JPO131087:JPO131091 JZK131087:JZK131091 KJG131087:KJG131091 KTC131087:KTC131091 LCY131087:LCY131091 LMU131087:LMU131091 LWQ131087:LWQ131091 MGM131087:MGM131091 MQI131087:MQI131091 NAE131087:NAE131091 NKA131087:NKA131091 NTW131087:NTW131091 ODS131087:ODS131091 ONO131087:ONO131091 OXK131087:OXK131091 PHG131087:PHG131091 PRC131087:PRC131091 QAY131087:QAY131091 QKU131087:QKU131091 QUQ131087:QUQ131091 REM131087:REM131091 ROI131087:ROI131091 RYE131087:RYE131091 SIA131087:SIA131091 SRW131087:SRW131091 TBS131087:TBS131091 TLO131087:TLO131091 TVK131087:TVK131091 UFG131087:UFG131091 UPC131087:UPC131091 UYY131087:UYY131091 VIU131087:VIU131091 VSQ131087:VSQ131091 WCM131087:WCM131091 WMI131087:WMI131091 WWE131087:WWE131091 W196623:W196627 JS196623:JS196627 TO196623:TO196627 ADK196623:ADK196627 ANG196623:ANG196627 AXC196623:AXC196627 BGY196623:BGY196627 BQU196623:BQU196627 CAQ196623:CAQ196627 CKM196623:CKM196627 CUI196623:CUI196627 DEE196623:DEE196627 DOA196623:DOA196627 DXW196623:DXW196627 EHS196623:EHS196627 ERO196623:ERO196627 FBK196623:FBK196627 FLG196623:FLG196627 FVC196623:FVC196627 GEY196623:GEY196627 GOU196623:GOU196627 GYQ196623:GYQ196627 HIM196623:HIM196627 HSI196623:HSI196627 ICE196623:ICE196627 IMA196623:IMA196627 IVW196623:IVW196627 JFS196623:JFS196627 JPO196623:JPO196627 JZK196623:JZK196627 KJG196623:KJG196627 KTC196623:KTC196627 LCY196623:LCY196627 LMU196623:LMU196627 LWQ196623:LWQ196627 MGM196623:MGM196627 MQI196623:MQI196627 NAE196623:NAE196627 NKA196623:NKA196627 NTW196623:NTW196627 ODS196623:ODS196627 ONO196623:ONO196627 OXK196623:OXK196627 PHG196623:PHG196627 PRC196623:PRC196627 QAY196623:QAY196627 QKU196623:QKU196627 QUQ196623:QUQ196627 REM196623:REM196627 ROI196623:ROI196627 RYE196623:RYE196627 SIA196623:SIA196627 SRW196623:SRW196627 TBS196623:TBS196627 TLO196623:TLO196627 TVK196623:TVK196627 UFG196623:UFG196627 UPC196623:UPC196627 UYY196623:UYY196627 VIU196623:VIU196627 VSQ196623:VSQ196627 WCM196623:WCM196627 WMI196623:WMI196627 WWE196623:WWE196627 W262159:W262163 JS262159:JS262163 TO262159:TO262163 ADK262159:ADK262163 ANG262159:ANG262163 AXC262159:AXC262163 BGY262159:BGY262163 BQU262159:BQU262163 CAQ262159:CAQ262163 CKM262159:CKM262163 CUI262159:CUI262163 DEE262159:DEE262163 DOA262159:DOA262163 DXW262159:DXW262163 EHS262159:EHS262163 ERO262159:ERO262163 FBK262159:FBK262163 FLG262159:FLG262163 FVC262159:FVC262163 GEY262159:GEY262163 GOU262159:GOU262163 GYQ262159:GYQ262163 HIM262159:HIM262163 HSI262159:HSI262163 ICE262159:ICE262163 IMA262159:IMA262163 IVW262159:IVW262163 JFS262159:JFS262163 JPO262159:JPO262163 JZK262159:JZK262163 KJG262159:KJG262163 KTC262159:KTC262163 LCY262159:LCY262163 LMU262159:LMU262163 LWQ262159:LWQ262163 MGM262159:MGM262163 MQI262159:MQI262163 NAE262159:NAE262163 NKA262159:NKA262163 NTW262159:NTW262163 ODS262159:ODS262163 ONO262159:ONO262163 OXK262159:OXK262163 PHG262159:PHG262163 PRC262159:PRC262163 QAY262159:QAY262163 QKU262159:QKU262163 QUQ262159:QUQ262163 REM262159:REM262163 ROI262159:ROI262163 RYE262159:RYE262163 SIA262159:SIA262163 SRW262159:SRW262163 TBS262159:TBS262163 TLO262159:TLO262163 TVK262159:TVK262163 UFG262159:UFG262163 UPC262159:UPC262163 UYY262159:UYY262163 VIU262159:VIU262163 VSQ262159:VSQ262163 WCM262159:WCM262163 WMI262159:WMI262163 WWE262159:WWE262163 W327695:W327699 JS327695:JS327699 TO327695:TO327699 ADK327695:ADK327699 ANG327695:ANG327699 AXC327695:AXC327699 BGY327695:BGY327699 BQU327695:BQU327699 CAQ327695:CAQ327699 CKM327695:CKM327699 CUI327695:CUI327699 DEE327695:DEE327699 DOA327695:DOA327699 DXW327695:DXW327699 EHS327695:EHS327699 ERO327695:ERO327699 FBK327695:FBK327699 FLG327695:FLG327699 FVC327695:FVC327699 GEY327695:GEY327699 GOU327695:GOU327699 GYQ327695:GYQ327699 HIM327695:HIM327699 HSI327695:HSI327699 ICE327695:ICE327699 IMA327695:IMA327699 IVW327695:IVW327699 JFS327695:JFS327699 JPO327695:JPO327699 JZK327695:JZK327699 KJG327695:KJG327699 KTC327695:KTC327699 LCY327695:LCY327699 LMU327695:LMU327699 LWQ327695:LWQ327699 MGM327695:MGM327699 MQI327695:MQI327699 NAE327695:NAE327699 NKA327695:NKA327699 NTW327695:NTW327699 ODS327695:ODS327699 ONO327695:ONO327699 OXK327695:OXK327699 PHG327695:PHG327699 PRC327695:PRC327699 QAY327695:QAY327699 QKU327695:QKU327699 QUQ327695:QUQ327699 REM327695:REM327699 ROI327695:ROI327699 RYE327695:RYE327699 SIA327695:SIA327699 SRW327695:SRW327699 TBS327695:TBS327699 TLO327695:TLO327699 TVK327695:TVK327699 UFG327695:UFG327699 UPC327695:UPC327699 UYY327695:UYY327699 VIU327695:VIU327699 VSQ327695:VSQ327699 WCM327695:WCM327699 WMI327695:WMI327699 WWE327695:WWE327699 W393231:W393235 JS393231:JS393235 TO393231:TO393235 ADK393231:ADK393235 ANG393231:ANG393235 AXC393231:AXC393235 BGY393231:BGY393235 BQU393231:BQU393235 CAQ393231:CAQ393235 CKM393231:CKM393235 CUI393231:CUI393235 DEE393231:DEE393235 DOA393231:DOA393235 DXW393231:DXW393235 EHS393231:EHS393235 ERO393231:ERO393235 FBK393231:FBK393235 FLG393231:FLG393235 FVC393231:FVC393235 GEY393231:GEY393235 GOU393231:GOU393235 GYQ393231:GYQ393235 HIM393231:HIM393235 HSI393231:HSI393235 ICE393231:ICE393235 IMA393231:IMA393235 IVW393231:IVW393235 JFS393231:JFS393235 JPO393231:JPO393235 JZK393231:JZK393235 KJG393231:KJG393235 KTC393231:KTC393235 LCY393231:LCY393235 LMU393231:LMU393235 LWQ393231:LWQ393235 MGM393231:MGM393235 MQI393231:MQI393235 NAE393231:NAE393235 NKA393231:NKA393235 NTW393231:NTW393235 ODS393231:ODS393235 ONO393231:ONO393235 OXK393231:OXK393235 PHG393231:PHG393235 PRC393231:PRC393235 QAY393231:QAY393235 QKU393231:QKU393235 QUQ393231:QUQ393235 REM393231:REM393235 ROI393231:ROI393235 RYE393231:RYE393235 SIA393231:SIA393235 SRW393231:SRW393235 TBS393231:TBS393235 TLO393231:TLO393235 TVK393231:TVK393235 UFG393231:UFG393235 UPC393231:UPC393235 UYY393231:UYY393235 VIU393231:VIU393235 VSQ393231:VSQ393235 WCM393231:WCM393235 WMI393231:WMI393235 WWE393231:WWE393235 W458767:W458771 JS458767:JS458771 TO458767:TO458771 ADK458767:ADK458771 ANG458767:ANG458771 AXC458767:AXC458771 BGY458767:BGY458771 BQU458767:BQU458771 CAQ458767:CAQ458771 CKM458767:CKM458771 CUI458767:CUI458771 DEE458767:DEE458771 DOA458767:DOA458771 DXW458767:DXW458771 EHS458767:EHS458771 ERO458767:ERO458771 FBK458767:FBK458771 FLG458767:FLG458771 FVC458767:FVC458771 GEY458767:GEY458771 GOU458767:GOU458771 GYQ458767:GYQ458771 HIM458767:HIM458771 HSI458767:HSI458771 ICE458767:ICE458771 IMA458767:IMA458771 IVW458767:IVW458771 JFS458767:JFS458771 JPO458767:JPO458771 JZK458767:JZK458771 KJG458767:KJG458771 KTC458767:KTC458771 LCY458767:LCY458771 LMU458767:LMU458771 LWQ458767:LWQ458771 MGM458767:MGM458771 MQI458767:MQI458771 NAE458767:NAE458771 NKA458767:NKA458771 NTW458767:NTW458771 ODS458767:ODS458771 ONO458767:ONO458771 OXK458767:OXK458771 PHG458767:PHG458771 PRC458767:PRC458771 QAY458767:QAY458771 QKU458767:QKU458771 QUQ458767:QUQ458771 REM458767:REM458771 ROI458767:ROI458771 RYE458767:RYE458771 SIA458767:SIA458771 SRW458767:SRW458771 TBS458767:TBS458771 TLO458767:TLO458771 TVK458767:TVK458771 UFG458767:UFG458771 UPC458767:UPC458771 UYY458767:UYY458771 VIU458767:VIU458771 VSQ458767:VSQ458771 WCM458767:WCM458771 WMI458767:WMI458771 WWE458767:WWE458771 W524303:W524307 JS524303:JS524307 TO524303:TO524307 ADK524303:ADK524307 ANG524303:ANG524307 AXC524303:AXC524307 BGY524303:BGY524307 BQU524303:BQU524307 CAQ524303:CAQ524307 CKM524303:CKM524307 CUI524303:CUI524307 DEE524303:DEE524307 DOA524303:DOA524307 DXW524303:DXW524307 EHS524303:EHS524307 ERO524303:ERO524307 FBK524303:FBK524307 FLG524303:FLG524307 FVC524303:FVC524307 GEY524303:GEY524307 GOU524303:GOU524307 GYQ524303:GYQ524307 HIM524303:HIM524307 HSI524303:HSI524307 ICE524303:ICE524307 IMA524303:IMA524307 IVW524303:IVW524307 JFS524303:JFS524307 JPO524303:JPO524307 JZK524303:JZK524307 KJG524303:KJG524307 KTC524303:KTC524307 LCY524303:LCY524307 LMU524303:LMU524307 LWQ524303:LWQ524307 MGM524303:MGM524307 MQI524303:MQI524307 NAE524303:NAE524307 NKA524303:NKA524307 NTW524303:NTW524307 ODS524303:ODS524307 ONO524303:ONO524307 OXK524303:OXK524307 PHG524303:PHG524307 PRC524303:PRC524307 QAY524303:QAY524307 QKU524303:QKU524307 QUQ524303:QUQ524307 REM524303:REM524307 ROI524303:ROI524307 RYE524303:RYE524307 SIA524303:SIA524307 SRW524303:SRW524307 TBS524303:TBS524307 TLO524303:TLO524307 TVK524303:TVK524307 UFG524303:UFG524307 UPC524303:UPC524307 UYY524303:UYY524307 VIU524303:VIU524307 VSQ524303:VSQ524307 WCM524303:WCM524307 WMI524303:WMI524307 WWE524303:WWE524307 W589839:W589843 JS589839:JS589843 TO589839:TO589843 ADK589839:ADK589843 ANG589839:ANG589843 AXC589839:AXC589843 BGY589839:BGY589843 BQU589839:BQU589843 CAQ589839:CAQ589843 CKM589839:CKM589843 CUI589839:CUI589843 DEE589839:DEE589843 DOA589839:DOA589843 DXW589839:DXW589843 EHS589839:EHS589843 ERO589839:ERO589843 FBK589839:FBK589843 FLG589839:FLG589843 FVC589839:FVC589843 GEY589839:GEY589843 GOU589839:GOU589843 GYQ589839:GYQ589843 HIM589839:HIM589843 HSI589839:HSI589843 ICE589839:ICE589843 IMA589839:IMA589843 IVW589839:IVW589843 JFS589839:JFS589843 JPO589839:JPO589843 JZK589839:JZK589843 KJG589839:KJG589843 KTC589839:KTC589843 LCY589839:LCY589843 LMU589839:LMU589843 LWQ589839:LWQ589843 MGM589839:MGM589843 MQI589839:MQI589843 NAE589839:NAE589843 NKA589839:NKA589843 NTW589839:NTW589843 ODS589839:ODS589843 ONO589839:ONO589843 OXK589839:OXK589843 PHG589839:PHG589843 PRC589839:PRC589843 QAY589839:QAY589843 QKU589839:QKU589843 QUQ589839:QUQ589843 REM589839:REM589843 ROI589839:ROI589843 RYE589839:RYE589843 SIA589839:SIA589843 SRW589839:SRW589843 TBS589839:TBS589843 TLO589839:TLO589843 TVK589839:TVK589843 UFG589839:UFG589843 UPC589839:UPC589843 UYY589839:UYY589843 VIU589839:VIU589843 VSQ589839:VSQ589843 WCM589839:WCM589843 WMI589839:WMI589843 WWE589839:WWE589843 W655375:W655379 JS655375:JS655379 TO655375:TO655379 ADK655375:ADK655379 ANG655375:ANG655379 AXC655375:AXC655379 BGY655375:BGY655379 BQU655375:BQU655379 CAQ655375:CAQ655379 CKM655375:CKM655379 CUI655375:CUI655379 DEE655375:DEE655379 DOA655375:DOA655379 DXW655375:DXW655379 EHS655375:EHS655379 ERO655375:ERO655379 FBK655375:FBK655379 FLG655375:FLG655379 FVC655375:FVC655379 GEY655375:GEY655379 GOU655375:GOU655379 GYQ655375:GYQ655379 HIM655375:HIM655379 HSI655375:HSI655379 ICE655375:ICE655379 IMA655375:IMA655379 IVW655375:IVW655379 JFS655375:JFS655379 JPO655375:JPO655379 JZK655375:JZK655379 KJG655375:KJG655379 KTC655375:KTC655379 LCY655375:LCY655379 LMU655375:LMU655379 LWQ655375:LWQ655379 MGM655375:MGM655379 MQI655375:MQI655379 NAE655375:NAE655379 NKA655375:NKA655379 NTW655375:NTW655379 ODS655375:ODS655379 ONO655375:ONO655379 OXK655375:OXK655379 PHG655375:PHG655379 PRC655375:PRC655379 QAY655375:QAY655379 QKU655375:QKU655379 QUQ655375:QUQ655379 REM655375:REM655379 ROI655375:ROI655379 RYE655375:RYE655379 SIA655375:SIA655379 SRW655375:SRW655379 TBS655375:TBS655379 TLO655375:TLO655379 TVK655375:TVK655379 UFG655375:UFG655379 UPC655375:UPC655379 UYY655375:UYY655379 VIU655375:VIU655379 VSQ655375:VSQ655379 WCM655375:WCM655379 WMI655375:WMI655379 WWE655375:WWE655379 W720911:W720915 JS720911:JS720915 TO720911:TO720915 ADK720911:ADK720915 ANG720911:ANG720915 AXC720911:AXC720915 BGY720911:BGY720915 BQU720911:BQU720915 CAQ720911:CAQ720915 CKM720911:CKM720915 CUI720911:CUI720915 DEE720911:DEE720915 DOA720911:DOA720915 DXW720911:DXW720915 EHS720911:EHS720915 ERO720911:ERO720915 FBK720911:FBK720915 FLG720911:FLG720915 FVC720911:FVC720915 GEY720911:GEY720915 GOU720911:GOU720915 GYQ720911:GYQ720915 HIM720911:HIM720915 HSI720911:HSI720915 ICE720911:ICE720915 IMA720911:IMA720915 IVW720911:IVW720915 JFS720911:JFS720915 JPO720911:JPO720915 JZK720911:JZK720915 KJG720911:KJG720915 KTC720911:KTC720915 LCY720911:LCY720915 LMU720911:LMU720915 LWQ720911:LWQ720915 MGM720911:MGM720915 MQI720911:MQI720915 NAE720911:NAE720915 NKA720911:NKA720915 NTW720911:NTW720915 ODS720911:ODS720915 ONO720911:ONO720915 OXK720911:OXK720915 PHG720911:PHG720915 PRC720911:PRC720915 QAY720911:QAY720915 QKU720911:QKU720915 QUQ720911:QUQ720915 REM720911:REM720915 ROI720911:ROI720915 RYE720911:RYE720915 SIA720911:SIA720915 SRW720911:SRW720915 TBS720911:TBS720915 TLO720911:TLO720915 TVK720911:TVK720915 UFG720911:UFG720915 UPC720911:UPC720915 UYY720911:UYY720915 VIU720911:VIU720915 VSQ720911:VSQ720915 WCM720911:WCM720915 WMI720911:WMI720915 WWE720911:WWE720915 W786447:W786451 JS786447:JS786451 TO786447:TO786451 ADK786447:ADK786451 ANG786447:ANG786451 AXC786447:AXC786451 BGY786447:BGY786451 BQU786447:BQU786451 CAQ786447:CAQ786451 CKM786447:CKM786451 CUI786447:CUI786451 DEE786447:DEE786451 DOA786447:DOA786451 DXW786447:DXW786451 EHS786447:EHS786451 ERO786447:ERO786451 FBK786447:FBK786451 FLG786447:FLG786451 FVC786447:FVC786451 GEY786447:GEY786451 GOU786447:GOU786451 GYQ786447:GYQ786451 HIM786447:HIM786451 HSI786447:HSI786451 ICE786447:ICE786451 IMA786447:IMA786451 IVW786447:IVW786451 JFS786447:JFS786451 JPO786447:JPO786451 JZK786447:JZK786451 KJG786447:KJG786451 KTC786447:KTC786451 LCY786447:LCY786451 LMU786447:LMU786451 LWQ786447:LWQ786451 MGM786447:MGM786451 MQI786447:MQI786451 NAE786447:NAE786451 NKA786447:NKA786451 NTW786447:NTW786451 ODS786447:ODS786451 ONO786447:ONO786451 OXK786447:OXK786451 PHG786447:PHG786451 PRC786447:PRC786451 QAY786447:QAY786451 QKU786447:QKU786451 QUQ786447:QUQ786451 REM786447:REM786451 ROI786447:ROI786451 RYE786447:RYE786451 SIA786447:SIA786451 SRW786447:SRW786451 TBS786447:TBS786451 TLO786447:TLO786451 TVK786447:TVK786451 UFG786447:UFG786451 UPC786447:UPC786451 UYY786447:UYY786451 VIU786447:VIU786451 VSQ786447:VSQ786451 WCM786447:WCM786451 WMI786447:WMI786451 WWE786447:WWE786451 W851983:W851987 JS851983:JS851987 TO851983:TO851987 ADK851983:ADK851987 ANG851983:ANG851987 AXC851983:AXC851987 BGY851983:BGY851987 BQU851983:BQU851987 CAQ851983:CAQ851987 CKM851983:CKM851987 CUI851983:CUI851987 DEE851983:DEE851987 DOA851983:DOA851987 DXW851983:DXW851987 EHS851983:EHS851987 ERO851983:ERO851987 FBK851983:FBK851987 FLG851983:FLG851987 FVC851983:FVC851987 GEY851983:GEY851987 GOU851983:GOU851987 GYQ851983:GYQ851987 HIM851983:HIM851987 HSI851983:HSI851987 ICE851983:ICE851987 IMA851983:IMA851987 IVW851983:IVW851987 JFS851983:JFS851987 JPO851983:JPO851987 JZK851983:JZK851987 KJG851983:KJG851987 KTC851983:KTC851987 LCY851983:LCY851987 LMU851983:LMU851987 LWQ851983:LWQ851987 MGM851983:MGM851987 MQI851983:MQI851987 NAE851983:NAE851987 NKA851983:NKA851987 NTW851983:NTW851987 ODS851983:ODS851987 ONO851983:ONO851987 OXK851983:OXK851987 PHG851983:PHG851987 PRC851983:PRC851987 QAY851983:QAY851987 QKU851983:QKU851987 QUQ851983:QUQ851987 REM851983:REM851987 ROI851983:ROI851987 RYE851983:RYE851987 SIA851983:SIA851987 SRW851983:SRW851987 TBS851983:TBS851987 TLO851983:TLO851987 TVK851983:TVK851987 UFG851983:UFG851987 UPC851983:UPC851987 UYY851983:UYY851987 VIU851983:VIU851987 VSQ851983:VSQ851987 WCM851983:WCM851987 WMI851983:WMI851987 WWE851983:WWE851987 W917519:W917523 JS917519:JS917523 TO917519:TO917523 ADK917519:ADK917523 ANG917519:ANG917523 AXC917519:AXC917523 BGY917519:BGY917523 BQU917519:BQU917523 CAQ917519:CAQ917523 CKM917519:CKM917523 CUI917519:CUI917523 DEE917519:DEE917523 DOA917519:DOA917523 DXW917519:DXW917523 EHS917519:EHS917523 ERO917519:ERO917523 FBK917519:FBK917523 FLG917519:FLG917523 FVC917519:FVC917523 GEY917519:GEY917523 GOU917519:GOU917523 GYQ917519:GYQ917523 HIM917519:HIM917523 HSI917519:HSI917523 ICE917519:ICE917523 IMA917519:IMA917523 IVW917519:IVW917523 JFS917519:JFS917523 JPO917519:JPO917523 JZK917519:JZK917523 KJG917519:KJG917523 KTC917519:KTC917523 LCY917519:LCY917523 LMU917519:LMU917523 LWQ917519:LWQ917523 MGM917519:MGM917523 MQI917519:MQI917523 NAE917519:NAE917523 NKA917519:NKA917523 NTW917519:NTW917523 ODS917519:ODS917523 ONO917519:ONO917523 OXK917519:OXK917523 PHG917519:PHG917523 PRC917519:PRC917523 QAY917519:QAY917523 QKU917519:QKU917523 QUQ917519:QUQ917523 REM917519:REM917523 ROI917519:ROI917523 RYE917519:RYE917523 SIA917519:SIA917523 SRW917519:SRW917523 TBS917519:TBS917523 TLO917519:TLO917523 TVK917519:TVK917523 UFG917519:UFG917523 UPC917519:UPC917523 UYY917519:UYY917523 VIU917519:VIU917523 VSQ917519:VSQ917523 WCM917519:WCM917523 WMI917519:WMI917523 WWE917519:WWE917523 W983055:W983059 JS983055:JS983059 TO983055:TO983059 ADK983055:ADK983059 ANG983055:ANG983059 AXC983055:AXC983059 BGY983055:BGY983059 BQU983055:BQU983059 CAQ983055:CAQ983059 CKM983055:CKM983059 CUI983055:CUI983059 DEE983055:DEE983059 DOA983055:DOA983059 DXW983055:DXW983059 EHS983055:EHS983059 ERO983055:ERO983059 FBK983055:FBK983059 FLG983055:FLG983059 FVC983055:FVC983059 GEY983055:GEY983059 GOU983055:GOU983059 GYQ983055:GYQ983059 HIM983055:HIM983059 HSI983055:HSI983059 ICE983055:ICE983059 IMA983055:IMA983059 IVW983055:IVW983059 JFS983055:JFS983059 JPO983055:JPO983059 JZK983055:JZK983059 KJG983055:KJG983059 KTC983055:KTC983059 LCY983055:LCY983059 LMU983055:LMU983059 LWQ983055:LWQ983059 MGM983055:MGM983059 MQI983055:MQI983059 NAE983055:NAE983059 NKA983055:NKA983059 NTW983055:NTW983059 ODS983055:ODS983059 ONO983055:ONO983059 OXK983055:OXK983059 PHG983055:PHG983059 PRC983055:PRC983059 QAY983055:QAY983059 QKU983055:QKU983059 QUQ983055:QUQ983059 REM983055:REM983059 ROI983055:ROI983059 RYE983055:RYE983059 SIA983055:SIA983059 SRW983055:SRW983059 TBS983055:TBS983059 TLO983055:TLO983059 TVK983055:TVK983059 UFG983055:UFG983059 UPC983055:UPC983059 UYY983055:UYY983059 VIU983055:VIU983059 VSQ983055:VSQ983059 WCM983055:WCM983059 WMI983055:WMI983059 WWE983055:WWE983059">
      <formula1>$I$2:$I$4</formula1>
    </dataValidation>
    <dataValidation type="list" allowBlank="1" showErrorMessage="1" sqref="V31">
      <formula1>$J$2:$J$4</formula1>
    </dataValidation>
    <dataValidation type="list" allowBlank="1" showErrorMessage="1" sqref="W31">
      <formula1>$I$2:$I$4</formula1>
    </dataValidation>
    <dataValidation type="list" allowBlank="1" showErrorMessage="1" sqref="I31">
      <formula1>$H$2:$H$3</formula1>
    </dataValidation>
    <dataValidation type="list" allowBlank="1" showErrorMessage="1" sqref="F31">
      <formula1>$G$2:$G$5</formula1>
    </dataValidation>
    <dataValidation type="list" allowBlank="1" showErrorMessage="1" sqref="C31">
      <formula1>$D$2:$D$13</formula1>
    </dataValidation>
    <dataValidation type="list" allowBlank="1" showErrorMessage="1" sqref="B31">
      <formula1>$F$2:$F$6</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44"/>
  <sheetViews>
    <sheetView showGridLines="0" topLeftCell="F26" zoomScale="70" zoomScaleNormal="70" workbookViewId="0">
      <selection activeCell="J32" sqref="J32"/>
    </sheetView>
  </sheetViews>
  <sheetFormatPr baseColWidth="10" defaultColWidth="14.42578125" defaultRowHeight="15" customHeight="1" x14ac:dyDescent="0.25"/>
  <cols>
    <col min="1" max="1" width="6.42578125" style="387" customWidth="1"/>
    <col min="2" max="2" width="14.42578125" style="406" customWidth="1"/>
    <col min="3" max="3" width="17.42578125" style="406" customWidth="1"/>
    <col min="4" max="4" width="21.42578125" style="406" customWidth="1"/>
    <col min="5" max="5" width="53.42578125" style="406" customWidth="1"/>
    <col min="6" max="6" width="15.7109375" style="406" customWidth="1"/>
    <col min="7" max="7" width="37.7109375" style="406" customWidth="1"/>
    <col min="8" max="8" width="63.85546875" style="406" customWidth="1"/>
    <col min="9" max="9" width="12.42578125" style="406" customWidth="1"/>
    <col min="10" max="10" width="20.28515625" style="406" customWidth="1"/>
    <col min="11" max="11" width="26.85546875" style="406" customWidth="1"/>
    <col min="12" max="12" width="13.85546875" style="406" customWidth="1"/>
    <col min="13" max="13" width="15.42578125" style="406" customWidth="1"/>
    <col min="14" max="14" width="17.85546875" style="406" customWidth="1"/>
    <col min="15" max="15" width="18" style="406" customWidth="1"/>
    <col min="16" max="16" width="102.5703125" style="406" customWidth="1"/>
    <col min="17" max="17" width="63.140625" style="406" customWidth="1"/>
    <col min="18" max="18" width="78.85546875" style="406" customWidth="1"/>
    <col min="19" max="19" width="29" style="406" customWidth="1"/>
    <col min="20" max="20" width="18.42578125" style="406" customWidth="1"/>
    <col min="21" max="21" width="19.42578125" style="406" customWidth="1"/>
    <col min="22" max="22" width="39.5703125" style="406" customWidth="1"/>
    <col min="23" max="23" width="31.140625" style="406" customWidth="1"/>
    <col min="24" max="24" width="14.42578125" style="406" customWidth="1"/>
    <col min="25" max="26" width="11" style="406" customWidth="1"/>
    <col min="27" max="16384" width="14.42578125" style="406"/>
  </cols>
  <sheetData>
    <row r="1" spans="1:24" ht="26.25" hidden="1" thickBot="1" x14ac:dyDescent="0.3">
      <c r="A1" s="315"/>
      <c r="B1" s="64"/>
      <c r="C1" s="65" t="s">
        <v>1</v>
      </c>
      <c r="D1" s="65" t="s">
        <v>2</v>
      </c>
      <c r="E1" s="5"/>
      <c r="F1" s="6" t="s">
        <v>3</v>
      </c>
      <c r="G1" s="6" t="s">
        <v>137</v>
      </c>
      <c r="H1" s="6" t="s">
        <v>5</v>
      </c>
      <c r="I1" s="6" t="s">
        <v>7</v>
      </c>
      <c r="J1" s="6" t="s">
        <v>158</v>
      </c>
      <c r="K1" s="1"/>
      <c r="L1" s="8"/>
      <c r="M1" s="7"/>
      <c r="N1" s="7"/>
      <c r="O1" s="7"/>
      <c r="P1" s="7"/>
      <c r="Q1" s="1"/>
      <c r="R1" s="1"/>
      <c r="S1" s="1"/>
      <c r="T1" s="1"/>
      <c r="U1" s="1"/>
      <c r="V1" s="1"/>
      <c r="W1" s="1"/>
    </row>
    <row r="2" spans="1:24"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39" hidden="1" thickBot="1" x14ac:dyDescent="0.25">
      <c r="A5" s="51"/>
      <c r="B5" s="63"/>
      <c r="C5" s="67" t="s">
        <v>117</v>
      </c>
      <c r="D5" s="67" t="s">
        <v>125</v>
      </c>
      <c r="E5" s="58"/>
      <c r="F5" s="71" t="s">
        <v>130</v>
      </c>
      <c r="G5" s="71" t="s">
        <v>17</v>
      </c>
      <c r="H5" s="57"/>
      <c r="I5" s="263" t="s">
        <v>539</v>
      </c>
      <c r="J5" s="56"/>
      <c r="K5" s="51"/>
      <c r="L5" s="52"/>
      <c r="M5" s="54"/>
      <c r="N5" s="54"/>
      <c r="O5" s="54"/>
      <c r="P5" s="54"/>
      <c r="Q5" s="51"/>
      <c r="R5" s="51"/>
      <c r="S5" s="51"/>
      <c r="T5" s="51"/>
      <c r="U5" s="51"/>
      <c r="V5" s="51"/>
      <c r="W5" s="51"/>
    </row>
    <row r="6" spans="1:24" s="55" customFormat="1" ht="39" hidden="1" thickBot="1" x14ac:dyDescent="0.25">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6.25" hidden="1" thickBot="1" x14ac:dyDescent="0.25">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t="26.25" hidden="1" thickBot="1" x14ac:dyDescent="0.25">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1.75" hidden="1" thickBot="1" x14ac:dyDescent="0.25">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6.25" hidden="1" thickBot="1" x14ac:dyDescent="0.25">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39" hidden="1" thickBot="1" x14ac:dyDescent="0.25">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6.25" hidden="1" thickBot="1" x14ac:dyDescent="0.25">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39" hidden="1" thickBot="1" x14ac:dyDescent="0.25">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6.25" hidden="1" thickBot="1" x14ac:dyDescent="0.25">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39" hidden="1" thickBot="1" x14ac:dyDescent="0.25">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5.75" hidden="1" thickBot="1" x14ac:dyDescent="0.3">
      <c r="A16" s="315"/>
      <c r="B16" s="1"/>
      <c r="C16" s="1"/>
      <c r="D16" s="1"/>
      <c r="E16" s="14"/>
      <c r="F16" s="1"/>
      <c r="G16" s="14"/>
      <c r="H16" s="14"/>
      <c r="I16" s="7"/>
      <c r="J16" s="7"/>
      <c r="K16" s="7"/>
      <c r="L16" s="7"/>
      <c r="M16" s="8"/>
      <c r="N16" s="7"/>
      <c r="O16" s="7"/>
      <c r="P16" s="7"/>
      <c r="Q16" s="7"/>
      <c r="R16" s="15"/>
      <c r="S16" s="15"/>
      <c r="T16" s="15"/>
      <c r="U16" s="1"/>
      <c r="V16" s="16"/>
      <c r="W16" s="16"/>
      <c r="X16" s="1"/>
    </row>
    <row r="17" spans="1:25" x14ac:dyDescent="0.25">
      <c r="A17" s="872"/>
      <c r="B17" s="772"/>
      <c r="C17" s="773"/>
      <c r="D17" s="878" t="s">
        <v>56</v>
      </c>
      <c r="E17" s="879"/>
      <c r="F17" s="879"/>
      <c r="G17" s="879"/>
      <c r="H17" s="879"/>
      <c r="I17" s="879"/>
      <c r="J17" s="879"/>
      <c r="K17" s="879"/>
      <c r="L17" s="879"/>
      <c r="M17" s="879"/>
      <c r="N17" s="879"/>
      <c r="O17" s="879"/>
      <c r="P17" s="879"/>
      <c r="Q17" s="879"/>
      <c r="R17" s="879"/>
      <c r="S17" s="879"/>
      <c r="T17" s="879"/>
      <c r="U17" s="880"/>
      <c r="V17" s="562" t="s">
        <v>57</v>
      </c>
      <c r="X17" s="1"/>
    </row>
    <row r="18" spans="1:25" x14ac:dyDescent="0.25">
      <c r="A18" s="873"/>
      <c r="B18" s="874"/>
      <c r="C18" s="875"/>
      <c r="D18" s="881"/>
      <c r="E18" s="882"/>
      <c r="F18" s="882"/>
      <c r="G18" s="882"/>
      <c r="H18" s="882"/>
      <c r="I18" s="882"/>
      <c r="J18" s="882"/>
      <c r="K18" s="882"/>
      <c r="L18" s="882"/>
      <c r="M18" s="882"/>
      <c r="N18" s="882"/>
      <c r="O18" s="882"/>
      <c r="P18" s="882"/>
      <c r="Q18" s="882"/>
      <c r="R18" s="882"/>
      <c r="S18" s="882"/>
      <c r="T18" s="882"/>
      <c r="U18" s="883"/>
      <c r="V18" s="564" t="s">
        <v>934</v>
      </c>
      <c r="X18" s="1"/>
    </row>
    <row r="19" spans="1:25" x14ac:dyDescent="0.25">
      <c r="A19" s="873"/>
      <c r="B19" s="874"/>
      <c r="C19" s="875"/>
      <c r="D19" s="881"/>
      <c r="E19" s="882"/>
      <c r="F19" s="882"/>
      <c r="G19" s="882"/>
      <c r="H19" s="882"/>
      <c r="I19" s="882"/>
      <c r="J19" s="882"/>
      <c r="K19" s="882"/>
      <c r="L19" s="882"/>
      <c r="M19" s="882"/>
      <c r="N19" s="882"/>
      <c r="O19" s="882"/>
      <c r="P19" s="882"/>
      <c r="Q19" s="882"/>
      <c r="R19" s="882"/>
      <c r="S19" s="882"/>
      <c r="T19" s="882"/>
      <c r="U19" s="883"/>
      <c r="V19" s="566" t="s">
        <v>935</v>
      </c>
      <c r="X19" s="1"/>
    </row>
    <row r="20" spans="1:25" ht="15.75" thickBot="1" x14ac:dyDescent="0.3">
      <c r="A20" s="876"/>
      <c r="B20" s="801"/>
      <c r="C20" s="877"/>
      <c r="D20" s="884"/>
      <c r="E20" s="885"/>
      <c r="F20" s="885"/>
      <c r="G20" s="885"/>
      <c r="H20" s="885"/>
      <c r="I20" s="885"/>
      <c r="J20" s="885"/>
      <c r="K20" s="885"/>
      <c r="L20" s="885"/>
      <c r="M20" s="885"/>
      <c r="N20" s="885"/>
      <c r="O20" s="885"/>
      <c r="P20" s="885"/>
      <c r="Q20" s="885"/>
      <c r="R20" s="885"/>
      <c r="S20" s="885"/>
      <c r="T20" s="885"/>
      <c r="U20" s="886"/>
      <c r="V20" s="561" t="s">
        <v>58</v>
      </c>
      <c r="X20" s="1"/>
    </row>
    <row r="21" spans="1:25" ht="16.5" thickBot="1" x14ac:dyDescent="0.3">
      <c r="A21" s="385"/>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953" t="s">
        <v>59</v>
      </c>
      <c r="B22" s="954"/>
      <c r="C22" s="955"/>
      <c r="D22" s="23"/>
      <c r="E22" s="967" t="str">
        <f>CONCATENATE("INFORME DE SEGUIMIENTO DEL PROCESO ",A23)</f>
        <v>INFORME DE SEGUIMIENTO DEL PROCESO GESTIÓN TECNOLÓGICA</v>
      </c>
      <c r="F22" s="968"/>
      <c r="G22" s="21"/>
      <c r="H22" s="959" t="s">
        <v>60</v>
      </c>
      <c r="I22" s="960"/>
      <c r="J22" s="961"/>
      <c r="K22" s="83"/>
      <c r="L22" s="87"/>
      <c r="M22" s="87"/>
      <c r="N22" s="87"/>
      <c r="O22" s="87"/>
      <c r="P22" s="87"/>
      <c r="Q22" s="87"/>
      <c r="R22" s="87"/>
      <c r="S22" s="87"/>
      <c r="T22" s="87"/>
      <c r="U22" s="87"/>
      <c r="V22" s="86"/>
    </row>
    <row r="23" spans="1:25" ht="54.75" thickBot="1" x14ac:dyDescent="0.3">
      <c r="A23" s="982" t="s">
        <v>50</v>
      </c>
      <c r="B23" s="983"/>
      <c r="C23" s="984"/>
      <c r="D23" s="23"/>
      <c r="E23" s="523" t="s">
        <v>144</v>
      </c>
      <c r="F23" s="524">
        <f>COUNTA(E32:E43)</f>
        <v>2</v>
      </c>
      <c r="G23" s="21"/>
      <c r="H23" s="962" t="s">
        <v>66</v>
      </c>
      <c r="I23" s="963"/>
      <c r="J23" s="94">
        <f>COUNTIF(I32:I43,"Acción Correctiva")</f>
        <v>0</v>
      </c>
      <c r="K23" s="88"/>
      <c r="L23" s="87"/>
      <c r="M23" s="87"/>
      <c r="N23" s="87"/>
      <c r="O23" s="87"/>
      <c r="P23" s="87"/>
      <c r="Q23" s="87"/>
      <c r="R23" s="87"/>
      <c r="S23" s="86"/>
      <c r="T23" s="86"/>
      <c r="U23" s="23"/>
      <c r="V23" s="86"/>
    </row>
    <row r="24" spans="1:25" ht="24.75" thickBot="1" x14ac:dyDescent="0.3">
      <c r="A24" s="386"/>
      <c r="B24" s="23"/>
      <c r="C24" s="23"/>
      <c r="D24" s="28"/>
      <c r="E24" s="523" t="s">
        <v>61</v>
      </c>
      <c r="F24" s="524">
        <f>COUNTA(H32:H43)</f>
        <v>2</v>
      </c>
      <c r="G24" s="24"/>
      <c r="H24" s="964" t="s">
        <v>149</v>
      </c>
      <c r="I24" s="965"/>
      <c r="J24" s="99">
        <f>COUNTIF(I32:I43,"Acción Preventiva y/o de mejora")</f>
        <v>2</v>
      </c>
      <c r="K24" s="88"/>
      <c r="L24" s="87"/>
      <c r="M24" s="87"/>
      <c r="N24" s="87"/>
      <c r="O24" s="87"/>
      <c r="P24" s="87"/>
      <c r="Q24" s="88"/>
      <c r="R24" s="88"/>
      <c r="S24" s="86"/>
      <c r="T24" s="86"/>
      <c r="U24" s="23"/>
      <c r="V24" s="86"/>
    </row>
    <row r="25" spans="1:25" ht="24" x14ac:dyDescent="0.25">
      <c r="A25" s="386"/>
      <c r="B25" s="23"/>
      <c r="C25" s="23"/>
      <c r="D25" s="33"/>
      <c r="E25" s="525" t="s">
        <v>145</v>
      </c>
      <c r="F25" s="524">
        <f>COUNTIF(U32:U43, "Vencida")</f>
        <v>0</v>
      </c>
      <c r="G25" s="24"/>
      <c r="H25" s="966"/>
      <c r="I25" s="966"/>
      <c r="J25" s="89"/>
      <c r="K25" s="88"/>
      <c r="L25" s="87"/>
      <c r="M25" s="87"/>
      <c r="N25" s="87"/>
      <c r="O25" s="87"/>
      <c r="P25" s="87"/>
      <c r="Q25" s="88"/>
      <c r="R25" s="88"/>
      <c r="S25" s="86"/>
      <c r="T25" s="86"/>
      <c r="U25" s="23"/>
      <c r="V25" s="47"/>
    </row>
    <row r="26" spans="1:25" ht="24" x14ac:dyDescent="0.25">
      <c r="A26" s="386"/>
      <c r="B26" s="23"/>
      <c r="C26" s="23"/>
      <c r="D26" s="28"/>
      <c r="E26" s="525" t="s">
        <v>146</v>
      </c>
      <c r="F26" s="526">
        <f>COUNTIF(U32:U43, "En ejecución")</f>
        <v>0</v>
      </c>
      <c r="G26" s="24"/>
      <c r="H26" s="966"/>
      <c r="I26" s="966"/>
      <c r="J26" s="407"/>
      <c r="K26" s="89"/>
      <c r="L26" s="87"/>
      <c r="M26" s="87"/>
      <c r="N26" s="87"/>
      <c r="O26" s="87"/>
      <c r="P26" s="87"/>
      <c r="Q26" s="88"/>
      <c r="R26" s="88"/>
      <c r="S26" s="86"/>
      <c r="T26" s="86"/>
      <c r="U26" s="23"/>
      <c r="V26" s="47"/>
    </row>
    <row r="27" spans="1:25" ht="24" x14ac:dyDescent="0.25">
      <c r="A27" s="386"/>
      <c r="B27" s="23"/>
      <c r="C27" s="23"/>
      <c r="D27" s="33"/>
      <c r="E27" s="525" t="s">
        <v>148</v>
      </c>
      <c r="F27" s="524">
        <f>COUNTIF(U32:U43,"Cerrada")</f>
        <v>0</v>
      </c>
      <c r="G27" s="24"/>
      <c r="H27" s="25"/>
      <c r="I27" s="85"/>
      <c r="J27" s="84"/>
      <c r="K27" s="84"/>
      <c r="L27" s="87"/>
      <c r="M27" s="87"/>
      <c r="N27" s="87"/>
      <c r="O27" s="87"/>
      <c r="P27" s="87"/>
      <c r="Q27" s="88"/>
      <c r="R27" s="88"/>
      <c r="S27" s="86"/>
      <c r="T27" s="86"/>
      <c r="U27" s="23"/>
      <c r="V27" s="47"/>
    </row>
    <row r="28" spans="1:25" ht="24" x14ac:dyDescent="0.25">
      <c r="A28" s="386"/>
      <c r="B28" s="23"/>
      <c r="C28" s="23"/>
      <c r="D28" s="33"/>
      <c r="E28" s="525" t="s">
        <v>538</v>
      </c>
      <c r="F28" s="524">
        <f>COUNTIF(U32:U43,"Eliminada")</f>
        <v>0</v>
      </c>
      <c r="G28" s="24"/>
      <c r="H28" s="25"/>
      <c r="I28" s="85"/>
      <c r="J28" s="84"/>
      <c r="K28" s="84"/>
      <c r="L28" s="87"/>
      <c r="M28" s="87"/>
      <c r="N28" s="87"/>
      <c r="O28" s="87"/>
      <c r="P28" s="87"/>
      <c r="Q28" s="88"/>
      <c r="R28" s="88"/>
      <c r="S28" s="86"/>
      <c r="T28" s="86"/>
      <c r="U28" s="23"/>
      <c r="V28" s="47"/>
    </row>
    <row r="29" spans="1:25" ht="24.75" thickBot="1" x14ac:dyDescent="0.3">
      <c r="A29" s="386"/>
      <c r="B29" s="23"/>
      <c r="C29" s="23"/>
      <c r="D29" s="23"/>
      <c r="E29" s="79"/>
      <c r="F29" s="80"/>
      <c r="G29" s="24"/>
      <c r="H29" s="25"/>
      <c r="I29" s="81"/>
      <c r="J29" s="82"/>
      <c r="K29" s="81"/>
      <c r="L29" s="82"/>
      <c r="M29" s="92"/>
      <c r="N29" s="26"/>
      <c r="O29" s="26"/>
      <c r="P29" s="26"/>
      <c r="Q29" s="20"/>
      <c r="R29" s="20"/>
      <c r="S29" s="20"/>
      <c r="T29" s="20"/>
      <c r="U29" s="20"/>
      <c r="V29" s="20"/>
    </row>
    <row r="30" spans="1:25" s="73" customFormat="1" ht="24" thickBot="1" x14ac:dyDescent="0.25">
      <c r="A30" s="862" t="s">
        <v>73</v>
      </c>
      <c r="B30" s="863"/>
      <c r="C30" s="863"/>
      <c r="D30" s="863"/>
      <c r="E30" s="863"/>
      <c r="F30" s="863"/>
      <c r="G30" s="864"/>
      <c r="H30" s="869" t="s">
        <v>74</v>
      </c>
      <c r="I30" s="870"/>
      <c r="J30" s="870"/>
      <c r="K30" s="870"/>
      <c r="L30" s="870"/>
      <c r="M30" s="870"/>
      <c r="N30" s="871"/>
      <c r="O30" s="887" t="s">
        <v>75</v>
      </c>
      <c r="P30" s="952"/>
      <c r="Q30" s="888"/>
      <c r="R30" s="889" t="s">
        <v>141</v>
      </c>
      <c r="S30" s="890"/>
      <c r="T30" s="890"/>
      <c r="U30" s="890"/>
      <c r="V30" s="891"/>
      <c r="W30" s="75"/>
      <c r="X30" s="76"/>
      <c r="Y30" s="77"/>
    </row>
    <row r="31" spans="1:25" ht="63" customHeight="1" thickBot="1" x14ac:dyDescent="0.3">
      <c r="A31" s="150" t="s">
        <v>147</v>
      </c>
      <c r="B31" s="151" t="s">
        <v>3</v>
      </c>
      <c r="C31" s="151" t="s">
        <v>77</v>
      </c>
      <c r="D31" s="151" t="s">
        <v>133</v>
      </c>
      <c r="E31" s="151" t="s">
        <v>134</v>
      </c>
      <c r="F31" s="151" t="s">
        <v>135</v>
      </c>
      <c r="G31" s="152" t="s">
        <v>136</v>
      </c>
      <c r="H31" s="153" t="s">
        <v>139</v>
      </c>
      <c r="I31" s="151" t="s">
        <v>5</v>
      </c>
      <c r="J31" s="151" t="s">
        <v>78</v>
      </c>
      <c r="K31" s="154" t="s">
        <v>79</v>
      </c>
      <c r="L31" s="154" t="s">
        <v>81</v>
      </c>
      <c r="M31" s="154" t="s">
        <v>82</v>
      </c>
      <c r="N31" s="155" t="s">
        <v>83</v>
      </c>
      <c r="O31" s="928" t="s">
        <v>84</v>
      </c>
      <c r="P31" s="929"/>
      <c r="Q31" s="155" t="s">
        <v>85</v>
      </c>
      <c r="R31" s="156" t="s">
        <v>84</v>
      </c>
      <c r="S31" s="154" t="s">
        <v>85</v>
      </c>
      <c r="T31" s="154" t="s">
        <v>158</v>
      </c>
      <c r="U31" s="154" t="s">
        <v>86</v>
      </c>
      <c r="V31" s="155" t="s">
        <v>155</v>
      </c>
      <c r="W31" s="74"/>
      <c r="X31" s="78"/>
      <c r="Y31" s="78"/>
    </row>
    <row r="32" spans="1:25" s="193" customFormat="1" ht="165.75" x14ac:dyDescent="0.25">
      <c r="A32" s="560">
        <v>1</v>
      </c>
      <c r="B32" s="234" t="s">
        <v>10</v>
      </c>
      <c r="C32" s="234" t="s">
        <v>123</v>
      </c>
      <c r="D32" s="235">
        <v>44736</v>
      </c>
      <c r="E32" s="225" t="s">
        <v>1050</v>
      </c>
      <c r="F32" s="234" t="s">
        <v>154</v>
      </c>
      <c r="G32" s="225" t="s">
        <v>1051</v>
      </c>
      <c r="H32" s="163" t="s">
        <v>1052</v>
      </c>
      <c r="I32" s="162" t="s">
        <v>140</v>
      </c>
      <c r="J32" s="717" t="s">
        <v>1053</v>
      </c>
      <c r="K32" s="560" t="s">
        <v>1038</v>
      </c>
      <c r="L32" s="224">
        <v>44754</v>
      </c>
      <c r="M32" s="224">
        <v>44754</v>
      </c>
      <c r="N32" s="224">
        <v>44789</v>
      </c>
      <c r="O32" s="836"/>
      <c r="P32" s="831"/>
      <c r="Q32" s="831"/>
      <c r="R32" s="832"/>
      <c r="S32" s="398"/>
      <c r="T32" s="189"/>
      <c r="U32" s="558"/>
      <c r="V32" s="559"/>
      <c r="W32" s="397"/>
      <c r="X32" s="418"/>
    </row>
    <row r="33" spans="1:21" ht="72.75" customHeight="1" x14ac:dyDescent="0.25">
      <c r="A33" s="720">
        <v>2</v>
      </c>
      <c r="B33" s="234" t="s">
        <v>10</v>
      </c>
      <c r="C33" s="234" t="s">
        <v>123</v>
      </c>
      <c r="D33" s="235">
        <v>44736</v>
      </c>
      <c r="E33" s="225" t="s">
        <v>1054</v>
      </c>
      <c r="F33" s="234" t="s">
        <v>138</v>
      </c>
      <c r="G33" s="225" t="s">
        <v>1051</v>
      </c>
      <c r="H33" s="163" t="s">
        <v>1055</v>
      </c>
      <c r="I33" s="162" t="s">
        <v>140</v>
      </c>
      <c r="J33" s="717" t="s">
        <v>1056</v>
      </c>
      <c r="K33" s="560" t="s">
        <v>1038</v>
      </c>
      <c r="L33" s="224">
        <v>44754</v>
      </c>
      <c r="M33" s="224">
        <v>44754</v>
      </c>
      <c r="N33" s="224">
        <v>44926</v>
      </c>
      <c r="U33" s="13"/>
    </row>
    <row r="34" spans="1:21" x14ac:dyDescent="0.25">
      <c r="U34" s="13"/>
    </row>
    <row r="35" spans="1:21" x14ac:dyDescent="0.25">
      <c r="U35" s="13"/>
    </row>
    <row r="36" spans="1:21" x14ac:dyDescent="0.25">
      <c r="U36" s="13"/>
    </row>
    <row r="37" spans="1:21" x14ac:dyDescent="0.25">
      <c r="U37" s="13"/>
    </row>
    <row r="38" spans="1:21" x14ac:dyDescent="0.25">
      <c r="U38" s="13"/>
    </row>
    <row r="39" spans="1:21" x14ac:dyDescent="0.25">
      <c r="U39" s="13"/>
    </row>
    <row r="40" spans="1:21" x14ac:dyDescent="0.25">
      <c r="U40" s="13"/>
    </row>
    <row r="41" spans="1:21" x14ac:dyDescent="0.25">
      <c r="U41" s="13"/>
    </row>
    <row r="42" spans="1:21" x14ac:dyDescent="0.25">
      <c r="U42" s="13"/>
    </row>
    <row r="43" spans="1:21" x14ac:dyDescent="0.25">
      <c r="U43" s="13"/>
    </row>
    <row r="44" spans="1:21" x14ac:dyDescent="0.25">
      <c r="U44" s="13"/>
    </row>
    <row r="45" spans="1:21" x14ac:dyDescent="0.25">
      <c r="U45" s="13"/>
    </row>
    <row r="46" spans="1:21" x14ac:dyDescent="0.25">
      <c r="U46" s="13"/>
    </row>
    <row r="47" spans="1:21" x14ac:dyDescent="0.25">
      <c r="U47" s="13"/>
    </row>
    <row r="48" spans="1:21" x14ac:dyDescent="0.25">
      <c r="U48" s="13"/>
    </row>
    <row r="49" spans="21:21" x14ac:dyDescent="0.25">
      <c r="U49" s="13"/>
    </row>
    <row r="50" spans="21:21" x14ac:dyDescent="0.25">
      <c r="U50" s="13"/>
    </row>
    <row r="51" spans="21:21" x14ac:dyDescent="0.25">
      <c r="U51" s="13"/>
    </row>
    <row r="52" spans="21:21" x14ac:dyDescent="0.25">
      <c r="U52" s="13"/>
    </row>
    <row r="53" spans="21:21" x14ac:dyDescent="0.25">
      <c r="U53" s="13"/>
    </row>
    <row r="54" spans="21:21" x14ac:dyDescent="0.25">
      <c r="U54" s="13"/>
    </row>
    <row r="55" spans="21:21" x14ac:dyDescent="0.25">
      <c r="U55" s="13"/>
    </row>
    <row r="56" spans="21:21" x14ac:dyDescent="0.25">
      <c r="U56" s="13"/>
    </row>
    <row r="57" spans="21:21" x14ac:dyDescent="0.25">
      <c r="U57" s="13"/>
    </row>
    <row r="58" spans="21:21" x14ac:dyDescent="0.25">
      <c r="U58" s="13"/>
    </row>
    <row r="59" spans="21:21" x14ac:dyDescent="0.25">
      <c r="U59" s="13"/>
    </row>
    <row r="60" spans="21:21" x14ac:dyDescent="0.25">
      <c r="U60" s="13"/>
    </row>
    <row r="61" spans="21:21" x14ac:dyDescent="0.25">
      <c r="U61" s="13"/>
    </row>
    <row r="62" spans="21:21" x14ac:dyDescent="0.25">
      <c r="U62" s="13"/>
    </row>
    <row r="63" spans="21:21" x14ac:dyDescent="0.25">
      <c r="U63" s="13"/>
    </row>
    <row r="64" spans="2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sheetData>
  <protectedRanges>
    <protectedRange sqref="O32:Q32 S32" name="Rango1" securityDescriptor="O:WDG:WDD:(A;;CC;;;S-1-5-21-1528164968-1790463351-673733271-1117)"/>
  </protectedRanges>
  <mergeCells count="16">
    <mergeCell ref="H30:N30"/>
    <mergeCell ref="O32:R32"/>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s>
  <conditionalFormatting sqref="W32">
    <cfRule type="containsText" dxfId="35" priority="4" stopIfTrue="1" operator="containsText" text="Cerrada">
      <formula>NOT(ISERROR(SEARCH("Cerrada",W32)))</formula>
    </cfRule>
    <cfRule type="containsText" dxfId="34" priority="5" stopIfTrue="1" operator="containsText" text="En ejecución">
      <formula>NOT(ISERROR(SEARCH("En ejecución",W32)))</formula>
    </cfRule>
    <cfRule type="containsText" dxfId="33" priority="6" stopIfTrue="1" operator="containsText" text="Vencida">
      <formula>NOT(ISERROR(SEARCH("Vencida",W32)))</formula>
    </cfRule>
  </conditionalFormatting>
  <conditionalFormatting sqref="W32">
    <cfRule type="containsText" dxfId="32" priority="1" stopIfTrue="1" operator="containsText" text="Cerrada">
      <formula>NOT(ISERROR(SEARCH("Cerrada",W32)))</formula>
    </cfRule>
    <cfRule type="containsText" dxfId="31" priority="2" stopIfTrue="1" operator="containsText" text="En ejecución">
      <formula>NOT(ISERROR(SEARCH("En ejecución",W32)))</formula>
    </cfRule>
    <cfRule type="containsText" dxfId="30" priority="3" stopIfTrue="1" operator="containsText" text="Vencida">
      <formula>NOT(ISERROR(SEARCH("Vencida",W32)))</formula>
    </cfRule>
  </conditionalFormatting>
  <dataValidations count="7">
    <dataValidation type="list" allowBlank="1" showInputMessage="1" showErrorMessage="1" sqref="V32">
      <formula1>$J$2:$J$4</formula1>
    </dataValidation>
    <dataValidation type="list" allowBlank="1" showInputMessage="1" showErrorMessage="1" sqref="W32">
      <formula1>$I$2:$I$4</formula1>
    </dataValidation>
    <dataValidation type="list" allowBlank="1" showErrorMessage="1" sqref="A23">
      <formula1>PROCESOS</formula1>
    </dataValidation>
    <dataValidation type="list" allowBlank="1" showInputMessage="1" showErrorMessage="1" sqref="I32:I33">
      <formula1>$H$2:$H$3</formula1>
    </dataValidation>
    <dataValidation type="list" allowBlank="1" showInputMessage="1" showErrorMessage="1" sqref="F32:F33">
      <formula1>$G$2:$G$5</formula1>
    </dataValidation>
    <dataValidation type="list" allowBlank="1" showInputMessage="1" showErrorMessage="1" sqref="C32:C33">
      <formula1>$D$2:$D$13</formula1>
    </dataValidation>
    <dataValidation type="list" allowBlank="1" showInputMessage="1" showErrorMessage="1" sqref="B32:B33">
      <formula1>$F$2:$F$6</formula1>
    </dataValidation>
  </dataValidations>
  <hyperlinks>
    <hyperlink ref="S32" r:id="rId1" display="http://www.idep.edu.co/sites/default/files/PRO-GRF-11-01_Egresos_o_salidas_de_bienes_V6.pdf"/>
    <hyperlink ref="U32" r:id="rId2" display="http://www.idep.edu.co/sites/default/files/PRO-GRF-11-01_Egresos_o_salidas_de_bienes_V6.pdf"/>
  </hyperlinks>
  <pageMargins left="0.7" right="0.7" top="0.75" bottom="0.75" header="0.3" footer="0.3"/>
  <pageSetup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1"/>
  <sheetViews>
    <sheetView showGridLines="0" topLeftCell="A32" zoomScale="70" zoomScaleNormal="70" workbookViewId="0">
      <selection activeCell="H33" sqref="H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62"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64"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6"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6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GESTIÓN DEL TALENTO HUMANO</v>
      </c>
      <c r="F22" s="968"/>
      <c r="G22" s="21"/>
      <c r="H22" s="959" t="s">
        <v>60</v>
      </c>
      <c r="I22" s="960"/>
      <c r="J22" s="961"/>
      <c r="K22" s="83"/>
      <c r="L22" s="87"/>
      <c r="M22" s="87"/>
      <c r="N22" s="87"/>
      <c r="O22" s="87"/>
      <c r="P22" s="87"/>
      <c r="Q22" s="87"/>
      <c r="R22" s="87"/>
      <c r="S22" s="87"/>
      <c r="T22" s="87"/>
      <c r="U22" s="87"/>
      <c r="V22" s="87"/>
      <c r="W22" s="87"/>
      <c r="X22" s="86"/>
    </row>
    <row r="23" spans="1:27" ht="53.25" customHeight="1" thickBot="1" x14ac:dyDescent="0.3">
      <c r="A23" s="982" t="s">
        <v>52</v>
      </c>
      <c r="B23" s="983"/>
      <c r="C23" s="984"/>
      <c r="D23" s="23"/>
      <c r="E23" s="93" t="s">
        <v>144</v>
      </c>
      <c r="F23" s="94">
        <f>COUNTA(E31:E31)</f>
        <v>1</v>
      </c>
      <c r="G23" s="21"/>
      <c r="H23" s="962" t="s">
        <v>66</v>
      </c>
      <c r="I23" s="963"/>
      <c r="J23" s="94">
        <f>COUNTIF(I31:I43,"Acción Correctiva")</f>
        <v>3</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COUNTA(H31:H31)</f>
        <v>1</v>
      </c>
      <c r="G24" s="24"/>
      <c r="H24" s="964" t="s">
        <v>149</v>
      </c>
      <c r="I24" s="965"/>
      <c r="J24" s="99">
        <f>COUNTIF(I31:I43,"Acción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COUNTIF(W31:W31, "Vencida")</f>
        <v>0</v>
      </c>
      <c r="G25" s="24"/>
      <c r="H25" s="966"/>
      <c r="I25" s="966"/>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5">
        <f>COUNTIF(W31:W31, "En ejecución")</f>
        <v>1</v>
      </c>
      <c r="G26" s="24"/>
      <c r="H26" s="966"/>
      <c r="I26" s="966"/>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COUNTIF(W31:W31,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90.75" customHeight="1" x14ac:dyDescent="0.25">
      <c r="A30" s="573" t="s">
        <v>147</v>
      </c>
      <c r="B30" s="574" t="s">
        <v>3</v>
      </c>
      <c r="C30" s="574" t="s">
        <v>77</v>
      </c>
      <c r="D30" s="574" t="s">
        <v>133</v>
      </c>
      <c r="E30" s="574" t="s">
        <v>134</v>
      </c>
      <c r="F30" s="574" t="s">
        <v>135</v>
      </c>
      <c r="G30" s="575" t="s">
        <v>136</v>
      </c>
      <c r="H30" s="576" t="s">
        <v>139</v>
      </c>
      <c r="I30" s="574" t="s">
        <v>5</v>
      </c>
      <c r="J30" s="574" t="s">
        <v>78</v>
      </c>
      <c r="K30" s="577" t="s">
        <v>79</v>
      </c>
      <c r="L30" s="577" t="s">
        <v>81</v>
      </c>
      <c r="M30" s="577" t="s">
        <v>82</v>
      </c>
      <c r="N30" s="534" t="s">
        <v>83</v>
      </c>
      <c r="O30" s="986" t="s">
        <v>84</v>
      </c>
      <c r="P30" s="987"/>
      <c r="Q30" s="987"/>
      <c r="R30" s="988"/>
      <c r="S30" s="534" t="s">
        <v>85</v>
      </c>
      <c r="T30" s="578" t="s">
        <v>84</v>
      </c>
      <c r="U30" s="577" t="s">
        <v>85</v>
      </c>
      <c r="V30" s="577" t="s">
        <v>158</v>
      </c>
      <c r="W30" s="577" t="s">
        <v>86</v>
      </c>
      <c r="X30" s="534" t="s">
        <v>155</v>
      </c>
      <c r="Y30" s="74"/>
      <c r="Z30" s="78"/>
      <c r="AA30" s="78"/>
    </row>
    <row r="31" spans="1:27" s="571" customFormat="1" ht="249" customHeight="1" x14ac:dyDescent="0.25">
      <c r="A31" s="624">
        <v>1</v>
      </c>
      <c r="B31" s="620" t="s">
        <v>10</v>
      </c>
      <c r="C31" s="620" t="s">
        <v>132</v>
      </c>
      <c r="D31" s="621">
        <v>44141</v>
      </c>
      <c r="E31" s="628" t="s">
        <v>1019</v>
      </c>
      <c r="F31" s="620" t="s">
        <v>11</v>
      </c>
      <c r="G31" s="623" t="s">
        <v>1020</v>
      </c>
      <c r="H31" s="685" t="s">
        <v>1021</v>
      </c>
      <c r="I31" s="685" t="s">
        <v>24</v>
      </c>
      <c r="J31" s="685" t="s">
        <v>1022</v>
      </c>
      <c r="K31" s="624" t="s">
        <v>1023</v>
      </c>
      <c r="L31" s="686">
        <v>44141</v>
      </c>
      <c r="M31" s="621">
        <v>44207</v>
      </c>
      <c r="N31" s="621">
        <v>44545</v>
      </c>
      <c r="O31" s="997" t="s">
        <v>1024</v>
      </c>
      <c r="P31" s="998"/>
      <c r="Q31" s="998"/>
      <c r="R31" s="999"/>
      <c r="S31" s="687" t="s">
        <v>1025</v>
      </c>
      <c r="T31" s="688" t="s">
        <v>1026</v>
      </c>
      <c r="U31" s="689" t="s">
        <v>1025</v>
      </c>
      <c r="V31" s="690" t="s">
        <v>159</v>
      </c>
      <c r="W31" s="691" t="s">
        <v>143</v>
      </c>
      <c r="X31" s="692" t="s">
        <v>1027</v>
      </c>
      <c r="Y31" s="1"/>
      <c r="Z31" s="1"/>
      <c r="AA31" s="1"/>
    </row>
    <row r="32" spans="1:27" s="571" customFormat="1" ht="154.5" customHeight="1" x14ac:dyDescent="0.25">
      <c r="A32" s="570">
        <v>2</v>
      </c>
      <c r="B32" s="693" t="s">
        <v>129</v>
      </c>
      <c r="C32" s="693" t="s">
        <v>132</v>
      </c>
      <c r="D32" s="694">
        <v>44546</v>
      </c>
      <c r="E32" s="695" t="s">
        <v>1028</v>
      </c>
      <c r="F32" s="693" t="s">
        <v>138</v>
      </c>
      <c r="G32" s="695" t="s">
        <v>1029</v>
      </c>
      <c r="H32" s="696" t="s">
        <v>1030</v>
      </c>
      <c r="I32" s="697" t="s">
        <v>24</v>
      </c>
      <c r="J32" s="698" t="s">
        <v>1031</v>
      </c>
      <c r="K32" s="699" t="s">
        <v>1032</v>
      </c>
      <c r="L32" s="700">
        <v>44553</v>
      </c>
      <c r="M32" s="700">
        <v>44576</v>
      </c>
      <c r="N32" s="700">
        <v>44895</v>
      </c>
      <c r="O32" s="1000"/>
      <c r="P32" s="1001"/>
      <c r="Q32" s="1001"/>
      <c r="R32" s="1001"/>
      <c r="S32" s="701"/>
      <c r="T32" s="702"/>
      <c r="U32" s="703"/>
      <c r="V32" s="704"/>
      <c r="W32" s="626" t="s">
        <v>143</v>
      </c>
      <c r="X32" s="704"/>
      <c r="Y32" s="1"/>
      <c r="Z32" s="1"/>
      <c r="AA32" s="1"/>
    </row>
    <row r="33" spans="1:27" s="654" customFormat="1" ht="216.75" customHeight="1" x14ac:dyDescent="0.25">
      <c r="A33" s="705">
        <v>3</v>
      </c>
      <c r="B33" s="705" t="s">
        <v>10</v>
      </c>
      <c r="C33" s="705" t="s">
        <v>53</v>
      </c>
      <c r="D33" s="706">
        <v>44741</v>
      </c>
      <c r="E33" s="705" t="s">
        <v>1010</v>
      </c>
      <c r="F33" s="705" t="s">
        <v>154</v>
      </c>
      <c r="G33" s="705" t="s">
        <v>1011</v>
      </c>
      <c r="H33" s="707" t="s">
        <v>1012</v>
      </c>
      <c r="I33" s="708" t="s">
        <v>24</v>
      </c>
      <c r="J33" s="708" t="s">
        <v>1013</v>
      </c>
      <c r="K33" s="709" t="s">
        <v>1033</v>
      </c>
      <c r="L33" s="710">
        <v>44748</v>
      </c>
      <c r="M33" s="710">
        <v>44757</v>
      </c>
      <c r="N33" s="710">
        <v>44926</v>
      </c>
      <c r="O33" s="994"/>
      <c r="P33" s="995"/>
      <c r="Q33" s="995"/>
      <c r="R33" s="996"/>
      <c r="S33" s="711"/>
      <c r="T33" s="712"/>
      <c r="U33" s="713"/>
      <c r="V33" s="713"/>
      <c r="W33" s="714"/>
      <c r="X33" s="715"/>
      <c r="Y33" s="716"/>
      <c r="Z33" s="716"/>
      <c r="AA33" s="716"/>
    </row>
    <row r="34" spans="1:27"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7"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7"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7"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7"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7"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7"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7"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7"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7"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7"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7"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7"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7"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7"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3"/>
      <c r="X75" s="1"/>
      <c r="Y75" s="1"/>
      <c r="Z75" s="1"/>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sheetData>
  <protectedRanges>
    <protectedRange sqref="O31:Q31 S31" name="Rango1" securityDescriptor="O:WDG:WDD:(A;;CC;;;S-1-5-21-1528164968-1790463351-673733271-1117)"/>
  </protectedRanges>
  <mergeCells count="18">
    <mergeCell ref="O31:R31"/>
    <mergeCell ref="O32:R32"/>
    <mergeCell ref="O33:R33"/>
    <mergeCell ref="A17:C20"/>
    <mergeCell ref="D17:W20"/>
    <mergeCell ref="A22:C22"/>
    <mergeCell ref="E22:F22"/>
    <mergeCell ref="H22:J22"/>
    <mergeCell ref="O30:R30"/>
    <mergeCell ref="A23:C23"/>
    <mergeCell ref="H23:I23"/>
    <mergeCell ref="H24:I24"/>
    <mergeCell ref="H25:I25"/>
    <mergeCell ref="H26:I26"/>
    <mergeCell ref="A29:G29"/>
    <mergeCell ref="H29:N29"/>
    <mergeCell ref="O29:S29"/>
    <mergeCell ref="T29:X29"/>
  </mergeCells>
  <conditionalFormatting sqref="W31">
    <cfRule type="containsText" dxfId="29" priority="7" stopIfTrue="1" operator="containsText" text="Cerrada">
      <formula>NOT(ISERROR(SEARCH(("Cerrada"),(W31))))</formula>
    </cfRule>
  </conditionalFormatting>
  <conditionalFormatting sqref="W31">
    <cfRule type="containsText" dxfId="28" priority="8" stopIfTrue="1" operator="containsText" text="En ejecución">
      <formula>NOT(ISERROR(SEARCH(("En ejecución"),(W31))))</formula>
    </cfRule>
  </conditionalFormatting>
  <conditionalFormatting sqref="W31">
    <cfRule type="containsText" dxfId="27" priority="9" stopIfTrue="1" operator="containsText" text="Vencida">
      <formula>NOT(ISERROR(SEARCH(("Vencida"),(W31))))</formula>
    </cfRule>
  </conditionalFormatting>
  <conditionalFormatting sqref="W32">
    <cfRule type="containsText" dxfId="26" priority="4" stopIfTrue="1" operator="containsText" text="Cerrada">
      <formula>NOT(ISERROR(SEARCH(("Cerrada"),(W32))))</formula>
    </cfRule>
  </conditionalFormatting>
  <conditionalFormatting sqref="W32">
    <cfRule type="containsText" dxfId="25" priority="5" stopIfTrue="1" operator="containsText" text="En ejecución">
      <formula>NOT(ISERROR(SEARCH(("En ejecución"),(W32))))</formula>
    </cfRule>
  </conditionalFormatting>
  <conditionalFormatting sqref="W32">
    <cfRule type="containsText" dxfId="24" priority="6" stopIfTrue="1" operator="containsText" text="Vencida">
      <formula>NOT(ISERROR(SEARCH(("Vencida"),(W32))))</formula>
    </cfRule>
  </conditionalFormatting>
  <conditionalFormatting sqref="W33">
    <cfRule type="containsText" dxfId="23" priority="1" stopIfTrue="1" operator="containsText" text="Cerrada">
      <formula>NOT(ISERROR(SEARCH(("Cerrada"),(W33))))</formula>
    </cfRule>
  </conditionalFormatting>
  <conditionalFormatting sqref="W33">
    <cfRule type="containsText" dxfId="22" priority="2" stopIfTrue="1" operator="containsText" text="En ejecución">
      <formula>NOT(ISERROR(SEARCH(("En ejecución"),(W33))))</formula>
    </cfRule>
  </conditionalFormatting>
  <conditionalFormatting sqref="W33">
    <cfRule type="containsText" dxfId="21" priority="3" stopIfTrue="1" operator="containsText" text="Vencida">
      <formula>NOT(ISERROR(SEARCH(("Vencida"),(W33))))</formula>
    </cfRule>
  </conditionalFormatting>
  <dataValidations count="7">
    <dataValidation type="list" allowBlank="1" showErrorMessage="1" sqref="A23">
      <formula1>PROCESOS</formula1>
    </dataValidation>
    <dataValidation type="list" allowBlank="1" showErrorMessage="1" sqref="F31 F33">
      <formula1>$G$2:$G$5</formula1>
    </dataValidation>
    <dataValidation type="list" allowBlank="1" showErrorMessage="1" sqref="V31 V33">
      <formula1>$J$2:$J$4</formula1>
    </dataValidation>
    <dataValidation type="list" allowBlank="1" showErrorMessage="1" sqref="W31:W33">
      <formula1>$I$2:$I$4</formula1>
    </dataValidation>
    <dataValidation type="list" allowBlank="1" showErrorMessage="1" sqref="C31 C33">
      <formula1>$D$2:$D$13</formula1>
    </dataValidation>
    <dataValidation type="list" allowBlank="1" showErrorMessage="1" sqref="I31 I33">
      <formula1>$H$2:$H$3</formula1>
    </dataValidation>
    <dataValidation type="list" allowBlank="1" showErrorMessage="1" sqref="B31 B33">
      <formula1>$F$2:$F$6</formula1>
    </dataValidation>
  </dataValidations>
  <hyperlinks>
    <hyperlink ref="S32" r:id="rId1" display="http://www.idep.edu.co/sites/default/files/PRO-GRF-11-01_Egresos_o_salidas_de_bienes_V6.pdf"/>
    <hyperlink ref="U32" r:id="rId2" display="http://www.idep.edu.co/sites/default/files/PRO-GRF-11-01_Egresos_o_salidas_de_bienes_V6.pdf"/>
  </hyperlink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90"/>
  <sheetViews>
    <sheetView showGridLines="0" topLeftCell="E27" zoomScale="70" zoomScaleNormal="70" workbookViewId="0">
      <selection activeCell="H31" sqref="H31"/>
    </sheetView>
  </sheetViews>
  <sheetFormatPr baseColWidth="10" defaultColWidth="14.42578125" defaultRowHeight="15" x14ac:dyDescent="0.25"/>
  <cols>
    <col min="1" max="1" width="6.5703125" style="245" customWidth="1"/>
    <col min="2" max="2" width="10.7109375" style="245" customWidth="1"/>
    <col min="3" max="3" width="17.5703125" style="245" customWidth="1"/>
    <col min="4" max="4" width="21.5703125" style="245" customWidth="1"/>
    <col min="5" max="5" width="75.42578125" style="245" customWidth="1"/>
    <col min="6" max="6" width="20" style="245" customWidth="1"/>
    <col min="7" max="7" width="51.85546875" style="245" customWidth="1"/>
    <col min="8" max="8" width="38.5703125" style="245" customWidth="1"/>
    <col min="9" max="9" width="14" style="245" customWidth="1"/>
    <col min="10" max="10" width="18" style="245" customWidth="1"/>
    <col min="11" max="11" width="18.5703125" style="245" customWidth="1"/>
    <col min="12" max="12" width="20" style="245" customWidth="1"/>
    <col min="13" max="13" width="18.28515625" style="245" customWidth="1"/>
    <col min="14" max="14" width="18" style="245" customWidth="1"/>
    <col min="15" max="17" width="25.7109375" style="529" customWidth="1"/>
    <col min="18" max="18" width="18.7109375" style="529" customWidth="1"/>
    <col min="19" max="19" width="28.140625" style="245" customWidth="1"/>
    <col min="20" max="20" width="67.85546875" style="245" customWidth="1"/>
    <col min="21" max="21" width="31.7109375" style="245" customWidth="1"/>
    <col min="22" max="22" width="18.42578125" style="167" customWidth="1"/>
    <col min="23" max="23" width="19.42578125" style="245" customWidth="1"/>
    <col min="24" max="24" width="80.28515625" style="245" customWidth="1"/>
    <col min="25" max="25" width="31.140625" style="245" customWidth="1"/>
    <col min="26" max="26" width="14.42578125" style="245" customWidth="1"/>
    <col min="27" max="28" width="11" style="245" customWidth="1"/>
    <col min="29" max="256" width="14.42578125" style="245"/>
    <col min="257" max="257" width="6.5703125" style="245" customWidth="1"/>
    <col min="258" max="258" width="10.7109375" style="245" customWidth="1"/>
    <col min="259" max="259" width="17.5703125" style="245" customWidth="1"/>
    <col min="260" max="260" width="21.5703125" style="245" customWidth="1"/>
    <col min="261" max="261" width="52.28515625" style="245" customWidth="1"/>
    <col min="262" max="262" width="24.140625" style="245" customWidth="1"/>
    <col min="263" max="263" width="26.5703125" style="245" customWidth="1"/>
    <col min="264" max="264" width="25.85546875" style="245" customWidth="1"/>
    <col min="265" max="265" width="14" style="245" customWidth="1"/>
    <col min="266" max="266" width="18" style="245" customWidth="1"/>
    <col min="267" max="267" width="18.5703125" style="245" customWidth="1"/>
    <col min="268" max="268" width="20" style="245" customWidth="1"/>
    <col min="269" max="269" width="18.28515625" style="245" customWidth="1"/>
    <col min="270" max="271" width="18" style="245" customWidth="1"/>
    <col min="272" max="272" width="26.28515625" style="245" customWidth="1"/>
    <col min="273" max="273" width="24.85546875" style="245" customWidth="1"/>
    <col min="274" max="274" width="19.42578125" style="245" customWidth="1"/>
    <col min="275" max="275" width="28.140625" style="245" customWidth="1"/>
    <col min="276" max="276" width="97.7109375" style="245" customWidth="1"/>
    <col min="277" max="277" width="40.140625" style="245" customWidth="1"/>
    <col min="278" max="278" width="18.42578125" style="245" customWidth="1"/>
    <col min="279" max="279" width="19.42578125" style="245" customWidth="1"/>
    <col min="280" max="280" width="80.28515625" style="245" customWidth="1"/>
    <col min="281" max="281" width="31.140625" style="245" customWidth="1"/>
    <col min="282" max="282" width="14.42578125" style="245" customWidth="1"/>
    <col min="283" max="284" width="11" style="245" customWidth="1"/>
    <col min="285" max="512" width="14.42578125" style="245"/>
    <col min="513" max="513" width="6.5703125" style="245" customWidth="1"/>
    <col min="514" max="514" width="10.7109375" style="245" customWidth="1"/>
    <col min="515" max="515" width="17.5703125" style="245" customWidth="1"/>
    <col min="516" max="516" width="21.5703125" style="245" customWidth="1"/>
    <col min="517" max="517" width="52.28515625" style="245" customWidth="1"/>
    <col min="518" max="518" width="24.140625" style="245" customWidth="1"/>
    <col min="519" max="519" width="26.5703125" style="245" customWidth="1"/>
    <col min="520" max="520" width="25.85546875" style="245" customWidth="1"/>
    <col min="521" max="521" width="14" style="245" customWidth="1"/>
    <col min="522" max="522" width="18" style="245" customWidth="1"/>
    <col min="523" max="523" width="18.5703125" style="245" customWidth="1"/>
    <col min="524" max="524" width="20" style="245" customWidth="1"/>
    <col min="525" max="525" width="18.28515625" style="245" customWidth="1"/>
    <col min="526" max="527" width="18" style="245" customWidth="1"/>
    <col min="528" max="528" width="26.28515625" style="245" customWidth="1"/>
    <col min="529" max="529" width="24.85546875" style="245" customWidth="1"/>
    <col min="530" max="530" width="19.42578125" style="245" customWidth="1"/>
    <col min="531" max="531" width="28.140625" style="245" customWidth="1"/>
    <col min="532" max="532" width="97.7109375" style="245" customWidth="1"/>
    <col min="533" max="533" width="40.140625" style="245" customWidth="1"/>
    <col min="534" max="534" width="18.42578125" style="245" customWidth="1"/>
    <col min="535" max="535" width="19.42578125" style="245" customWidth="1"/>
    <col min="536" max="536" width="80.28515625" style="245" customWidth="1"/>
    <col min="537" max="537" width="31.140625" style="245" customWidth="1"/>
    <col min="538" max="538" width="14.42578125" style="245" customWidth="1"/>
    <col min="539" max="540" width="11" style="245" customWidth="1"/>
    <col min="541" max="768" width="14.42578125" style="245"/>
    <col min="769" max="769" width="6.5703125" style="245" customWidth="1"/>
    <col min="770" max="770" width="10.7109375" style="245" customWidth="1"/>
    <col min="771" max="771" width="17.5703125" style="245" customWidth="1"/>
    <col min="772" max="772" width="21.5703125" style="245" customWidth="1"/>
    <col min="773" max="773" width="52.28515625" style="245" customWidth="1"/>
    <col min="774" max="774" width="24.140625" style="245" customWidth="1"/>
    <col min="775" max="775" width="26.5703125" style="245" customWidth="1"/>
    <col min="776" max="776" width="25.85546875" style="245" customWidth="1"/>
    <col min="777" max="777" width="14" style="245" customWidth="1"/>
    <col min="778" max="778" width="18" style="245" customWidth="1"/>
    <col min="779" max="779" width="18.5703125" style="245" customWidth="1"/>
    <col min="780" max="780" width="20" style="245" customWidth="1"/>
    <col min="781" max="781" width="18.28515625" style="245" customWidth="1"/>
    <col min="782" max="783" width="18" style="245" customWidth="1"/>
    <col min="784" max="784" width="26.28515625" style="245" customWidth="1"/>
    <col min="785" max="785" width="24.85546875" style="245" customWidth="1"/>
    <col min="786" max="786" width="19.42578125" style="245" customWidth="1"/>
    <col min="787" max="787" width="28.140625" style="245" customWidth="1"/>
    <col min="788" max="788" width="97.7109375" style="245" customWidth="1"/>
    <col min="789" max="789" width="40.140625" style="245" customWidth="1"/>
    <col min="790" max="790" width="18.42578125" style="245" customWidth="1"/>
    <col min="791" max="791" width="19.42578125" style="245" customWidth="1"/>
    <col min="792" max="792" width="80.28515625" style="245" customWidth="1"/>
    <col min="793" max="793" width="31.140625" style="245" customWidth="1"/>
    <col min="794" max="794" width="14.42578125" style="245" customWidth="1"/>
    <col min="795" max="796" width="11" style="245" customWidth="1"/>
    <col min="797" max="1024" width="14.42578125" style="245"/>
    <col min="1025" max="1025" width="6.5703125" style="245" customWidth="1"/>
    <col min="1026" max="1026" width="10.7109375" style="245" customWidth="1"/>
    <col min="1027" max="1027" width="17.5703125" style="245" customWidth="1"/>
    <col min="1028" max="1028" width="21.5703125" style="245" customWidth="1"/>
    <col min="1029" max="1029" width="52.28515625" style="245" customWidth="1"/>
    <col min="1030" max="1030" width="24.140625" style="245" customWidth="1"/>
    <col min="1031" max="1031" width="26.5703125" style="245" customWidth="1"/>
    <col min="1032" max="1032" width="25.85546875" style="245" customWidth="1"/>
    <col min="1033" max="1033" width="14" style="245" customWidth="1"/>
    <col min="1034" max="1034" width="18" style="245" customWidth="1"/>
    <col min="1035" max="1035" width="18.5703125" style="245" customWidth="1"/>
    <col min="1036" max="1036" width="20" style="245" customWidth="1"/>
    <col min="1037" max="1037" width="18.28515625" style="245" customWidth="1"/>
    <col min="1038" max="1039" width="18" style="245" customWidth="1"/>
    <col min="1040" max="1040" width="26.28515625" style="245" customWidth="1"/>
    <col min="1041" max="1041" width="24.85546875" style="245" customWidth="1"/>
    <col min="1042" max="1042" width="19.42578125" style="245" customWidth="1"/>
    <col min="1043" max="1043" width="28.140625" style="245" customWidth="1"/>
    <col min="1044" max="1044" width="97.7109375" style="245" customWidth="1"/>
    <col min="1045" max="1045" width="40.140625" style="245" customWidth="1"/>
    <col min="1046" max="1046" width="18.42578125" style="245" customWidth="1"/>
    <col min="1047" max="1047" width="19.42578125" style="245" customWidth="1"/>
    <col min="1048" max="1048" width="80.28515625" style="245" customWidth="1"/>
    <col min="1049" max="1049" width="31.140625" style="245" customWidth="1"/>
    <col min="1050" max="1050" width="14.42578125" style="245" customWidth="1"/>
    <col min="1051" max="1052" width="11" style="245" customWidth="1"/>
    <col min="1053" max="1280" width="14.42578125" style="245"/>
    <col min="1281" max="1281" width="6.5703125" style="245" customWidth="1"/>
    <col min="1282" max="1282" width="10.7109375" style="245" customWidth="1"/>
    <col min="1283" max="1283" width="17.5703125" style="245" customWidth="1"/>
    <col min="1284" max="1284" width="21.5703125" style="245" customWidth="1"/>
    <col min="1285" max="1285" width="52.28515625" style="245" customWidth="1"/>
    <col min="1286" max="1286" width="24.140625" style="245" customWidth="1"/>
    <col min="1287" max="1287" width="26.5703125" style="245" customWidth="1"/>
    <col min="1288" max="1288" width="25.85546875" style="245" customWidth="1"/>
    <col min="1289" max="1289" width="14" style="245" customWidth="1"/>
    <col min="1290" max="1290" width="18" style="245" customWidth="1"/>
    <col min="1291" max="1291" width="18.5703125" style="245" customWidth="1"/>
    <col min="1292" max="1292" width="20" style="245" customWidth="1"/>
    <col min="1293" max="1293" width="18.28515625" style="245" customWidth="1"/>
    <col min="1294" max="1295" width="18" style="245" customWidth="1"/>
    <col min="1296" max="1296" width="26.28515625" style="245" customWidth="1"/>
    <col min="1297" max="1297" width="24.85546875" style="245" customWidth="1"/>
    <col min="1298" max="1298" width="19.42578125" style="245" customWidth="1"/>
    <col min="1299" max="1299" width="28.140625" style="245" customWidth="1"/>
    <col min="1300" max="1300" width="97.7109375" style="245" customWidth="1"/>
    <col min="1301" max="1301" width="40.140625" style="245" customWidth="1"/>
    <col min="1302" max="1302" width="18.42578125" style="245" customWidth="1"/>
    <col min="1303" max="1303" width="19.42578125" style="245" customWidth="1"/>
    <col min="1304" max="1304" width="80.28515625" style="245" customWidth="1"/>
    <col min="1305" max="1305" width="31.140625" style="245" customWidth="1"/>
    <col min="1306" max="1306" width="14.42578125" style="245" customWidth="1"/>
    <col min="1307" max="1308" width="11" style="245" customWidth="1"/>
    <col min="1309" max="1536" width="14.42578125" style="245"/>
    <col min="1537" max="1537" width="6.5703125" style="245" customWidth="1"/>
    <col min="1538" max="1538" width="10.7109375" style="245" customWidth="1"/>
    <col min="1539" max="1539" width="17.5703125" style="245" customWidth="1"/>
    <col min="1540" max="1540" width="21.5703125" style="245" customWidth="1"/>
    <col min="1541" max="1541" width="52.28515625" style="245" customWidth="1"/>
    <col min="1542" max="1542" width="24.140625" style="245" customWidth="1"/>
    <col min="1543" max="1543" width="26.5703125" style="245" customWidth="1"/>
    <col min="1544" max="1544" width="25.85546875" style="245" customWidth="1"/>
    <col min="1545" max="1545" width="14" style="245" customWidth="1"/>
    <col min="1546" max="1546" width="18" style="245" customWidth="1"/>
    <col min="1547" max="1547" width="18.5703125" style="245" customWidth="1"/>
    <col min="1548" max="1548" width="20" style="245" customWidth="1"/>
    <col min="1549" max="1549" width="18.28515625" style="245" customWidth="1"/>
    <col min="1550" max="1551" width="18" style="245" customWidth="1"/>
    <col min="1552" max="1552" width="26.28515625" style="245" customWidth="1"/>
    <col min="1553" max="1553" width="24.85546875" style="245" customWidth="1"/>
    <col min="1554" max="1554" width="19.42578125" style="245" customWidth="1"/>
    <col min="1555" max="1555" width="28.140625" style="245" customWidth="1"/>
    <col min="1556" max="1556" width="97.7109375" style="245" customWidth="1"/>
    <col min="1557" max="1557" width="40.140625" style="245" customWidth="1"/>
    <col min="1558" max="1558" width="18.42578125" style="245" customWidth="1"/>
    <col min="1559" max="1559" width="19.42578125" style="245" customWidth="1"/>
    <col min="1560" max="1560" width="80.28515625" style="245" customWidth="1"/>
    <col min="1561" max="1561" width="31.140625" style="245" customWidth="1"/>
    <col min="1562" max="1562" width="14.42578125" style="245" customWidth="1"/>
    <col min="1563" max="1564" width="11" style="245" customWidth="1"/>
    <col min="1565" max="1792" width="14.42578125" style="245"/>
    <col min="1793" max="1793" width="6.5703125" style="245" customWidth="1"/>
    <col min="1794" max="1794" width="10.7109375" style="245" customWidth="1"/>
    <col min="1795" max="1795" width="17.5703125" style="245" customWidth="1"/>
    <col min="1796" max="1796" width="21.5703125" style="245" customWidth="1"/>
    <col min="1797" max="1797" width="52.28515625" style="245" customWidth="1"/>
    <col min="1798" max="1798" width="24.140625" style="245" customWidth="1"/>
    <col min="1799" max="1799" width="26.5703125" style="245" customWidth="1"/>
    <col min="1800" max="1800" width="25.85546875" style="245" customWidth="1"/>
    <col min="1801" max="1801" width="14" style="245" customWidth="1"/>
    <col min="1802" max="1802" width="18" style="245" customWidth="1"/>
    <col min="1803" max="1803" width="18.5703125" style="245" customWidth="1"/>
    <col min="1804" max="1804" width="20" style="245" customWidth="1"/>
    <col min="1805" max="1805" width="18.28515625" style="245" customWidth="1"/>
    <col min="1806" max="1807" width="18" style="245" customWidth="1"/>
    <col min="1808" max="1808" width="26.28515625" style="245" customWidth="1"/>
    <col min="1809" max="1809" width="24.85546875" style="245" customWidth="1"/>
    <col min="1810" max="1810" width="19.42578125" style="245" customWidth="1"/>
    <col min="1811" max="1811" width="28.140625" style="245" customWidth="1"/>
    <col min="1812" max="1812" width="97.7109375" style="245" customWidth="1"/>
    <col min="1813" max="1813" width="40.140625" style="245" customWidth="1"/>
    <col min="1814" max="1814" width="18.42578125" style="245" customWidth="1"/>
    <col min="1815" max="1815" width="19.42578125" style="245" customWidth="1"/>
    <col min="1816" max="1816" width="80.28515625" style="245" customWidth="1"/>
    <col min="1817" max="1817" width="31.140625" style="245" customWidth="1"/>
    <col min="1818" max="1818" width="14.42578125" style="245" customWidth="1"/>
    <col min="1819" max="1820" width="11" style="245" customWidth="1"/>
    <col min="1821" max="2048" width="14.42578125" style="245"/>
    <col min="2049" max="2049" width="6.5703125" style="245" customWidth="1"/>
    <col min="2050" max="2050" width="10.7109375" style="245" customWidth="1"/>
    <col min="2051" max="2051" width="17.5703125" style="245" customWidth="1"/>
    <col min="2052" max="2052" width="21.5703125" style="245" customWidth="1"/>
    <col min="2053" max="2053" width="52.28515625" style="245" customWidth="1"/>
    <col min="2054" max="2054" width="24.140625" style="245" customWidth="1"/>
    <col min="2055" max="2055" width="26.5703125" style="245" customWidth="1"/>
    <col min="2056" max="2056" width="25.85546875" style="245" customWidth="1"/>
    <col min="2057" max="2057" width="14" style="245" customWidth="1"/>
    <col min="2058" max="2058" width="18" style="245" customWidth="1"/>
    <col min="2059" max="2059" width="18.5703125" style="245" customWidth="1"/>
    <col min="2060" max="2060" width="20" style="245" customWidth="1"/>
    <col min="2061" max="2061" width="18.28515625" style="245" customWidth="1"/>
    <col min="2062" max="2063" width="18" style="245" customWidth="1"/>
    <col min="2064" max="2064" width="26.28515625" style="245" customWidth="1"/>
    <col min="2065" max="2065" width="24.85546875" style="245" customWidth="1"/>
    <col min="2066" max="2066" width="19.42578125" style="245" customWidth="1"/>
    <col min="2067" max="2067" width="28.140625" style="245" customWidth="1"/>
    <col min="2068" max="2068" width="97.7109375" style="245" customWidth="1"/>
    <col min="2069" max="2069" width="40.140625" style="245" customWidth="1"/>
    <col min="2070" max="2070" width="18.42578125" style="245" customWidth="1"/>
    <col min="2071" max="2071" width="19.42578125" style="245" customWidth="1"/>
    <col min="2072" max="2072" width="80.28515625" style="245" customWidth="1"/>
    <col min="2073" max="2073" width="31.140625" style="245" customWidth="1"/>
    <col min="2074" max="2074" width="14.42578125" style="245" customWidth="1"/>
    <col min="2075" max="2076" width="11" style="245" customWidth="1"/>
    <col min="2077" max="2304" width="14.42578125" style="245"/>
    <col min="2305" max="2305" width="6.5703125" style="245" customWidth="1"/>
    <col min="2306" max="2306" width="10.7109375" style="245" customWidth="1"/>
    <col min="2307" max="2307" width="17.5703125" style="245" customWidth="1"/>
    <col min="2308" max="2308" width="21.5703125" style="245" customWidth="1"/>
    <col min="2309" max="2309" width="52.28515625" style="245" customWidth="1"/>
    <col min="2310" max="2310" width="24.140625" style="245" customWidth="1"/>
    <col min="2311" max="2311" width="26.5703125" style="245" customWidth="1"/>
    <col min="2312" max="2312" width="25.85546875" style="245" customWidth="1"/>
    <col min="2313" max="2313" width="14" style="245" customWidth="1"/>
    <col min="2314" max="2314" width="18" style="245" customWidth="1"/>
    <col min="2315" max="2315" width="18.5703125" style="245" customWidth="1"/>
    <col min="2316" max="2316" width="20" style="245" customWidth="1"/>
    <col min="2317" max="2317" width="18.28515625" style="245" customWidth="1"/>
    <col min="2318" max="2319" width="18" style="245" customWidth="1"/>
    <col min="2320" max="2320" width="26.28515625" style="245" customWidth="1"/>
    <col min="2321" max="2321" width="24.85546875" style="245" customWidth="1"/>
    <col min="2322" max="2322" width="19.42578125" style="245" customWidth="1"/>
    <col min="2323" max="2323" width="28.140625" style="245" customWidth="1"/>
    <col min="2324" max="2324" width="97.7109375" style="245" customWidth="1"/>
    <col min="2325" max="2325" width="40.140625" style="245" customWidth="1"/>
    <col min="2326" max="2326" width="18.42578125" style="245" customWidth="1"/>
    <col min="2327" max="2327" width="19.42578125" style="245" customWidth="1"/>
    <col min="2328" max="2328" width="80.28515625" style="245" customWidth="1"/>
    <col min="2329" max="2329" width="31.140625" style="245" customWidth="1"/>
    <col min="2330" max="2330" width="14.42578125" style="245" customWidth="1"/>
    <col min="2331" max="2332" width="11" style="245" customWidth="1"/>
    <col min="2333" max="2560" width="14.42578125" style="245"/>
    <col min="2561" max="2561" width="6.5703125" style="245" customWidth="1"/>
    <col min="2562" max="2562" width="10.7109375" style="245" customWidth="1"/>
    <col min="2563" max="2563" width="17.5703125" style="245" customWidth="1"/>
    <col min="2564" max="2564" width="21.5703125" style="245" customWidth="1"/>
    <col min="2565" max="2565" width="52.28515625" style="245" customWidth="1"/>
    <col min="2566" max="2566" width="24.140625" style="245" customWidth="1"/>
    <col min="2567" max="2567" width="26.5703125" style="245" customWidth="1"/>
    <col min="2568" max="2568" width="25.85546875" style="245" customWidth="1"/>
    <col min="2569" max="2569" width="14" style="245" customWidth="1"/>
    <col min="2570" max="2570" width="18" style="245" customWidth="1"/>
    <col min="2571" max="2571" width="18.5703125" style="245" customWidth="1"/>
    <col min="2572" max="2572" width="20" style="245" customWidth="1"/>
    <col min="2573" max="2573" width="18.28515625" style="245" customWidth="1"/>
    <col min="2574" max="2575" width="18" style="245" customWidth="1"/>
    <col min="2576" max="2576" width="26.28515625" style="245" customWidth="1"/>
    <col min="2577" max="2577" width="24.85546875" style="245" customWidth="1"/>
    <col min="2578" max="2578" width="19.42578125" style="245" customWidth="1"/>
    <col min="2579" max="2579" width="28.140625" style="245" customWidth="1"/>
    <col min="2580" max="2580" width="97.7109375" style="245" customWidth="1"/>
    <col min="2581" max="2581" width="40.140625" style="245" customWidth="1"/>
    <col min="2582" max="2582" width="18.42578125" style="245" customWidth="1"/>
    <col min="2583" max="2583" width="19.42578125" style="245" customWidth="1"/>
    <col min="2584" max="2584" width="80.28515625" style="245" customWidth="1"/>
    <col min="2585" max="2585" width="31.140625" style="245" customWidth="1"/>
    <col min="2586" max="2586" width="14.42578125" style="245" customWidth="1"/>
    <col min="2587" max="2588" width="11" style="245" customWidth="1"/>
    <col min="2589" max="2816" width="14.42578125" style="245"/>
    <col min="2817" max="2817" width="6.5703125" style="245" customWidth="1"/>
    <col min="2818" max="2818" width="10.7109375" style="245" customWidth="1"/>
    <col min="2819" max="2819" width="17.5703125" style="245" customWidth="1"/>
    <col min="2820" max="2820" width="21.5703125" style="245" customWidth="1"/>
    <col min="2821" max="2821" width="52.28515625" style="245" customWidth="1"/>
    <col min="2822" max="2822" width="24.140625" style="245" customWidth="1"/>
    <col min="2823" max="2823" width="26.5703125" style="245" customWidth="1"/>
    <col min="2824" max="2824" width="25.85546875" style="245" customWidth="1"/>
    <col min="2825" max="2825" width="14" style="245" customWidth="1"/>
    <col min="2826" max="2826" width="18" style="245" customWidth="1"/>
    <col min="2827" max="2827" width="18.5703125" style="245" customWidth="1"/>
    <col min="2828" max="2828" width="20" style="245" customWidth="1"/>
    <col min="2829" max="2829" width="18.28515625" style="245" customWidth="1"/>
    <col min="2830" max="2831" width="18" style="245" customWidth="1"/>
    <col min="2832" max="2832" width="26.28515625" style="245" customWidth="1"/>
    <col min="2833" max="2833" width="24.85546875" style="245" customWidth="1"/>
    <col min="2834" max="2834" width="19.42578125" style="245" customWidth="1"/>
    <col min="2835" max="2835" width="28.140625" style="245" customWidth="1"/>
    <col min="2836" max="2836" width="97.7109375" style="245" customWidth="1"/>
    <col min="2837" max="2837" width="40.140625" style="245" customWidth="1"/>
    <col min="2838" max="2838" width="18.42578125" style="245" customWidth="1"/>
    <col min="2839" max="2839" width="19.42578125" style="245" customWidth="1"/>
    <col min="2840" max="2840" width="80.28515625" style="245" customWidth="1"/>
    <col min="2841" max="2841" width="31.140625" style="245" customWidth="1"/>
    <col min="2842" max="2842" width="14.42578125" style="245" customWidth="1"/>
    <col min="2843" max="2844" width="11" style="245" customWidth="1"/>
    <col min="2845" max="3072" width="14.42578125" style="245"/>
    <col min="3073" max="3073" width="6.5703125" style="245" customWidth="1"/>
    <col min="3074" max="3074" width="10.7109375" style="245" customWidth="1"/>
    <col min="3075" max="3075" width="17.5703125" style="245" customWidth="1"/>
    <col min="3076" max="3076" width="21.5703125" style="245" customWidth="1"/>
    <col min="3077" max="3077" width="52.28515625" style="245" customWidth="1"/>
    <col min="3078" max="3078" width="24.140625" style="245" customWidth="1"/>
    <col min="3079" max="3079" width="26.5703125" style="245" customWidth="1"/>
    <col min="3080" max="3080" width="25.85546875" style="245" customWidth="1"/>
    <col min="3081" max="3081" width="14" style="245" customWidth="1"/>
    <col min="3082" max="3082" width="18" style="245" customWidth="1"/>
    <col min="3083" max="3083" width="18.5703125" style="245" customWidth="1"/>
    <col min="3084" max="3084" width="20" style="245" customWidth="1"/>
    <col min="3085" max="3085" width="18.28515625" style="245" customWidth="1"/>
    <col min="3086" max="3087" width="18" style="245" customWidth="1"/>
    <col min="3088" max="3088" width="26.28515625" style="245" customWidth="1"/>
    <col min="3089" max="3089" width="24.85546875" style="245" customWidth="1"/>
    <col min="3090" max="3090" width="19.42578125" style="245" customWidth="1"/>
    <col min="3091" max="3091" width="28.140625" style="245" customWidth="1"/>
    <col min="3092" max="3092" width="97.7109375" style="245" customWidth="1"/>
    <col min="3093" max="3093" width="40.140625" style="245" customWidth="1"/>
    <col min="3094" max="3094" width="18.42578125" style="245" customWidth="1"/>
    <col min="3095" max="3095" width="19.42578125" style="245" customWidth="1"/>
    <col min="3096" max="3096" width="80.28515625" style="245" customWidth="1"/>
    <col min="3097" max="3097" width="31.140625" style="245" customWidth="1"/>
    <col min="3098" max="3098" width="14.42578125" style="245" customWidth="1"/>
    <col min="3099" max="3100" width="11" style="245" customWidth="1"/>
    <col min="3101" max="3328" width="14.42578125" style="245"/>
    <col min="3329" max="3329" width="6.5703125" style="245" customWidth="1"/>
    <col min="3330" max="3330" width="10.7109375" style="245" customWidth="1"/>
    <col min="3331" max="3331" width="17.5703125" style="245" customWidth="1"/>
    <col min="3332" max="3332" width="21.5703125" style="245" customWidth="1"/>
    <col min="3333" max="3333" width="52.28515625" style="245" customWidth="1"/>
    <col min="3334" max="3334" width="24.140625" style="245" customWidth="1"/>
    <col min="3335" max="3335" width="26.5703125" style="245" customWidth="1"/>
    <col min="3336" max="3336" width="25.85546875" style="245" customWidth="1"/>
    <col min="3337" max="3337" width="14" style="245" customWidth="1"/>
    <col min="3338" max="3338" width="18" style="245" customWidth="1"/>
    <col min="3339" max="3339" width="18.5703125" style="245" customWidth="1"/>
    <col min="3340" max="3340" width="20" style="245" customWidth="1"/>
    <col min="3341" max="3341" width="18.28515625" style="245" customWidth="1"/>
    <col min="3342" max="3343" width="18" style="245" customWidth="1"/>
    <col min="3344" max="3344" width="26.28515625" style="245" customWidth="1"/>
    <col min="3345" max="3345" width="24.85546875" style="245" customWidth="1"/>
    <col min="3346" max="3346" width="19.42578125" style="245" customWidth="1"/>
    <col min="3347" max="3347" width="28.140625" style="245" customWidth="1"/>
    <col min="3348" max="3348" width="97.7109375" style="245" customWidth="1"/>
    <col min="3349" max="3349" width="40.140625" style="245" customWidth="1"/>
    <col min="3350" max="3350" width="18.42578125" style="245" customWidth="1"/>
    <col min="3351" max="3351" width="19.42578125" style="245" customWidth="1"/>
    <col min="3352" max="3352" width="80.28515625" style="245" customWidth="1"/>
    <col min="3353" max="3353" width="31.140625" style="245" customWidth="1"/>
    <col min="3354" max="3354" width="14.42578125" style="245" customWidth="1"/>
    <col min="3355" max="3356" width="11" style="245" customWidth="1"/>
    <col min="3357" max="3584" width="14.42578125" style="245"/>
    <col min="3585" max="3585" width="6.5703125" style="245" customWidth="1"/>
    <col min="3586" max="3586" width="10.7109375" style="245" customWidth="1"/>
    <col min="3587" max="3587" width="17.5703125" style="245" customWidth="1"/>
    <col min="3588" max="3588" width="21.5703125" style="245" customWidth="1"/>
    <col min="3589" max="3589" width="52.28515625" style="245" customWidth="1"/>
    <col min="3590" max="3590" width="24.140625" style="245" customWidth="1"/>
    <col min="3591" max="3591" width="26.5703125" style="245" customWidth="1"/>
    <col min="3592" max="3592" width="25.85546875" style="245" customWidth="1"/>
    <col min="3593" max="3593" width="14" style="245" customWidth="1"/>
    <col min="3594" max="3594" width="18" style="245" customWidth="1"/>
    <col min="3595" max="3595" width="18.5703125" style="245" customWidth="1"/>
    <col min="3596" max="3596" width="20" style="245" customWidth="1"/>
    <col min="3597" max="3597" width="18.28515625" style="245" customWidth="1"/>
    <col min="3598" max="3599" width="18" style="245" customWidth="1"/>
    <col min="3600" max="3600" width="26.28515625" style="245" customWidth="1"/>
    <col min="3601" max="3601" width="24.85546875" style="245" customWidth="1"/>
    <col min="3602" max="3602" width="19.42578125" style="245" customWidth="1"/>
    <col min="3603" max="3603" width="28.140625" style="245" customWidth="1"/>
    <col min="3604" max="3604" width="97.7109375" style="245" customWidth="1"/>
    <col min="3605" max="3605" width="40.140625" style="245" customWidth="1"/>
    <col min="3606" max="3606" width="18.42578125" style="245" customWidth="1"/>
    <col min="3607" max="3607" width="19.42578125" style="245" customWidth="1"/>
    <col min="3608" max="3608" width="80.28515625" style="245" customWidth="1"/>
    <col min="3609" max="3609" width="31.140625" style="245" customWidth="1"/>
    <col min="3610" max="3610" width="14.42578125" style="245" customWidth="1"/>
    <col min="3611" max="3612" width="11" style="245" customWidth="1"/>
    <col min="3613" max="3840" width="14.42578125" style="245"/>
    <col min="3841" max="3841" width="6.5703125" style="245" customWidth="1"/>
    <col min="3842" max="3842" width="10.7109375" style="245" customWidth="1"/>
    <col min="3843" max="3843" width="17.5703125" style="245" customWidth="1"/>
    <col min="3844" max="3844" width="21.5703125" style="245" customWidth="1"/>
    <col min="3845" max="3845" width="52.28515625" style="245" customWidth="1"/>
    <col min="3846" max="3846" width="24.140625" style="245" customWidth="1"/>
    <col min="3847" max="3847" width="26.5703125" style="245" customWidth="1"/>
    <col min="3848" max="3848" width="25.85546875" style="245" customWidth="1"/>
    <col min="3849" max="3849" width="14" style="245" customWidth="1"/>
    <col min="3850" max="3850" width="18" style="245" customWidth="1"/>
    <col min="3851" max="3851" width="18.5703125" style="245" customWidth="1"/>
    <col min="3852" max="3852" width="20" style="245" customWidth="1"/>
    <col min="3853" max="3853" width="18.28515625" style="245" customWidth="1"/>
    <col min="3854" max="3855" width="18" style="245" customWidth="1"/>
    <col min="3856" max="3856" width="26.28515625" style="245" customWidth="1"/>
    <col min="3857" max="3857" width="24.85546875" style="245" customWidth="1"/>
    <col min="3858" max="3858" width="19.42578125" style="245" customWidth="1"/>
    <col min="3859" max="3859" width="28.140625" style="245" customWidth="1"/>
    <col min="3860" max="3860" width="97.7109375" style="245" customWidth="1"/>
    <col min="3861" max="3861" width="40.140625" style="245" customWidth="1"/>
    <col min="3862" max="3862" width="18.42578125" style="245" customWidth="1"/>
    <col min="3863" max="3863" width="19.42578125" style="245" customWidth="1"/>
    <col min="3864" max="3864" width="80.28515625" style="245" customWidth="1"/>
    <col min="3865" max="3865" width="31.140625" style="245" customWidth="1"/>
    <col min="3866" max="3866" width="14.42578125" style="245" customWidth="1"/>
    <col min="3867" max="3868" width="11" style="245" customWidth="1"/>
    <col min="3869" max="4096" width="14.42578125" style="245"/>
    <col min="4097" max="4097" width="6.5703125" style="245" customWidth="1"/>
    <col min="4098" max="4098" width="10.7109375" style="245" customWidth="1"/>
    <col min="4099" max="4099" width="17.5703125" style="245" customWidth="1"/>
    <col min="4100" max="4100" width="21.5703125" style="245" customWidth="1"/>
    <col min="4101" max="4101" width="52.28515625" style="245" customWidth="1"/>
    <col min="4102" max="4102" width="24.140625" style="245" customWidth="1"/>
    <col min="4103" max="4103" width="26.5703125" style="245" customWidth="1"/>
    <col min="4104" max="4104" width="25.85546875" style="245" customWidth="1"/>
    <col min="4105" max="4105" width="14" style="245" customWidth="1"/>
    <col min="4106" max="4106" width="18" style="245" customWidth="1"/>
    <col min="4107" max="4107" width="18.5703125" style="245" customWidth="1"/>
    <col min="4108" max="4108" width="20" style="245" customWidth="1"/>
    <col min="4109" max="4109" width="18.28515625" style="245" customWidth="1"/>
    <col min="4110" max="4111" width="18" style="245" customWidth="1"/>
    <col min="4112" max="4112" width="26.28515625" style="245" customWidth="1"/>
    <col min="4113" max="4113" width="24.85546875" style="245" customWidth="1"/>
    <col min="4114" max="4114" width="19.42578125" style="245" customWidth="1"/>
    <col min="4115" max="4115" width="28.140625" style="245" customWidth="1"/>
    <col min="4116" max="4116" width="97.7109375" style="245" customWidth="1"/>
    <col min="4117" max="4117" width="40.140625" style="245" customWidth="1"/>
    <col min="4118" max="4118" width="18.42578125" style="245" customWidth="1"/>
    <col min="4119" max="4119" width="19.42578125" style="245" customWidth="1"/>
    <col min="4120" max="4120" width="80.28515625" style="245" customWidth="1"/>
    <col min="4121" max="4121" width="31.140625" style="245" customWidth="1"/>
    <col min="4122" max="4122" width="14.42578125" style="245" customWidth="1"/>
    <col min="4123" max="4124" width="11" style="245" customWidth="1"/>
    <col min="4125" max="4352" width="14.42578125" style="245"/>
    <col min="4353" max="4353" width="6.5703125" style="245" customWidth="1"/>
    <col min="4354" max="4354" width="10.7109375" style="245" customWidth="1"/>
    <col min="4355" max="4355" width="17.5703125" style="245" customWidth="1"/>
    <col min="4356" max="4356" width="21.5703125" style="245" customWidth="1"/>
    <col min="4357" max="4357" width="52.28515625" style="245" customWidth="1"/>
    <col min="4358" max="4358" width="24.140625" style="245" customWidth="1"/>
    <col min="4359" max="4359" width="26.5703125" style="245" customWidth="1"/>
    <col min="4360" max="4360" width="25.85546875" style="245" customWidth="1"/>
    <col min="4361" max="4361" width="14" style="245" customWidth="1"/>
    <col min="4362" max="4362" width="18" style="245" customWidth="1"/>
    <col min="4363" max="4363" width="18.5703125" style="245" customWidth="1"/>
    <col min="4364" max="4364" width="20" style="245" customWidth="1"/>
    <col min="4365" max="4365" width="18.28515625" style="245" customWidth="1"/>
    <col min="4366" max="4367" width="18" style="245" customWidth="1"/>
    <col min="4368" max="4368" width="26.28515625" style="245" customWidth="1"/>
    <col min="4369" max="4369" width="24.85546875" style="245" customWidth="1"/>
    <col min="4370" max="4370" width="19.42578125" style="245" customWidth="1"/>
    <col min="4371" max="4371" width="28.140625" style="245" customWidth="1"/>
    <col min="4372" max="4372" width="97.7109375" style="245" customWidth="1"/>
    <col min="4373" max="4373" width="40.140625" style="245" customWidth="1"/>
    <col min="4374" max="4374" width="18.42578125" style="245" customWidth="1"/>
    <col min="4375" max="4375" width="19.42578125" style="245" customWidth="1"/>
    <col min="4376" max="4376" width="80.28515625" style="245" customWidth="1"/>
    <col min="4377" max="4377" width="31.140625" style="245" customWidth="1"/>
    <col min="4378" max="4378" width="14.42578125" style="245" customWidth="1"/>
    <col min="4379" max="4380" width="11" style="245" customWidth="1"/>
    <col min="4381" max="4608" width="14.42578125" style="245"/>
    <col min="4609" max="4609" width="6.5703125" style="245" customWidth="1"/>
    <col min="4610" max="4610" width="10.7109375" style="245" customWidth="1"/>
    <col min="4611" max="4611" width="17.5703125" style="245" customWidth="1"/>
    <col min="4612" max="4612" width="21.5703125" style="245" customWidth="1"/>
    <col min="4613" max="4613" width="52.28515625" style="245" customWidth="1"/>
    <col min="4614" max="4614" width="24.140625" style="245" customWidth="1"/>
    <col min="4615" max="4615" width="26.5703125" style="245" customWidth="1"/>
    <col min="4616" max="4616" width="25.85546875" style="245" customWidth="1"/>
    <col min="4617" max="4617" width="14" style="245" customWidth="1"/>
    <col min="4618" max="4618" width="18" style="245" customWidth="1"/>
    <col min="4619" max="4619" width="18.5703125" style="245" customWidth="1"/>
    <col min="4620" max="4620" width="20" style="245" customWidth="1"/>
    <col min="4621" max="4621" width="18.28515625" style="245" customWidth="1"/>
    <col min="4622" max="4623" width="18" style="245" customWidth="1"/>
    <col min="4624" max="4624" width="26.28515625" style="245" customWidth="1"/>
    <col min="4625" max="4625" width="24.85546875" style="245" customWidth="1"/>
    <col min="4626" max="4626" width="19.42578125" style="245" customWidth="1"/>
    <col min="4627" max="4627" width="28.140625" style="245" customWidth="1"/>
    <col min="4628" max="4628" width="97.7109375" style="245" customWidth="1"/>
    <col min="4629" max="4629" width="40.140625" style="245" customWidth="1"/>
    <col min="4630" max="4630" width="18.42578125" style="245" customWidth="1"/>
    <col min="4631" max="4631" width="19.42578125" style="245" customWidth="1"/>
    <col min="4632" max="4632" width="80.28515625" style="245" customWidth="1"/>
    <col min="4633" max="4633" width="31.140625" style="245" customWidth="1"/>
    <col min="4634" max="4634" width="14.42578125" style="245" customWidth="1"/>
    <col min="4635" max="4636" width="11" style="245" customWidth="1"/>
    <col min="4637" max="4864" width="14.42578125" style="245"/>
    <col min="4865" max="4865" width="6.5703125" style="245" customWidth="1"/>
    <col min="4866" max="4866" width="10.7109375" style="245" customWidth="1"/>
    <col min="4867" max="4867" width="17.5703125" style="245" customWidth="1"/>
    <col min="4868" max="4868" width="21.5703125" style="245" customWidth="1"/>
    <col min="4869" max="4869" width="52.28515625" style="245" customWidth="1"/>
    <col min="4870" max="4870" width="24.140625" style="245" customWidth="1"/>
    <col min="4871" max="4871" width="26.5703125" style="245" customWidth="1"/>
    <col min="4872" max="4872" width="25.85546875" style="245" customWidth="1"/>
    <col min="4873" max="4873" width="14" style="245" customWidth="1"/>
    <col min="4874" max="4874" width="18" style="245" customWidth="1"/>
    <col min="4875" max="4875" width="18.5703125" style="245" customWidth="1"/>
    <col min="4876" max="4876" width="20" style="245" customWidth="1"/>
    <col min="4877" max="4877" width="18.28515625" style="245" customWidth="1"/>
    <col min="4878" max="4879" width="18" style="245" customWidth="1"/>
    <col min="4880" max="4880" width="26.28515625" style="245" customWidth="1"/>
    <col min="4881" max="4881" width="24.85546875" style="245" customWidth="1"/>
    <col min="4882" max="4882" width="19.42578125" style="245" customWidth="1"/>
    <col min="4883" max="4883" width="28.140625" style="245" customWidth="1"/>
    <col min="4884" max="4884" width="97.7109375" style="245" customWidth="1"/>
    <col min="4885" max="4885" width="40.140625" style="245" customWidth="1"/>
    <col min="4886" max="4886" width="18.42578125" style="245" customWidth="1"/>
    <col min="4887" max="4887" width="19.42578125" style="245" customWidth="1"/>
    <col min="4888" max="4888" width="80.28515625" style="245" customWidth="1"/>
    <col min="4889" max="4889" width="31.140625" style="245" customWidth="1"/>
    <col min="4890" max="4890" width="14.42578125" style="245" customWidth="1"/>
    <col min="4891" max="4892" width="11" style="245" customWidth="1"/>
    <col min="4893" max="5120" width="14.42578125" style="245"/>
    <col min="5121" max="5121" width="6.5703125" style="245" customWidth="1"/>
    <col min="5122" max="5122" width="10.7109375" style="245" customWidth="1"/>
    <col min="5123" max="5123" width="17.5703125" style="245" customWidth="1"/>
    <col min="5124" max="5124" width="21.5703125" style="245" customWidth="1"/>
    <col min="5125" max="5125" width="52.28515625" style="245" customWidth="1"/>
    <col min="5126" max="5126" width="24.140625" style="245" customWidth="1"/>
    <col min="5127" max="5127" width="26.5703125" style="245" customWidth="1"/>
    <col min="5128" max="5128" width="25.85546875" style="245" customWidth="1"/>
    <col min="5129" max="5129" width="14" style="245" customWidth="1"/>
    <col min="5130" max="5130" width="18" style="245" customWidth="1"/>
    <col min="5131" max="5131" width="18.5703125" style="245" customWidth="1"/>
    <col min="5132" max="5132" width="20" style="245" customWidth="1"/>
    <col min="5133" max="5133" width="18.28515625" style="245" customWidth="1"/>
    <col min="5134" max="5135" width="18" style="245" customWidth="1"/>
    <col min="5136" max="5136" width="26.28515625" style="245" customWidth="1"/>
    <col min="5137" max="5137" width="24.85546875" style="245" customWidth="1"/>
    <col min="5138" max="5138" width="19.42578125" style="245" customWidth="1"/>
    <col min="5139" max="5139" width="28.140625" style="245" customWidth="1"/>
    <col min="5140" max="5140" width="97.7109375" style="245" customWidth="1"/>
    <col min="5141" max="5141" width="40.140625" style="245" customWidth="1"/>
    <col min="5142" max="5142" width="18.42578125" style="245" customWidth="1"/>
    <col min="5143" max="5143" width="19.42578125" style="245" customWidth="1"/>
    <col min="5144" max="5144" width="80.28515625" style="245" customWidth="1"/>
    <col min="5145" max="5145" width="31.140625" style="245" customWidth="1"/>
    <col min="5146" max="5146" width="14.42578125" style="245" customWidth="1"/>
    <col min="5147" max="5148" width="11" style="245" customWidth="1"/>
    <col min="5149" max="5376" width="14.42578125" style="245"/>
    <col min="5377" max="5377" width="6.5703125" style="245" customWidth="1"/>
    <col min="5378" max="5378" width="10.7109375" style="245" customWidth="1"/>
    <col min="5379" max="5379" width="17.5703125" style="245" customWidth="1"/>
    <col min="5380" max="5380" width="21.5703125" style="245" customWidth="1"/>
    <col min="5381" max="5381" width="52.28515625" style="245" customWidth="1"/>
    <col min="5382" max="5382" width="24.140625" style="245" customWidth="1"/>
    <col min="5383" max="5383" width="26.5703125" style="245" customWidth="1"/>
    <col min="5384" max="5384" width="25.85546875" style="245" customWidth="1"/>
    <col min="5385" max="5385" width="14" style="245" customWidth="1"/>
    <col min="5386" max="5386" width="18" style="245" customWidth="1"/>
    <col min="5387" max="5387" width="18.5703125" style="245" customWidth="1"/>
    <col min="5388" max="5388" width="20" style="245" customWidth="1"/>
    <col min="5389" max="5389" width="18.28515625" style="245" customWidth="1"/>
    <col min="5390" max="5391" width="18" style="245" customWidth="1"/>
    <col min="5392" max="5392" width="26.28515625" style="245" customWidth="1"/>
    <col min="5393" max="5393" width="24.85546875" style="245" customWidth="1"/>
    <col min="5394" max="5394" width="19.42578125" style="245" customWidth="1"/>
    <col min="5395" max="5395" width="28.140625" style="245" customWidth="1"/>
    <col min="5396" max="5396" width="97.7109375" style="245" customWidth="1"/>
    <col min="5397" max="5397" width="40.140625" style="245" customWidth="1"/>
    <col min="5398" max="5398" width="18.42578125" style="245" customWidth="1"/>
    <col min="5399" max="5399" width="19.42578125" style="245" customWidth="1"/>
    <col min="5400" max="5400" width="80.28515625" style="245" customWidth="1"/>
    <col min="5401" max="5401" width="31.140625" style="245" customWidth="1"/>
    <col min="5402" max="5402" width="14.42578125" style="245" customWidth="1"/>
    <col min="5403" max="5404" width="11" style="245" customWidth="1"/>
    <col min="5405" max="5632" width="14.42578125" style="245"/>
    <col min="5633" max="5633" width="6.5703125" style="245" customWidth="1"/>
    <col min="5634" max="5634" width="10.7109375" style="245" customWidth="1"/>
    <col min="5635" max="5635" width="17.5703125" style="245" customWidth="1"/>
    <col min="5636" max="5636" width="21.5703125" style="245" customWidth="1"/>
    <col min="5637" max="5637" width="52.28515625" style="245" customWidth="1"/>
    <col min="5638" max="5638" width="24.140625" style="245" customWidth="1"/>
    <col min="5639" max="5639" width="26.5703125" style="245" customWidth="1"/>
    <col min="5640" max="5640" width="25.85546875" style="245" customWidth="1"/>
    <col min="5641" max="5641" width="14" style="245" customWidth="1"/>
    <col min="5642" max="5642" width="18" style="245" customWidth="1"/>
    <col min="5643" max="5643" width="18.5703125" style="245" customWidth="1"/>
    <col min="5644" max="5644" width="20" style="245" customWidth="1"/>
    <col min="5645" max="5645" width="18.28515625" style="245" customWidth="1"/>
    <col min="5646" max="5647" width="18" style="245" customWidth="1"/>
    <col min="5648" max="5648" width="26.28515625" style="245" customWidth="1"/>
    <col min="5649" max="5649" width="24.85546875" style="245" customWidth="1"/>
    <col min="5650" max="5650" width="19.42578125" style="245" customWidth="1"/>
    <col min="5651" max="5651" width="28.140625" style="245" customWidth="1"/>
    <col min="5652" max="5652" width="97.7109375" style="245" customWidth="1"/>
    <col min="5653" max="5653" width="40.140625" style="245" customWidth="1"/>
    <col min="5654" max="5654" width="18.42578125" style="245" customWidth="1"/>
    <col min="5655" max="5655" width="19.42578125" style="245" customWidth="1"/>
    <col min="5656" max="5656" width="80.28515625" style="245" customWidth="1"/>
    <col min="5657" max="5657" width="31.140625" style="245" customWidth="1"/>
    <col min="5658" max="5658" width="14.42578125" style="245" customWidth="1"/>
    <col min="5659" max="5660" width="11" style="245" customWidth="1"/>
    <col min="5661" max="5888" width="14.42578125" style="245"/>
    <col min="5889" max="5889" width="6.5703125" style="245" customWidth="1"/>
    <col min="5890" max="5890" width="10.7109375" style="245" customWidth="1"/>
    <col min="5891" max="5891" width="17.5703125" style="245" customWidth="1"/>
    <col min="5892" max="5892" width="21.5703125" style="245" customWidth="1"/>
    <col min="5893" max="5893" width="52.28515625" style="245" customWidth="1"/>
    <col min="5894" max="5894" width="24.140625" style="245" customWidth="1"/>
    <col min="5895" max="5895" width="26.5703125" style="245" customWidth="1"/>
    <col min="5896" max="5896" width="25.85546875" style="245" customWidth="1"/>
    <col min="5897" max="5897" width="14" style="245" customWidth="1"/>
    <col min="5898" max="5898" width="18" style="245" customWidth="1"/>
    <col min="5899" max="5899" width="18.5703125" style="245" customWidth="1"/>
    <col min="5900" max="5900" width="20" style="245" customWidth="1"/>
    <col min="5901" max="5901" width="18.28515625" style="245" customWidth="1"/>
    <col min="5902" max="5903" width="18" style="245" customWidth="1"/>
    <col min="5904" max="5904" width="26.28515625" style="245" customWidth="1"/>
    <col min="5905" max="5905" width="24.85546875" style="245" customWidth="1"/>
    <col min="5906" max="5906" width="19.42578125" style="245" customWidth="1"/>
    <col min="5907" max="5907" width="28.140625" style="245" customWidth="1"/>
    <col min="5908" max="5908" width="97.7109375" style="245" customWidth="1"/>
    <col min="5909" max="5909" width="40.140625" style="245" customWidth="1"/>
    <col min="5910" max="5910" width="18.42578125" style="245" customWidth="1"/>
    <col min="5911" max="5911" width="19.42578125" style="245" customWidth="1"/>
    <col min="5912" max="5912" width="80.28515625" style="245" customWidth="1"/>
    <col min="5913" max="5913" width="31.140625" style="245" customWidth="1"/>
    <col min="5914" max="5914" width="14.42578125" style="245" customWidth="1"/>
    <col min="5915" max="5916" width="11" style="245" customWidth="1"/>
    <col min="5917" max="6144" width="14.42578125" style="245"/>
    <col min="6145" max="6145" width="6.5703125" style="245" customWidth="1"/>
    <col min="6146" max="6146" width="10.7109375" style="245" customWidth="1"/>
    <col min="6147" max="6147" width="17.5703125" style="245" customWidth="1"/>
    <col min="6148" max="6148" width="21.5703125" style="245" customWidth="1"/>
    <col min="6149" max="6149" width="52.28515625" style="245" customWidth="1"/>
    <col min="6150" max="6150" width="24.140625" style="245" customWidth="1"/>
    <col min="6151" max="6151" width="26.5703125" style="245" customWidth="1"/>
    <col min="6152" max="6152" width="25.85546875" style="245" customWidth="1"/>
    <col min="6153" max="6153" width="14" style="245" customWidth="1"/>
    <col min="6154" max="6154" width="18" style="245" customWidth="1"/>
    <col min="6155" max="6155" width="18.5703125" style="245" customWidth="1"/>
    <col min="6156" max="6156" width="20" style="245" customWidth="1"/>
    <col min="6157" max="6157" width="18.28515625" style="245" customWidth="1"/>
    <col min="6158" max="6159" width="18" style="245" customWidth="1"/>
    <col min="6160" max="6160" width="26.28515625" style="245" customWidth="1"/>
    <col min="6161" max="6161" width="24.85546875" style="245" customWidth="1"/>
    <col min="6162" max="6162" width="19.42578125" style="245" customWidth="1"/>
    <col min="6163" max="6163" width="28.140625" style="245" customWidth="1"/>
    <col min="6164" max="6164" width="97.7109375" style="245" customWidth="1"/>
    <col min="6165" max="6165" width="40.140625" style="245" customWidth="1"/>
    <col min="6166" max="6166" width="18.42578125" style="245" customWidth="1"/>
    <col min="6167" max="6167" width="19.42578125" style="245" customWidth="1"/>
    <col min="6168" max="6168" width="80.28515625" style="245" customWidth="1"/>
    <col min="6169" max="6169" width="31.140625" style="245" customWidth="1"/>
    <col min="6170" max="6170" width="14.42578125" style="245" customWidth="1"/>
    <col min="6171" max="6172" width="11" style="245" customWidth="1"/>
    <col min="6173" max="6400" width="14.42578125" style="245"/>
    <col min="6401" max="6401" width="6.5703125" style="245" customWidth="1"/>
    <col min="6402" max="6402" width="10.7109375" style="245" customWidth="1"/>
    <col min="6403" max="6403" width="17.5703125" style="245" customWidth="1"/>
    <col min="6404" max="6404" width="21.5703125" style="245" customWidth="1"/>
    <col min="6405" max="6405" width="52.28515625" style="245" customWidth="1"/>
    <col min="6406" max="6406" width="24.140625" style="245" customWidth="1"/>
    <col min="6407" max="6407" width="26.5703125" style="245" customWidth="1"/>
    <col min="6408" max="6408" width="25.85546875" style="245" customWidth="1"/>
    <col min="6409" max="6409" width="14" style="245" customWidth="1"/>
    <col min="6410" max="6410" width="18" style="245" customWidth="1"/>
    <col min="6411" max="6411" width="18.5703125" style="245" customWidth="1"/>
    <col min="6412" max="6412" width="20" style="245" customWidth="1"/>
    <col min="6413" max="6413" width="18.28515625" style="245" customWidth="1"/>
    <col min="6414" max="6415" width="18" style="245" customWidth="1"/>
    <col min="6416" max="6416" width="26.28515625" style="245" customWidth="1"/>
    <col min="6417" max="6417" width="24.85546875" style="245" customWidth="1"/>
    <col min="6418" max="6418" width="19.42578125" style="245" customWidth="1"/>
    <col min="6419" max="6419" width="28.140625" style="245" customWidth="1"/>
    <col min="6420" max="6420" width="97.7109375" style="245" customWidth="1"/>
    <col min="6421" max="6421" width="40.140625" style="245" customWidth="1"/>
    <col min="6422" max="6422" width="18.42578125" style="245" customWidth="1"/>
    <col min="6423" max="6423" width="19.42578125" style="245" customWidth="1"/>
    <col min="6424" max="6424" width="80.28515625" style="245" customWidth="1"/>
    <col min="6425" max="6425" width="31.140625" style="245" customWidth="1"/>
    <col min="6426" max="6426" width="14.42578125" style="245" customWidth="1"/>
    <col min="6427" max="6428" width="11" style="245" customWidth="1"/>
    <col min="6429" max="6656" width="14.42578125" style="245"/>
    <col min="6657" max="6657" width="6.5703125" style="245" customWidth="1"/>
    <col min="6658" max="6658" width="10.7109375" style="245" customWidth="1"/>
    <col min="6659" max="6659" width="17.5703125" style="245" customWidth="1"/>
    <col min="6660" max="6660" width="21.5703125" style="245" customWidth="1"/>
    <col min="6661" max="6661" width="52.28515625" style="245" customWidth="1"/>
    <col min="6662" max="6662" width="24.140625" style="245" customWidth="1"/>
    <col min="6663" max="6663" width="26.5703125" style="245" customWidth="1"/>
    <col min="6664" max="6664" width="25.85546875" style="245" customWidth="1"/>
    <col min="6665" max="6665" width="14" style="245" customWidth="1"/>
    <col min="6666" max="6666" width="18" style="245" customWidth="1"/>
    <col min="6667" max="6667" width="18.5703125" style="245" customWidth="1"/>
    <col min="6668" max="6668" width="20" style="245" customWidth="1"/>
    <col min="6669" max="6669" width="18.28515625" style="245" customWidth="1"/>
    <col min="6670" max="6671" width="18" style="245" customWidth="1"/>
    <col min="6672" max="6672" width="26.28515625" style="245" customWidth="1"/>
    <col min="6673" max="6673" width="24.85546875" style="245" customWidth="1"/>
    <col min="6674" max="6674" width="19.42578125" style="245" customWidth="1"/>
    <col min="6675" max="6675" width="28.140625" style="245" customWidth="1"/>
    <col min="6676" max="6676" width="97.7109375" style="245" customWidth="1"/>
    <col min="6677" max="6677" width="40.140625" style="245" customWidth="1"/>
    <col min="6678" max="6678" width="18.42578125" style="245" customWidth="1"/>
    <col min="6679" max="6679" width="19.42578125" style="245" customWidth="1"/>
    <col min="6680" max="6680" width="80.28515625" style="245" customWidth="1"/>
    <col min="6681" max="6681" width="31.140625" style="245" customWidth="1"/>
    <col min="6682" max="6682" width="14.42578125" style="245" customWidth="1"/>
    <col min="6683" max="6684" width="11" style="245" customWidth="1"/>
    <col min="6685" max="6912" width="14.42578125" style="245"/>
    <col min="6913" max="6913" width="6.5703125" style="245" customWidth="1"/>
    <col min="6914" max="6914" width="10.7109375" style="245" customWidth="1"/>
    <col min="6915" max="6915" width="17.5703125" style="245" customWidth="1"/>
    <col min="6916" max="6916" width="21.5703125" style="245" customWidth="1"/>
    <col min="6917" max="6917" width="52.28515625" style="245" customWidth="1"/>
    <col min="6918" max="6918" width="24.140625" style="245" customWidth="1"/>
    <col min="6919" max="6919" width="26.5703125" style="245" customWidth="1"/>
    <col min="6920" max="6920" width="25.85546875" style="245" customWidth="1"/>
    <col min="6921" max="6921" width="14" style="245" customWidth="1"/>
    <col min="6922" max="6922" width="18" style="245" customWidth="1"/>
    <col min="6923" max="6923" width="18.5703125" style="245" customWidth="1"/>
    <col min="6924" max="6924" width="20" style="245" customWidth="1"/>
    <col min="6925" max="6925" width="18.28515625" style="245" customWidth="1"/>
    <col min="6926" max="6927" width="18" style="245" customWidth="1"/>
    <col min="6928" max="6928" width="26.28515625" style="245" customWidth="1"/>
    <col min="6929" max="6929" width="24.85546875" style="245" customWidth="1"/>
    <col min="6930" max="6930" width="19.42578125" style="245" customWidth="1"/>
    <col min="6931" max="6931" width="28.140625" style="245" customWidth="1"/>
    <col min="6932" max="6932" width="97.7109375" style="245" customWidth="1"/>
    <col min="6933" max="6933" width="40.140625" style="245" customWidth="1"/>
    <col min="6934" max="6934" width="18.42578125" style="245" customWidth="1"/>
    <col min="6935" max="6935" width="19.42578125" style="245" customWidth="1"/>
    <col min="6936" max="6936" width="80.28515625" style="245" customWidth="1"/>
    <col min="6937" max="6937" width="31.140625" style="245" customWidth="1"/>
    <col min="6938" max="6938" width="14.42578125" style="245" customWidth="1"/>
    <col min="6939" max="6940" width="11" style="245" customWidth="1"/>
    <col min="6941" max="7168" width="14.42578125" style="245"/>
    <col min="7169" max="7169" width="6.5703125" style="245" customWidth="1"/>
    <col min="7170" max="7170" width="10.7109375" style="245" customWidth="1"/>
    <col min="7171" max="7171" width="17.5703125" style="245" customWidth="1"/>
    <col min="7172" max="7172" width="21.5703125" style="245" customWidth="1"/>
    <col min="7173" max="7173" width="52.28515625" style="245" customWidth="1"/>
    <col min="7174" max="7174" width="24.140625" style="245" customWidth="1"/>
    <col min="7175" max="7175" width="26.5703125" style="245" customWidth="1"/>
    <col min="7176" max="7176" width="25.85546875" style="245" customWidth="1"/>
    <col min="7177" max="7177" width="14" style="245" customWidth="1"/>
    <col min="7178" max="7178" width="18" style="245" customWidth="1"/>
    <col min="7179" max="7179" width="18.5703125" style="245" customWidth="1"/>
    <col min="7180" max="7180" width="20" style="245" customWidth="1"/>
    <col min="7181" max="7181" width="18.28515625" style="245" customWidth="1"/>
    <col min="7182" max="7183" width="18" style="245" customWidth="1"/>
    <col min="7184" max="7184" width="26.28515625" style="245" customWidth="1"/>
    <col min="7185" max="7185" width="24.85546875" style="245" customWidth="1"/>
    <col min="7186" max="7186" width="19.42578125" style="245" customWidth="1"/>
    <col min="7187" max="7187" width="28.140625" style="245" customWidth="1"/>
    <col min="7188" max="7188" width="97.7109375" style="245" customWidth="1"/>
    <col min="7189" max="7189" width="40.140625" style="245" customWidth="1"/>
    <col min="7190" max="7190" width="18.42578125" style="245" customWidth="1"/>
    <col min="7191" max="7191" width="19.42578125" style="245" customWidth="1"/>
    <col min="7192" max="7192" width="80.28515625" style="245" customWidth="1"/>
    <col min="7193" max="7193" width="31.140625" style="245" customWidth="1"/>
    <col min="7194" max="7194" width="14.42578125" style="245" customWidth="1"/>
    <col min="7195" max="7196" width="11" style="245" customWidth="1"/>
    <col min="7197" max="7424" width="14.42578125" style="245"/>
    <col min="7425" max="7425" width="6.5703125" style="245" customWidth="1"/>
    <col min="7426" max="7426" width="10.7109375" style="245" customWidth="1"/>
    <col min="7427" max="7427" width="17.5703125" style="245" customWidth="1"/>
    <col min="7428" max="7428" width="21.5703125" style="245" customWidth="1"/>
    <col min="7429" max="7429" width="52.28515625" style="245" customWidth="1"/>
    <col min="7430" max="7430" width="24.140625" style="245" customWidth="1"/>
    <col min="7431" max="7431" width="26.5703125" style="245" customWidth="1"/>
    <col min="7432" max="7432" width="25.85546875" style="245" customWidth="1"/>
    <col min="7433" max="7433" width="14" style="245" customWidth="1"/>
    <col min="7434" max="7434" width="18" style="245" customWidth="1"/>
    <col min="7435" max="7435" width="18.5703125" style="245" customWidth="1"/>
    <col min="7436" max="7436" width="20" style="245" customWidth="1"/>
    <col min="7437" max="7437" width="18.28515625" style="245" customWidth="1"/>
    <col min="7438" max="7439" width="18" style="245" customWidth="1"/>
    <col min="7440" max="7440" width="26.28515625" style="245" customWidth="1"/>
    <col min="7441" max="7441" width="24.85546875" style="245" customWidth="1"/>
    <col min="7442" max="7442" width="19.42578125" style="245" customWidth="1"/>
    <col min="7443" max="7443" width="28.140625" style="245" customWidth="1"/>
    <col min="7444" max="7444" width="97.7109375" style="245" customWidth="1"/>
    <col min="7445" max="7445" width="40.140625" style="245" customWidth="1"/>
    <col min="7446" max="7446" width="18.42578125" style="245" customWidth="1"/>
    <col min="7447" max="7447" width="19.42578125" style="245" customWidth="1"/>
    <col min="7448" max="7448" width="80.28515625" style="245" customWidth="1"/>
    <col min="7449" max="7449" width="31.140625" style="245" customWidth="1"/>
    <col min="7450" max="7450" width="14.42578125" style="245" customWidth="1"/>
    <col min="7451" max="7452" width="11" style="245" customWidth="1"/>
    <col min="7453" max="7680" width="14.42578125" style="245"/>
    <col min="7681" max="7681" width="6.5703125" style="245" customWidth="1"/>
    <col min="7682" max="7682" width="10.7109375" style="245" customWidth="1"/>
    <col min="7683" max="7683" width="17.5703125" style="245" customWidth="1"/>
    <col min="7684" max="7684" width="21.5703125" style="245" customWidth="1"/>
    <col min="7685" max="7685" width="52.28515625" style="245" customWidth="1"/>
    <col min="7686" max="7686" width="24.140625" style="245" customWidth="1"/>
    <col min="7687" max="7687" width="26.5703125" style="245" customWidth="1"/>
    <col min="7688" max="7688" width="25.85546875" style="245" customWidth="1"/>
    <col min="7689" max="7689" width="14" style="245" customWidth="1"/>
    <col min="7690" max="7690" width="18" style="245" customWidth="1"/>
    <col min="7691" max="7691" width="18.5703125" style="245" customWidth="1"/>
    <col min="7692" max="7692" width="20" style="245" customWidth="1"/>
    <col min="7693" max="7693" width="18.28515625" style="245" customWidth="1"/>
    <col min="7694" max="7695" width="18" style="245" customWidth="1"/>
    <col min="7696" max="7696" width="26.28515625" style="245" customWidth="1"/>
    <col min="7697" max="7697" width="24.85546875" style="245" customWidth="1"/>
    <col min="7698" max="7698" width="19.42578125" style="245" customWidth="1"/>
    <col min="7699" max="7699" width="28.140625" style="245" customWidth="1"/>
    <col min="7700" max="7700" width="97.7109375" style="245" customWidth="1"/>
    <col min="7701" max="7701" width="40.140625" style="245" customWidth="1"/>
    <col min="7702" max="7702" width="18.42578125" style="245" customWidth="1"/>
    <col min="7703" max="7703" width="19.42578125" style="245" customWidth="1"/>
    <col min="7704" max="7704" width="80.28515625" style="245" customWidth="1"/>
    <col min="7705" max="7705" width="31.140625" style="245" customWidth="1"/>
    <col min="7706" max="7706" width="14.42578125" style="245" customWidth="1"/>
    <col min="7707" max="7708" width="11" style="245" customWidth="1"/>
    <col min="7709" max="7936" width="14.42578125" style="245"/>
    <col min="7937" max="7937" width="6.5703125" style="245" customWidth="1"/>
    <col min="7938" max="7938" width="10.7109375" style="245" customWidth="1"/>
    <col min="7939" max="7939" width="17.5703125" style="245" customWidth="1"/>
    <col min="7940" max="7940" width="21.5703125" style="245" customWidth="1"/>
    <col min="7941" max="7941" width="52.28515625" style="245" customWidth="1"/>
    <col min="7942" max="7942" width="24.140625" style="245" customWidth="1"/>
    <col min="7943" max="7943" width="26.5703125" style="245" customWidth="1"/>
    <col min="7944" max="7944" width="25.85546875" style="245" customWidth="1"/>
    <col min="7945" max="7945" width="14" style="245" customWidth="1"/>
    <col min="7946" max="7946" width="18" style="245" customWidth="1"/>
    <col min="7947" max="7947" width="18.5703125" style="245" customWidth="1"/>
    <col min="7948" max="7948" width="20" style="245" customWidth="1"/>
    <col min="7949" max="7949" width="18.28515625" style="245" customWidth="1"/>
    <col min="7950" max="7951" width="18" style="245" customWidth="1"/>
    <col min="7952" max="7952" width="26.28515625" style="245" customWidth="1"/>
    <col min="7953" max="7953" width="24.85546875" style="245" customWidth="1"/>
    <col min="7954" max="7954" width="19.42578125" style="245" customWidth="1"/>
    <col min="7955" max="7955" width="28.140625" style="245" customWidth="1"/>
    <col min="7956" max="7956" width="97.7109375" style="245" customWidth="1"/>
    <col min="7957" max="7957" width="40.140625" style="245" customWidth="1"/>
    <col min="7958" max="7958" width="18.42578125" style="245" customWidth="1"/>
    <col min="7959" max="7959" width="19.42578125" style="245" customWidth="1"/>
    <col min="7960" max="7960" width="80.28515625" style="245" customWidth="1"/>
    <col min="7961" max="7961" width="31.140625" style="245" customWidth="1"/>
    <col min="7962" max="7962" width="14.42578125" style="245" customWidth="1"/>
    <col min="7963" max="7964" width="11" style="245" customWidth="1"/>
    <col min="7965" max="8192" width="14.42578125" style="245"/>
    <col min="8193" max="8193" width="6.5703125" style="245" customWidth="1"/>
    <col min="8194" max="8194" width="10.7109375" style="245" customWidth="1"/>
    <col min="8195" max="8195" width="17.5703125" style="245" customWidth="1"/>
    <col min="8196" max="8196" width="21.5703125" style="245" customWidth="1"/>
    <col min="8197" max="8197" width="52.28515625" style="245" customWidth="1"/>
    <col min="8198" max="8198" width="24.140625" style="245" customWidth="1"/>
    <col min="8199" max="8199" width="26.5703125" style="245" customWidth="1"/>
    <col min="8200" max="8200" width="25.85546875" style="245" customWidth="1"/>
    <col min="8201" max="8201" width="14" style="245" customWidth="1"/>
    <col min="8202" max="8202" width="18" style="245" customWidth="1"/>
    <col min="8203" max="8203" width="18.5703125" style="245" customWidth="1"/>
    <col min="8204" max="8204" width="20" style="245" customWidth="1"/>
    <col min="8205" max="8205" width="18.28515625" style="245" customWidth="1"/>
    <col min="8206" max="8207" width="18" style="245" customWidth="1"/>
    <col min="8208" max="8208" width="26.28515625" style="245" customWidth="1"/>
    <col min="8209" max="8209" width="24.85546875" style="245" customWidth="1"/>
    <col min="8210" max="8210" width="19.42578125" style="245" customWidth="1"/>
    <col min="8211" max="8211" width="28.140625" style="245" customWidth="1"/>
    <col min="8212" max="8212" width="97.7109375" style="245" customWidth="1"/>
    <col min="8213" max="8213" width="40.140625" style="245" customWidth="1"/>
    <col min="8214" max="8214" width="18.42578125" style="245" customWidth="1"/>
    <col min="8215" max="8215" width="19.42578125" style="245" customWidth="1"/>
    <col min="8216" max="8216" width="80.28515625" style="245" customWidth="1"/>
    <col min="8217" max="8217" width="31.140625" style="245" customWidth="1"/>
    <col min="8218" max="8218" width="14.42578125" style="245" customWidth="1"/>
    <col min="8219" max="8220" width="11" style="245" customWidth="1"/>
    <col min="8221" max="8448" width="14.42578125" style="245"/>
    <col min="8449" max="8449" width="6.5703125" style="245" customWidth="1"/>
    <col min="8450" max="8450" width="10.7109375" style="245" customWidth="1"/>
    <col min="8451" max="8451" width="17.5703125" style="245" customWidth="1"/>
    <col min="8452" max="8452" width="21.5703125" style="245" customWidth="1"/>
    <col min="8453" max="8453" width="52.28515625" style="245" customWidth="1"/>
    <col min="8454" max="8454" width="24.140625" style="245" customWidth="1"/>
    <col min="8455" max="8455" width="26.5703125" style="245" customWidth="1"/>
    <col min="8456" max="8456" width="25.85546875" style="245" customWidth="1"/>
    <col min="8457" max="8457" width="14" style="245" customWidth="1"/>
    <col min="8458" max="8458" width="18" style="245" customWidth="1"/>
    <col min="8459" max="8459" width="18.5703125" style="245" customWidth="1"/>
    <col min="8460" max="8460" width="20" style="245" customWidth="1"/>
    <col min="8461" max="8461" width="18.28515625" style="245" customWidth="1"/>
    <col min="8462" max="8463" width="18" style="245" customWidth="1"/>
    <col min="8464" max="8464" width="26.28515625" style="245" customWidth="1"/>
    <col min="8465" max="8465" width="24.85546875" style="245" customWidth="1"/>
    <col min="8466" max="8466" width="19.42578125" style="245" customWidth="1"/>
    <col min="8467" max="8467" width="28.140625" style="245" customWidth="1"/>
    <col min="8468" max="8468" width="97.7109375" style="245" customWidth="1"/>
    <col min="8469" max="8469" width="40.140625" style="245" customWidth="1"/>
    <col min="8470" max="8470" width="18.42578125" style="245" customWidth="1"/>
    <col min="8471" max="8471" width="19.42578125" style="245" customWidth="1"/>
    <col min="8472" max="8472" width="80.28515625" style="245" customWidth="1"/>
    <col min="8473" max="8473" width="31.140625" style="245" customWidth="1"/>
    <col min="8474" max="8474" width="14.42578125" style="245" customWidth="1"/>
    <col min="8475" max="8476" width="11" style="245" customWidth="1"/>
    <col min="8477" max="8704" width="14.42578125" style="245"/>
    <col min="8705" max="8705" width="6.5703125" style="245" customWidth="1"/>
    <col min="8706" max="8706" width="10.7109375" style="245" customWidth="1"/>
    <col min="8707" max="8707" width="17.5703125" style="245" customWidth="1"/>
    <col min="8708" max="8708" width="21.5703125" style="245" customWidth="1"/>
    <col min="8709" max="8709" width="52.28515625" style="245" customWidth="1"/>
    <col min="8710" max="8710" width="24.140625" style="245" customWidth="1"/>
    <col min="8711" max="8711" width="26.5703125" style="245" customWidth="1"/>
    <col min="8712" max="8712" width="25.85546875" style="245" customWidth="1"/>
    <col min="8713" max="8713" width="14" style="245" customWidth="1"/>
    <col min="8714" max="8714" width="18" style="245" customWidth="1"/>
    <col min="8715" max="8715" width="18.5703125" style="245" customWidth="1"/>
    <col min="8716" max="8716" width="20" style="245" customWidth="1"/>
    <col min="8717" max="8717" width="18.28515625" style="245" customWidth="1"/>
    <col min="8718" max="8719" width="18" style="245" customWidth="1"/>
    <col min="8720" max="8720" width="26.28515625" style="245" customWidth="1"/>
    <col min="8721" max="8721" width="24.85546875" style="245" customWidth="1"/>
    <col min="8722" max="8722" width="19.42578125" style="245" customWidth="1"/>
    <col min="8723" max="8723" width="28.140625" style="245" customWidth="1"/>
    <col min="8724" max="8724" width="97.7109375" style="245" customWidth="1"/>
    <col min="8725" max="8725" width="40.140625" style="245" customWidth="1"/>
    <col min="8726" max="8726" width="18.42578125" style="245" customWidth="1"/>
    <col min="8727" max="8727" width="19.42578125" style="245" customWidth="1"/>
    <col min="8728" max="8728" width="80.28515625" style="245" customWidth="1"/>
    <col min="8729" max="8729" width="31.140625" style="245" customWidth="1"/>
    <col min="8730" max="8730" width="14.42578125" style="245" customWidth="1"/>
    <col min="8731" max="8732" width="11" style="245" customWidth="1"/>
    <col min="8733" max="8960" width="14.42578125" style="245"/>
    <col min="8961" max="8961" width="6.5703125" style="245" customWidth="1"/>
    <col min="8962" max="8962" width="10.7109375" style="245" customWidth="1"/>
    <col min="8963" max="8963" width="17.5703125" style="245" customWidth="1"/>
    <col min="8964" max="8964" width="21.5703125" style="245" customWidth="1"/>
    <col min="8965" max="8965" width="52.28515625" style="245" customWidth="1"/>
    <col min="8966" max="8966" width="24.140625" style="245" customWidth="1"/>
    <col min="8967" max="8967" width="26.5703125" style="245" customWidth="1"/>
    <col min="8968" max="8968" width="25.85546875" style="245" customWidth="1"/>
    <col min="8969" max="8969" width="14" style="245" customWidth="1"/>
    <col min="8970" max="8970" width="18" style="245" customWidth="1"/>
    <col min="8971" max="8971" width="18.5703125" style="245" customWidth="1"/>
    <col min="8972" max="8972" width="20" style="245" customWidth="1"/>
    <col min="8973" max="8973" width="18.28515625" style="245" customWidth="1"/>
    <col min="8974" max="8975" width="18" style="245" customWidth="1"/>
    <col min="8976" max="8976" width="26.28515625" style="245" customWidth="1"/>
    <col min="8977" max="8977" width="24.85546875" style="245" customWidth="1"/>
    <col min="8978" max="8978" width="19.42578125" style="245" customWidth="1"/>
    <col min="8979" max="8979" width="28.140625" style="245" customWidth="1"/>
    <col min="8980" max="8980" width="97.7109375" style="245" customWidth="1"/>
    <col min="8981" max="8981" width="40.140625" style="245" customWidth="1"/>
    <col min="8982" max="8982" width="18.42578125" style="245" customWidth="1"/>
    <col min="8983" max="8983" width="19.42578125" style="245" customWidth="1"/>
    <col min="8984" max="8984" width="80.28515625" style="245" customWidth="1"/>
    <col min="8985" max="8985" width="31.140625" style="245" customWidth="1"/>
    <col min="8986" max="8986" width="14.42578125" style="245" customWidth="1"/>
    <col min="8987" max="8988" width="11" style="245" customWidth="1"/>
    <col min="8989" max="9216" width="14.42578125" style="245"/>
    <col min="9217" max="9217" width="6.5703125" style="245" customWidth="1"/>
    <col min="9218" max="9218" width="10.7109375" style="245" customWidth="1"/>
    <col min="9219" max="9219" width="17.5703125" style="245" customWidth="1"/>
    <col min="9220" max="9220" width="21.5703125" style="245" customWidth="1"/>
    <col min="9221" max="9221" width="52.28515625" style="245" customWidth="1"/>
    <col min="9222" max="9222" width="24.140625" style="245" customWidth="1"/>
    <col min="9223" max="9223" width="26.5703125" style="245" customWidth="1"/>
    <col min="9224" max="9224" width="25.85546875" style="245" customWidth="1"/>
    <col min="9225" max="9225" width="14" style="245" customWidth="1"/>
    <col min="9226" max="9226" width="18" style="245" customWidth="1"/>
    <col min="9227" max="9227" width="18.5703125" style="245" customWidth="1"/>
    <col min="9228" max="9228" width="20" style="245" customWidth="1"/>
    <col min="9229" max="9229" width="18.28515625" style="245" customWidth="1"/>
    <col min="9230" max="9231" width="18" style="245" customWidth="1"/>
    <col min="9232" max="9232" width="26.28515625" style="245" customWidth="1"/>
    <col min="9233" max="9233" width="24.85546875" style="245" customWidth="1"/>
    <col min="9234" max="9234" width="19.42578125" style="245" customWidth="1"/>
    <col min="9235" max="9235" width="28.140625" style="245" customWidth="1"/>
    <col min="9236" max="9236" width="97.7109375" style="245" customWidth="1"/>
    <col min="9237" max="9237" width="40.140625" style="245" customWidth="1"/>
    <col min="9238" max="9238" width="18.42578125" style="245" customWidth="1"/>
    <col min="9239" max="9239" width="19.42578125" style="245" customWidth="1"/>
    <col min="9240" max="9240" width="80.28515625" style="245" customWidth="1"/>
    <col min="9241" max="9241" width="31.140625" style="245" customWidth="1"/>
    <col min="9242" max="9242" width="14.42578125" style="245" customWidth="1"/>
    <col min="9243" max="9244" width="11" style="245" customWidth="1"/>
    <col min="9245" max="9472" width="14.42578125" style="245"/>
    <col min="9473" max="9473" width="6.5703125" style="245" customWidth="1"/>
    <col min="9474" max="9474" width="10.7109375" style="245" customWidth="1"/>
    <col min="9475" max="9475" width="17.5703125" style="245" customWidth="1"/>
    <col min="9476" max="9476" width="21.5703125" style="245" customWidth="1"/>
    <col min="9477" max="9477" width="52.28515625" style="245" customWidth="1"/>
    <col min="9478" max="9478" width="24.140625" style="245" customWidth="1"/>
    <col min="9479" max="9479" width="26.5703125" style="245" customWidth="1"/>
    <col min="9480" max="9480" width="25.85546875" style="245" customWidth="1"/>
    <col min="9481" max="9481" width="14" style="245" customWidth="1"/>
    <col min="9482" max="9482" width="18" style="245" customWidth="1"/>
    <col min="9483" max="9483" width="18.5703125" style="245" customWidth="1"/>
    <col min="9484" max="9484" width="20" style="245" customWidth="1"/>
    <col min="9485" max="9485" width="18.28515625" style="245" customWidth="1"/>
    <col min="9486" max="9487" width="18" style="245" customWidth="1"/>
    <col min="9488" max="9488" width="26.28515625" style="245" customWidth="1"/>
    <col min="9489" max="9489" width="24.85546875" style="245" customWidth="1"/>
    <col min="9490" max="9490" width="19.42578125" style="245" customWidth="1"/>
    <col min="9491" max="9491" width="28.140625" style="245" customWidth="1"/>
    <col min="9492" max="9492" width="97.7109375" style="245" customWidth="1"/>
    <col min="9493" max="9493" width="40.140625" style="245" customWidth="1"/>
    <col min="9494" max="9494" width="18.42578125" style="245" customWidth="1"/>
    <col min="9495" max="9495" width="19.42578125" style="245" customWidth="1"/>
    <col min="9496" max="9496" width="80.28515625" style="245" customWidth="1"/>
    <col min="9497" max="9497" width="31.140625" style="245" customWidth="1"/>
    <col min="9498" max="9498" width="14.42578125" style="245" customWidth="1"/>
    <col min="9499" max="9500" width="11" style="245" customWidth="1"/>
    <col min="9501" max="9728" width="14.42578125" style="245"/>
    <col min="9729" max="9729" width="6.5703125" style="245" customWidth="1"/>
    <col min="9730" max="9730" width="10.7109375" style="245" customWidth="1"/>
    <col min="9731" max="9731" width="17.5703125" style="245" customWidth="1"/>
    <col min="9732" max="9732" width="21.5703125" style="245" customWidth="1"/>
    <col min="9733" max="9733" width="52.28515625" style="245" customWidth="1"/>
    <col min="9734" max="9734" width="24.140625" style="245" customWidth="1"/>
    <col min="9735" max="9735" width="26.5703125" style="245" customWidth="1"/>
    <col min="9736" max="9736" width="25.85546875" style="245" customWidth="1"/>
    <col min="9737" max="9737" width="14" style="245" customWidth="1"/>
    <col min="9738" max="9738" width="18" style="245" customWidth="1"/>
    <col min="9739" max="9739" width="18.5703125" style="245" customWidth="1"/>
    <col min="9740" max="9740" width="20" style="245" customWidth="1"/>
    <col min="9741" max="9741" width="18.28515625" style="245" customWidth="1"/>
    <col min="9742" max="9743" width="18" style="245" customWidth="1"/>
    <col min="9744" max="9744" width="26.28515625" style="245" customWidth="1"/>
    <col min="9745" max="9745" width="24.85546875" style="245" customWidth="1"/>
    <col min="9746" max="9746" width="19.42578125" style="245" customWidth="1"/>
    <col min="9747" max="9747" width="28.140625" style="245" customWidth="1"/>
    <col min="9748" max="9748" width="97.7109375" style="245" customWidth="1"/>
    <col min="9749" max="9749" width="40.140625" style="245" customWidth="1"/>
    <col min="9750" max="9750" width="18.42578125" style="245" customWidth="1"/>
    <col min="9751" max="9751" width="19.42578125" style="245" customWidth="1"/>
    <col min="9752" max="9752" width="80.28515625" style="245" customWidth="1"/>
    <col min="9753" max="9753" width="31.140625" style="245" customWidth="1"/>
    <col min="9754" max="9754" width="14.42578125" style="245" customWidth="1"/>
    <col min="9755" max="9756" width="11" style="245" customWidth="1"/>
    <col min="9757" max="9984" width="14.42578125" style="245"/>
    <col min="9985" max="9985" width="6.5703125" style="245" customWidth="1"/>
    <col min="9986" max="9986" width="10.7109375" style="245" customWidth="1"/>
    <col min="9987" max="9987" width="17.5703125" style="245" customWidth="1"/>
    <col min="9988" max="9988" width="21.5703125" style="245" customWidth="1"/>
    <col min="9989" max="9989" width="52.28515625" style="245" customWidth="1"/>
    <col min="9990" max="9990" width="24.140625" style="245" customWidth="1"/>
    <col min="9991" max="9991" width="26.5703125" style="245" customWidth="1"/>
    <col min="9992" max="9992" width="25.85546875" style="245" customWidth="1"/>
    <col min="9993" max="9993" width="14" style="245" customWidth="1"/>
    <col min="9994" max="9994" width="18" style="245" customWidth="1"/>
    <col min="9995" max="9995" width="18.5703125" style="245" customWidth="1"/>
    <col min="9996" max="9996" width="20" style="245" customWidth="1"/>
    <col min="9997" max="9997" width="18.28515625" style="245" customWidth="1"/>
    <col min="9998" max="9999" width="18" style="245" customWidth="1"/>
    <col min="10000" max="10000" width="26.28515625" style="245" customWidth="1"/>
    <col min="10001" max="10001" width="24.85546875" style="245" customWidth="1"/>
    <col min="10002" max="10002" width="19.42578125" style="245" customWidth="1"/>
    <col min="10003" max="10003" width="28.140625" style="245" customWidth="1"/>
    <col min="10004" max="10004" width="97.7109375" style="245" customWidth="1"/>
    <col min="10005" max="10005" width="40.140625" style="245" customWidth="1"/>
    <col min="10006" max="10006" width="18.42578125" style="245" customWidth="1"/>
    <col min="10007" max="10007" width="19.42578125" style="245" customWidth="1"/>
    <col min="10008" max="10008" width="80.28515625" style="245" customWidth="1"/>
    <col min="10009" max="10009" width="31.140625" style="245" customWidth="1"/>
    <col min="10010" max="10010" width="14.42578125" style="245" customWidth="1"/>
    <col min="10011" max="10012" width="11" style="245" customWidth="1"/>
    <col min="10013" max="10240" width="14.42578125" style="245"/>
    <col min="10241" max="10241" width="6.5703125" style="245" customWidth="1"/>
    <col min="10242" max="10242" width="10.7109375" style="245" customWidth="1"/>
    <col min="10243" max="10243" width="17.5703125" style="245" customWidth="1"/>
    <col min="10244" max="10244" width="21.5703125" style="245" customWidth="1"/>
    <col min="10245" max="10245" width="52.28515625" style="245" customWidth="1"/>
    <col min="10246" max="10246" width="24.140625" style="245" customWidth="1"/>
    <col min="10247" max="10247" width="26.5703125" style="245" customWidth="1"/>
    <col min="10248" max="10248" width="25.85546875" style="245" customWidth="1"/>
    <col min="10249" max="10249" width="14" style="245" customWidth="1"/>
    <col min="10250" max="10250" width="18" style="245" customWidth="1"/>
    <col min="10251" max="10251" width="18.5703125" style="245" customWidth="1"/>
    <col min="10252" max="10252" width="20" style="245" customWidth="1"/>
    <col min="10253" max="10253" width="18.28515625" style="245" customWidth="1"/>
    <col min="10254" max="10255" width="18" style="245" customWidth="1"/>
    <col min="10256" max="10256" width="26.28515625" style="245" customWidth="1"/>
    <col min="10257" max="10257" width="24.85546875" style="245" customWidth="1"/>
    <col min="10258" max="10258" width="19.42578125" style="245" customWidth="1"/>
    <col min="10259" max="10259" width="28.140625" style="245" customWidth="1"/>
    <col min="10260" max="10260" width="97.7109375" style="245" customWidth="1"/>
    <col min="10261" max="10261" width="40.140625" style="245" customWidth="1"/>
    <col min="10262" max="10262" width="18.42578125" style="245" customWidth="1"/>
    <col min="10263" max="10263" width="19.42578125" style="245" customWidth="1"/>
    <col min="10264" max="10264" width="80.28515625" style="245" customWidth="1"/>
    <col min="10265" max="10265" width="31.140625" style="245" customWidth="1"/>
    <col min="10266" max="10266" width="14.42578125" style="245" customWidth="1"/>
    <col min="10267" max="10268" width="11" style="245" customWidth="1"/>
    <col min="10269" max="10496" width="14.42578125" style="245"/>
    <col min="10497" max="10497" width="6.5703125" style="245" customWidth="1"/>
    <col min="10498" max="10498" width="10.7109375" style="245" customWidth="1"/>
    <col min="10499" max="10499" width="17.5703125" style="245" customWidth="1"/>
    <col min="10500" max="10500" width="21.5703125" style="245" customWidth="1"/>
    <col min="10501" max="10501" width="52.28515625" style="245" customWidth="1"/>
    <col min="10502" max="10502" width="24.140625" style="245" customWidth="1"/>
    <col min="10503" max="10503" width="26.5703125" style="245" customWidth="1"/>
    <col min="10504" max="10504" width="25.85546875" style="245" customWidth="1"/>
    <col min="10505" max="10505" width="14" style="245" customWidth="1"/>
    <col min="10506" max="10506" width="18" style="245" customWidth="1"/>
    <col min="10507" max="10507" width="18.5703125" style="245" customWidth="1"/>
    <col min="10508" max="10508" width="20" style="245" customWidth="1"/>
    <col min="10509" max="10509" width="18.28515625" style="245" customWidth="1"/>
    <col min="10510" max="10511" width="18" style="245" customWidth="1"/>
    <col min="10512" max="10512" width="26.28515625" style="245" customWidth="1"/>
    <col min="10513" max="10513" width="24.85546875" style="245" customWidth="1"/>
    <col min="10514" max="10514" width="19.42578125" style="245" customWidth="1"/>
    <col min="10515" max="10515" width="28.140625" style="245" customWidth="1"/>
    <col min="10516" max="10516" width="97.7109375" style="245" customWidth="1"/>
    <col min="10517" max="10517" width="40.140625" style="245" customWidth="1"/>
    <col min="10518" max="10518" width="18.42578125" style="245" customWidth="1"/>
    <col min="10519" max="10519" width="19.42578125" style="245" customWidth="1"/>
    <col min="10520" max="10520" width="80.28515625" style="245" customWidth="1"/>
    <col min="10521" max="10521" width="31.140625" style="245" customWidth="1"/>
    <col min="10522" max="10522" width="14.42578125" style="245" customWidth="1"/>
    <col min="10523" max="10524" width="11" style="245" customWidth="1"/>
    <col min="10525" max="10752" width="14.42578125" style="245"/>
    <col min="10753" max="10753" width="6.5703125" style="245" customWidth="1"/>
    <col min="10754" max="10754" width="10.7109375" style="245" customWidth="1"/>
    <col min="10755" max="10755" width="17.5703125" style="245" customWidth="1"/>
    <col min="10756" max="10756" width="21.5703125" style="245" customWidth="1"/>
    <col min="10757" max="10757" width="52.28515625" style="245" customWidth="1"/>
    <col min="10758" max="10758" width="24.140625" style="245" customWidth="1"/>
    <col min="10759" max="10759" width="26.5703125" style="245" customWidth="1"/>
    <col min="10760" max="10760" width="25.85546875" style="245" customWidth="1"/>
    <col min="10761" max="10761" width="14" style="245" customWidth="1"/>
    <col min="10762" max="10762" width="18" style="245" customWidth="1"/>
    <col min="10763" max="10763" width="18.5703125" style="245" customWidth="1"/>
    <col min="10764" max="10764" width="20" style="245" customWidth="1"/>
    <col min="10765" max="10765" width="18.28515625" style="245" customWidth="1"/>
    <col min="10766" max="10767" width="18" style="245" customWidth="1"/>
    <col min="10768" max="10768" width="26.28515625" style="245" customWidth="1"/>
    <col min="10769" max="10769" width="24.85546875" style="245" customWidth="1"/>
    <col min="10770" max="10770" width="19.42578125" style="245" customWidth="1"/>
    <col min="10771" max="10771" width="28.140625" style="245" customWidth="1"/>
    <col min="10772" max="10772" width="97.7109375" style="245" customWidth="1"/>
    <col min="10773" max="10773" width="40.140625" style="245" customWidth="1"/>
    <col min="10774" max="10774" width="18.42578125" style="245" customWidth="1"/>
    <col min="10775" max="10775" width="19.42578125" style="245" customWidth="1"/>
    <col min="10776" max="10776" width="80.28515625" style="245" customWidth="1"/>
    <col min="10777" max="10777" width="31.140625" style="245" customWidth="1"/>
    <col min="10778" max="10778" width="14.42578125" style="245" customWidth="1"/>
    <col min="10779" max="10780" width="11" style="245" customWidth="1"/>
    <col min="10781" max="11008" width="14.42578125" style="245"/>
    <col min="11009" max="11009" width="6.5703125" style="245" customWidth="1"/>
    <col min="11010" max="11010" width="10.7109375" style="245" customWidth="1"/>
    <col min="11011" max="11011" width="17.5703125" style="245" customWidth="1"/>
    <col min="11012" max="11012" width="21.5703125" style="245" customWidth="1"/>
    <col min="11013" max="11013" width="52.28515625" style="245" customWidth="1"/>
    <col min="11014" max="11014" width="24.140625" style="245" customWidth="1"/>
    <col min="11015" max="11015" width="26.5703125" style="245" customWidth="1"/>
    <col min="11016" max="11016" width="25.85546875" style="245" customWidth="1"/>
    <col min="11017" max="11017" width="14" style="245" customWidth="1"/>
    <col min="11018" max="11018" width="18" style="245" customWidth="1"/>
    <col min="11019" max="11019" width="18.5703125" style="245" customWidth="1"/>
    <col min="11020" max="11020" width="20" style="245" customWidth="1"/>
    <col min="11021" max="11021" width="18.28515625" style="245" customWidth="1"/>
    <col min="11022" max="11023" width="18" style="245" customWidth="1"/>
    <col min="11024" max="11024" width="26.28515625" style="245" customWidth="1"/>
    <col min="11025" max="11025" width="24.85546875" style="245" customWidth="1"/>
    <col min="11026" max="11026" width="19.42578125" style="245" customWidth="1"/>
    <col min="11027" max="11027" width="28.140625" style="245" customWidth="1"/>
    <col min="11028" max="11028" width="97.7109375" style="245" customWidth="1"/>
    <col min="11029" max="11029" width="40.140625" style="245" customWidth="1"/>
    <col min="11030" max="11030" width="18.42578125" style="245" customWidth="1"/>
    <col min="11031" max="11031" width="19.42578125" style="245" customWidth="1"/>
    <col min="11032" max="11032" width="80.28515625" style="245" customWidth="1"/>
    <col min="11033" max="11033" width="31.140625" style="245" customWidth="1"/>
    <col min="11034" max="11034" width="14.42578125" style="245" customWidth="1"/>
    <col min="11035" max="11036" width="11" style="245" customWidth="1"/>
    <col min="11037" max="11264" width="14.42578125" style="245"/>
    <col min="11265" max="11265" width="6.5703125" style="245" customWidth="1"/>
    <col min="11266" max="11266" width="10.7109375" style="245" customWidth="1"/>
    <col min="11267" max="11267" width="17.5703125" style="245" customWidth="1"/>
    <col min="11268" max="11268" width="21.5703125" style="245" customWidth="1"/>
    <col min="11269" max="11269" width="52.28515625" style="245" customWidth="1"/>
    <col min="11270" max="11270" width="24.140625" style="245" customWidth="1"/>
    <col min="11271" max="11271" width="26.5703125" style="245" customWidth="1"/>
    <col min="11272" max="11272" width="25.85546875" style="245" customWidth="1"/>
    <col min="11273" max="11273" width="14" style="245" customWidth="1"/>
    <col min="11274" max="11274" width="18" style="245" customWidth="1"/>
    <col min="11275" max="11275" width="18.5703125" style="245" customWidth="1"/>
    <col min="11276" max="11276" width="20" style="245" customWidth="1"/>
    <col min="11277" max="11277" width="18.28515625" style="245" customWidth="1"/>
    <col min="11278" max="11279" width="18" style="245" customWidth="1"/>
    <col min="11280" max="11280" width="26.28515625" style="245" customWidth="1"/>
    <col min="11281" max="11281" width="24.85546875" style="245" customWidth="1"/>
    <col min="11282" max="11282" width="19.42578125" style="245" customWidth="1"/>
    <col min="11283" max="11283" width="28.140625" style="245" customWidth="1"/>
    <col min="11284" max="11284" width="97.7109375" style="245" customWidth="1"/>
    <col min="11285" max="11285" width="40.140625" style="245" customWidth="1"/>
    <col min="11286" max="11286" width="18.42578125" style="245" customWidth="1"/>
    <col min="11287" max="11287" width="19.42578125" style="245" customWidth="1"/>
    <col min="11288" max="11288" width="80.28515625" style="245" customWidth="1"/>
    <col min="11289" max="11289" width="31.140625" style="245" customWidth="1"/>
    <col min="11290" max="11290" width="14.42578125" style="245" customWidth="1"/>
    <col min="11291" max="11292" width="11" style="245" customWidth="1"/>
    <col min="11293" max="11520" width="14.42578125" style="245"/>
    <col min="11521" max="11521" width="6.5703125" style="245" customWidth="1"/>
    <col min="11522" max="11522" width="10.7109375" style="245" customWidth="1"/>
    <col min="11523" max="11523" width="17.5703125" style="245" customWidth="1"/>
    <col min="11524" max="11524" width="21.5703125" style="245" customWidth="1"/>
    <col min="11525" max="11525" width="52.28515625" style="245" customWidth="1"/>
    <col min="11526" max="11526" width="24.140625" style="245" customWidth="1"/>
    <col min="11527" max="11527" width="26.5703125" style="245" customWidth="1"/>
    <col min="11528" max="11528" width="25.85546875" style="245" customWidth="1"/>
    <col min="11529" max="11529" width="14" style="245" customWidth="1"/>
    <col min="11530" max="11530" width="18" style="245" customWidth="1"/>
    <col min="11531" max="11531" width="18.5703125" style="245" customWidth="1"/>
    <col min="11532" max="11532" width="20" style="245" customWidth="1"/>
    <col min="11533" max="11533" width="18.28515625" style="245" customWidth="1"/>
    <col min="11534" max="11535" width="18" style="245" customWidth="1"/>
    <col min="11536" max="11536" width="26.28515625" style="245" customWidth="1"/>
    <col min="11537" max="11537" width="24.85546875" style="245" customWidth="1"/>
    <col min="11538" max="11538" width="19.42578125" style="245" customWidth="1"/>
    <col min="11539" max="11539" width="28.140625" style="245" customWidth="1"/>
    <col min="11540" max="11540" width="97.7109375" style="245" customWidth="1"/>
    <col min="11541" max="11541" width="40.140625" style="245" customWidth="1"/>
    <col min="11542" max="11542" width="18.42578125" style="245" customWidth="1"/>
    <col min="11543" max="11543" width="19.42578125" style="245" customWidth="1"/>
    <col min="11544" max="11544" width="80.28515625" style="245" customWidth="1"/>
    <col min="11545" max="11545" width="31.140625" style="245" customWidth="1"/>
    <col min="11546" max="11546" width="14.42578125" style="245" customWidth="1"/>
    <col min="11547" max="11548" width="11" style="245" customWidth="1"/>
    <col min="11549" max="11776" width="14.42578125" style="245"/>
    <col min="11777" max="11777" width="6.5703125" style="245" customWidth="1"/>
    <col min="11778" max="11778" width="10.7109375" style="245" customWidth="1"/>
    <col min="11779" max="11779" width="17.5703125" style="245" customWidth="1"/>
    <col min="11780" max="11780" width="21.5703125" style="245" customWidth="1"/>
    <col min="11781" max="11781" width="52.28515625" style="245" customWidth="1"/>
    <col min="11782" max="11782" width="24.140625" style="245" customWidth="1"/>
    <col min="11783" max="11783" width="26.5703125" style="245" customWidth="1"/>
    <col min="11784" max="11784" width="25.85546875" style="245" customWidth="1"/>
    <col min="11785" max="11785" width="14" style="245" customWidth="1"/>
    <col min="11786" max="11786" width="18" style="245" customWidth="1"/>
    <col min="11787" max="11787" width="18.5703125" style="245" customWidth="1"/>
    <col min="11788" max="11788" width="20" style="245" customWidth="1"/>
    <col min="11789" max="11789" width="18.28515625" style="245" customWidth="1"/>
    <col min="11790" max="11791" width="18" style="245" customWidth="1"/>
    <col min="11792" max="11792" width="26.28515625" style="245" customWidth="1"/>
    <col min="11793" max="11793" width="24.85546875" style="245" customWidth="1"/>
    <col min="11794" max="11794" width="19.42578125" style="245" customWidth="1"/>
    <col min="11795" max="11795" width="28.140625" style="245" customWidth="1"/>
    <col min="11796" max="11796" width="97.7109375" style="245" customWidth="1"/>
    <col min="11797" max="11797" width="40.140625" style="245" customWidth="1"/>
    <col min="11798" max="11798" width="18.42578125" style="245" customWidth="1"/>
    <col min="11799" max="11799" width="19.42578125" style="245" customWidth="1"/>
    <col min="11800" max="11800" width="80.28515625" style="245" customWidth="1"/>
    <col min="11801" max="11801" width="31.140625" style="245" customWidth="1"/>
    <col min="11802" max="11802" width="14.42578125" style="245" customWidth="1"/>
    <col min="11803" max="11804" width="11" style="245" customWidth="1"/>
    <col min="11805" max="12032" width="14.42578125" style="245"/>
    <col min="12033" max="12033" width="6.5703125" style="245" customWidth="1"/>
    <col min="12034" max="12034" width="10.7109375" style="245" customWidth="1"/>
    <col min="12035" max="12035" width="17.5703125" style="245" customWidth="1"/>
    <col min="12036" max="12036" width="21.5703125" style="245" customWidth="1"/>
    <col min="12037" max="12037" width="52.28515625" style="245" customWidth="1"/>
    <col min="12038" max="12038" width="24.140625" style="245" customWidth="1"/>
    <col min="12039" max="12039" width="26.5703125" style="245" customWidth="1"/>
    <col min="12040" max="12040" width="25.85546875" style="245" customWidth="1"/>
    <col min="12041" max="12041" width="14" style="245" customWidth="1"/>
    <col min="12042" max="12042" width="18" style="245" customWidth="1"/>
    <col min="12043" max="12043" width="18.5703125" style="245" customWidth="1"/>
    <col min="12044" max="12044" width="20" style="245" customWidth="1"/>
    <col min="12045" max="12045" width="18.28515625" style="245" customWidth="1"/>
    <col min="12046" max="12047" width="18" style="245" customWidth="1"/>
    <col min="12048" max="12048" width="26.28515625" style="245" customWidth="1"/>
    <col min="12049" max="12049" width="24.85546875" style="245" customWidth="1"/>
    <col min="12050" max="12050" width="19.42578125" style="245" customWidth="1"/>
    <col min="12051" max="12051" width="28.140625" style="245" customWidth="1"/>
    <col min="12052" max="12052" width="97.7109375" style="245" customWidth="1"/>
    <col min="12053" max="12053" width="40.140625" style="245" customWidth="1"/>
    <col min="12054" max="12054" width="18.42578125" style="245" customWidth="1"/>
    <col min="12055" max="12055" width="19.42578125" style="245" customWidth="1"/>
    <col min="12056" max="12056" width="80.28515625" style="245" customWidth="1"/>
    <col min="12057" max="12057" width="31.140625" style="245" customWidth="1"/>
    <col min="12058" max="12058" width="14.42578125" style="245" customWidth="1"/>
    <col min="12059" max="12060" width="11" style="245" customWidth="1"/>
    <col min="12061" max="12288" width="14.42578125" style="245"/>
    <col min="12289" max="12289" width="6.5703125" style="245" customWidth="1"/>
    <col min="12290" max="12290" width="10.7109375" style="245" customWidth="1"/>
    <col min="12291" max="12291" width="17.5703125" style="245" customWidth="1"/>
    <col min="12292" max="12292" width="21.5703125" style="245" customWidth="1"/>
    <col min="12293" max="12293" width="52.28515625" style="245" customWidth="1"/>
    <col min="12294" max="12294" width="24.140625" style="245" customWidth="1"/>
    <col min="12295" max="12295" width="26.5703125" style="245" customWidth="1"/>
    <col min="12296" max="12296" width="25.85546875" style="245" customWidth="1"/>
    <col min="12297" max="12297" width="14" style="245" customWidth="1"/>
    <col min="12298" max="12298" width="18" style="245" customWidth="1"/>
    <col min="12299" max="12299" width="18.5703125" style="245" customWidth="1"/>
    <col min="12300" max="12300" width="20" style="245" customWidth="1"/>
    <col min="12301" max="12301" width="18.28515625" style="245" customWidth="1"/>
    <col min="12302" max="12303" width="18" style="245" customWidth="1"/>
    <col min="12304" max="12304" width="26.28515625" style="245" customWidth="1"/>
    <col min="12305" max="12305" width="24.85546875" style="245" customWidth="1"/>
    <col min="12306" max="12306" width="19.42578125" style="245" customWidth="1"/>
    <col min="12307" max="12307" width="28.140625" style="245" customWidth="1"/>
    <col min="12308" max="12308" width="97.7109375" style="245" customWidth="1"/>
    <col min="12309" max="12309" width="40.140625" style="245" customWidth="1"/>
    <col min="12310" max="12310" width="18.42578125" style="245" customWidth="1"/>
    <col min="12311" max="12311" width="19.42578125" style="245" customWidth="1"/>
    <col min="12312" max="12312" width="80.28515625" style="245" customWidth="1"/>
    <col min="12313" max="12313" width="31.140625" style="245" customWidth="1"/>
    <col min="12314" max="12314" width="14.42578125" style="245" customWidth="1"/>
    <col min="12315" max="12316" width="11" style="245" customWidth="1"/>
    <col min="12317" max="12544" width="14.42578125" style="245"/>
    <col min="12545" max="12545" width="6.5703125" style="245" customWidth="1"/>
    <col min="12546" max="12546" width="10.7109375" style="245" customWidth="1"/>
    <col min="12547" max="12547" width="17.5703125" style="245" customWidth="1"/>
    <col min="12548" max="12548" width="21.5703125" style="245" customWidth="1"/>
    <col min="12549" max="12549" width="52.28515625" style="245" customWidth="1"/>
    <col min="12550" max="12550" width="24.140625" style="245" customWidth="1"/>
    <col min="12551" max="12551" width="26.5703125" style="245" customWidth="1"/>
    <col min="12552" max="12552" width="25.85546875" style="245" customWidth="1"/>
    <col min="12553" max="12553" width="14" style="245" customWidth="1"/>
    <col min="12554" max="12554" width="18" style="245" customWidth="1"/>
    <col min="12555" max="12555" width="18.5703125" style="245" customWidth="1"/>
    <col min="12556" max="12556" width="20" style="245" customWidth="1"/>
    <col min="12557" max="12557" width="18.28515625" style="245" customWidth="1"/>
    <col min="12558" max="12559" width="18" style="245" customWidth="1"/>
    <col min="12560" max="12560" width="26.28515625" style="245" customWidth="1"/>
    <col min="12561" max="12561" width="24.85546875" style="245" customWidth="1"/>
    <col min="12562" max="12562" width="19.42578125" style="245" customWidth="1"/>
    <col min="12563" max="12563" width="28.140625" style="245" customWidth="1"/>
    <col min="12564" max="12564" width="97.7109375" style="245" customWidth="1"/>
    <col min="12565" max="12565" width="40.140625" style="245" customWidth="1"/>
    <col min="12566" max="12566" width="18.42578125" style="245" customWidth="1"/>
    <col min="12567" max="12567" width="19.42578125" style="245" customWidth="1"/>
    <col min="12568" max="12568" width="80.28515625" style="245" customWidth="1"/>
    <col min="12569" max="12569" width="31.140625" style="245" customWidth="1"/>
    <col min="12570" max="12570" width="14.42578125" style="245" customWidth="1"/>
    <col min="12571" max="12572" width="11" style="245" customWidth="1"/>
    <col min="12573" max="12800" width="14.42578125" style="245"/>
    <col min="12801" max="12801" width="6.5703125" style="245" customWidth="1"/>
    <col min="12802" max="12802" width="10.7109375" style="245" customWidth="1"/>
    <col min="12803" max="12803" width="17.5703125" style="245" customWidth="1"/>
    <col min="12804" max="12804" width="21.5703125" style="245" customWidth="1"/>
    <col min="12805" max="12805" width="52.28515625" style="245" customWidth="1"/>
    <col min="12806" max="12806" width="24.140625" style="245" customWidth="1"/>
    <col min="12807" max="12807" width="26.5703125" style="245" customWidth="1"/>
    <col min="12808" max="12808" width="25.85546875" style="245" customWidth="1"/>
    <col min="12809" max="12809" width="14" style="245" customWidth="1"/>
    <col min="12810" max="12810" width="18" style="245" customWidth="1"/>
    <col min="12811" max="12811" width="18.5703125" style="245" customWidth="1"/>
    <col min="12812" max="12812" width="20" style="245" customWidth="1"/>
    <col min="12813" max="12813" width="18.28515625" style="245" customWidth="1"/>
    <col min="12814" max="12815" width="18" style="245" customWidth="1"/>
    <col min="12816" max="12816" width="26.28515625" style="245" customWidth="1"/>
    <col min="12817" max="12817" width="24.85546875" style="245" customWidth="1"/>
    <col min="12818" max="12818" width="19.42578125" style="245" customWidth="1"/>
    <col min="12819" max="12819" width="28.140625" style="245" customWidth="1"/>
    <col min="12820" max="12820" width="97.7109375" style="245" customWidth="1"/>
    <col min="12821" max="12821" width="40.140625" style="245" customWidth="1"/>
    <col min="12822" max="12822" width="18.42578125" style="245" customWidth="1"/>
    <col min="12823" max="12823" width="19.42578125" style="245" customWidth="1"/>
    <col min="12824" max="12824" width="80.28515625" style="245" customWidth="1"/>
    <col min="12825" max="12825" width="31.140625" style="245" customWidth="1"/>
    <col min="12826" max="12826" width="14.42578125" style="245" customWidth="1"/>
    <col min="12827" max="12828" width="11" style="245" customWidth="1"/>
    <col min="12829" max="13056" width="14.42578125" style="245"/>
    <col min="13057" max="13057" width="6.5703125" style="245" customWidth="1"/>
    <col min="13058" max="13058" width="10.7109375" style="245" customWidth="1"/>
    <col min="13059" max="13059" width="17.5703125" style="245" customWidth="1"/>
    <col min="13060" max="13060" width="21.5703125" style="245" customWidth="1"/>
    <col min="13061" max="13061" width="52.28515625" style="245" customWidth="1"/>
    <col min="13062" max="13062" width="24.140625" style="245" customWidth="1"/>
    <col min="13063" max="13063" width="26.5703125" style="245" customWidth="1"/>
    <col min="13064" max="13064" width="25.85546875" style="245" customWidth="1"/>
    <col min="13065" max="13065" width="14" style="245" customWidth="1"/>
    <col min="13066" max="13066" width="18" style="245" customWidth="1"/>
    <col min="13067" max="13067" width="18.5703125" style="245" customWidth="1"/>
    <col min="13068" max="13068" width="20" style="245" customWidth="1"/>
    <col min="13069" max="13069" width="18.28515625" style="245" customWidth="1"/>
    <col min="13070" max="13071" width="18" style="245" customWidth="1"/>
    <col min="13072" max="13072" width="26.28515625" style="245" customWidth="1"/>
    <col min="13073" max="13073" width="24.85546875" style="245" customWidth="1"/>
    <col min="13074" max="13074" width="19.42578125" style="245" customWidth="1"/>
    <col min="13075" max="13075" width="28.140625" style="245" customWidth="1"/>
    <col min="13076" max="13076" width="97.7109375" style="245" customWidth="1"/>
    <col min="13077" max="13077" width="40.140625" style="245" customWidth="1"/>
    <col min="13078" max="13078" width="18.42578125" style="245" customWidth="1"/>
    <col min="13079" max="13079" width="19.42578125" style="245" customWidth="1"/>
    <col min="13080" max="13080" width="80.28515625" style="245" customWidth="1"/>
    <col min="13081" max="13081" width="31.140625" style="245" customWidth="1"/>
    <col min="13082" max="13082" width="14.42578125" style="245" customWidth="1"/>
    <col min="13083" max="13084" width="11" style="245" customWidth="1"/>
    <col min="13085" max="13312" width="14.42578125" style="245"/>
    <col min="13313" max="13313" width="6.5703125" style="245" customWidth="1"/>
    <col min="13314" max="13314" width="10.7109375" style="245" customWidth="1"/>
    <col min="13315" max="13315" width="17.5703125" style="245" customWidth="1"/>
    <col min="13316" max="13316" width="21.5703125" style="245" customWidth="1"/>
    <col min="13317" max="13317" width="52.28515625" style="245" customWidth="1"/>
    <col min="13318" max="13318" width="24.140625" style="245" customWidth="1"/>
    <col min="13319" max="13319" width="26.5703125" style="245" customWidth="1"/>
    <col min="13320" max="13320" width="25.85546875" style="245" customWidth="1"/>
    <col min="13321" max="13321" width="14" style="245" customWidth="1"/>
    <col min="13322" max="13322" width="18" style="245" customWidth="1"/>
    <col min="13323" max="13323" width="18.5703125" style="245" customWidth="1"/>
    <col min="13324" max="13324" width="20" style="245" customWidth="1"/>
    <col min="13325" max="13325" width="18.28515625" style="245" customWidth="1"/>
    <col min="13326" max="13327" width="18" style="245" customWidth="1"/>
    <col min="13328" max="13328" width="26.28515625" style="245" customWidth="1"/>
    <col min="13329" max="13329" width="24.85546875" style="245" customWidth="1"/>
    <col min="13330" max="13330" width="19.42578125" style="245" customWidth="1"/>
    <col min="13331" max="13331" width="28.140625" style="245" customWidth="1"/>
    <col min="13332" max="13332" width="97.7109375" style="245" customWidth="1"/>
    <col min="13333" max="13333" width="40.140625" style="245" customWidth="1"/>
    <col min="13334" max="13334" width="18.42578125" style="245" customWidth="1"/>
    <col min="13335" max="13335" width="19.42578125" style="245" customWidth="1"/>
    <col min="13336" max="13336" width="80.28515625" style="245" customWidth="1"/>
    <col min="13337" max="13337" width="31.140625" style="245" customWidth="1"/>
    <col min="13338" max="13338" width="14.42578125" style="245" customWidth="1"/>
    <col min="13339" max="13340" width="11" style="245" customWidth="1"/>
    <col min="13341" max="13568" width="14.42578125" style="245"/>
    <col min="13569" max="13569" width="6.5703125" style="245" customWidth="1"/>
    <col min="13570" max="13570" width="10.7109375" style="245" customWidth="1"/>
    <col min="13571" max="13571" width="17.5703125" style="245" customWidth="1"/>
    <col min="13572" max="13572" width="21.5703125" style="245" customWidth="1"/>
    <col min="13573" max="13573" width="52.28515625" style="245" customWidth="1"/>
    <col min="13574" max="13574" width="24.140625" style="245" customWidth="1"/>
    <col min="13575" max="13575" width="26.5703125" style="245" customWidth="1"/>
    <col min="13576" max="13576" width="25.85546875" style="245" customWidth="1"/>
    <col min="13577" max="13577" width="14" style="245" customWidth="1"/>
    <col min="13578" max="13578" width="18" style="245" customWidth="1"/>
    <col min="13579" max="13579" width="18.5703125" style="245" customWidth="1"/>
    <col min="13580" max="13580" width="20" style="245" customWidth="1"/>
    <col min="13581" max="13581" width="18.28515625" style="245" customWidth="1"/>
    <col min="13582" max="13583" width="18" style="245" customWidth="1"/>
    <col min="13584" max="13584" width="26.28515625" style="245" customWidth="1"/>
    <col min="13585" max="13585" width="24.85546875" style="245" customWidth="1"/>
    <col min="13586" max="13586" width="19.42578125" style="245" customWidth="1"/>
    <col min="13587" max="13587" width="28.140625" style="245" customWidth="1"/>
    <col min="13588" max="13588" width="97.7109375" style="245" customWidth="1"/>
    <col min="13589" max="13589" width="40.140625" style="245" customWidth="1"/>
    <col min="13590" max="13590" width="18.42578125" style="245" customWidth="1"/>
    <col min="13591" max="13591" width="19.42578125" style="245" customWidth="1"/>
    <col min="13592" max="13592" width="80.28515625" style="245" customWidth="1"/>
    <col min="13593" max="13593" width="31.140625" style="245" customWidth="1"/>
    <col min="13594" max="13594" width="14.42578125" style="245" customWidth="1"/>
    <col min="13595" max="13596" width="11" style="245" customWidth="1"/>
    <col min="13597" max="13824" width="14.42578125" style="245"/>
    <col min="13825" max="13825" width="6.5703125" style="245" customWidth="1"/>
    <col min="13826" max="13826" width="10.7109375" style="245" customWidth="1"/>
    <col min="13827" max="13827" width="17.5703125" style="245" customWidth="1"/>
    <col min="13828" max="13828" width="21.5703125" style="245" customWidth="1"/>
    <col min="13829" max="13829" width="52.28515625" style="245" customWidth="1"/>
    <col min="13830" max="13830" width="24.140625" style="245" customWidth="1"/>
    <col min="13831" max="13831" width="26.5703125" style="245" customWidth="1"/>
    <col min="13832" max="13832" width="25.85546875" style="245" customWidth="1"/>
    <col min="13833" max="13833" width="14" style="245" customWidth="1"/>
    <col min="13834" max="13834" width="18" style="245" customWidth="1"/>
    <col min="13835" max="13835" width="18.5703125" style="245" customWidth="1"/>
    <col min="13836" max="13836" width="20" style="245" customWidth="1"/>
    <col min="13837" max="13837" width="18.28515625" style="245" customWidth="1"/>
    <col min="13838" max="13839" width="18" style="245" customWidth="1"/>
    <col min="13840" max="13840" width="26.28515625" style="245" customWidth="1"/>
    <col min="13841" max="13841" width="24.85546875" style="245" customWidth="1"/>
    <col min="13842" max="13842" width="19.42578125" style="245" customWidth="1"/>
    <col min="13843" max="13843" width="28.140625" style="245" customWidth="1"/>
    <col min="13844" max="13844" width="97.7109375" style="245" customWidth="1"/>
    <col min="13845" max="13845" width="40.140625" style="245" customWidth="1"/>
    <col min="13846" max="13846" width="18.42578125" style="245" customWidth="1"/>
    <col min="13847" max="13847" width="19.42578125" style="245" customWidth="1"/>
    <col min="13848" max="13848" width="80.28515625" style="245" customWidth="1"/>
    <col min="13849" max="13849" width="31.140625" style="245" customWidth="1"/>
    <col min="13850" max="13850" width="14.42578125" style="245" customWidth="1"/>
    <col min="13851" max="13852" width="11" style="245" customWidth="1"/>
    <col min="13853" max="14080" width="14.42578125" style="245"/>
    <col min="14081" max="14081" width="6.5703125" style="245" customWidth="1"/>
    <col min="14082" max="14082" width="10.7109375" style="245" customWidth="1"/>
    <col min="14083" max="14083" width="17.5703125" style="245" customWidth="1"/>
    <col min="14084" max="14084" width="21.5703125" style="245" customWidth="1"/>
    <col min="14085" max="14085" width="52.28515625" style="245" customWidth="1"/>
    <col min="14086" max="14086" width="24.140625" style="245" customWidth="1"/>
    <col min="14087" max="14087" width="26.5703125" style="245" customWidth="1"/>
    <col min="14088" max="14088" width="25.85546875" style="245" customWidth="1"/>
    <col min="14089" max="14089" width="14" style="245" customWidth="1"/>
    <col min="14090" max="14090" width="18" style="245" customWidth="1"/>
    <col min="14091" max="14091" width="18.5703125" style="245" customWidth="1"/>
    <col min="14092" max="14092" width="20" style="245" customWidth="1"/>
    <col min="14093" max="14093" width="18.28515625" style="245" customWidth="1"/>
    <col min="14094" max="14095" width="18" style="245" customWidth="1"/>
    <col min="14096" max="14096" width="26.28515625" style="245" customWidth="1"/>
    <col min="14097" max="14097" width="24.85546875" style="245" customWidth="1"/>
    <col min="14098" max="14098" width="19.42578125" style="245" customWidth="1"/>
    <col min="14099" max="14099" width="28.140625" style="245" customWidth="1"/>
    <col min="14100" max="14100" width="97.7109375" style="245" customWidth="1"/>
    <col min="14101" max="14101" width="40.140625" style="245" customWidth="1"/>
    <col min="14102" max="14102" width="18.42578125" style="245" customWidth="1"/>
    <col min="14103" max="14103" width="19.42578125" style="245" customWidth="1"/>
    <col min="14104" max="14104" width="80.28515625" style="245" customWidth="1"/>
    <col min="14105" max="14105" width="31.140625" style="245" customWidth="1"/>
    <col min="14106" max="14106" width="14.42578125" style="245" customWidth="1"/>
    <col min="14107" max="14108" width="11" style="245" customWidth="1"/>
    <col min="14109" max="14336" width="14.42578125" style="245"/>
    <col min="14337" max="14337" width="6.5703125" style="245" customWidth="1"/>
    <col min="14338" max="14338" width="10.7109375" style="245" customWidth="1"/>
    <col min="14339" max="14339" width="17.5703125" style="245" customWidth="1"/>
    <col min="14340" max="14340" width="21.5703125" style="245" customWidth="1"/>
    <col min="14341" max="14341" width="52.28515625" style="245" customWidth="1"/>
    <col min="14342" max="14342" width="24.140625" style="245" customWidth="1"/>
    <col min="14343" max="14343" width="26.5703125" style="245" customWidth="1"/>
    <col min="14344" max="14344" width="25.85546875" style="245" customWidth="1"/>
    <col min="14345" max="14345" width="14" style="245" customWidth="1"/>
    <col min="14346" max="14346" width="18" style="245" customWidth="1"/>
    <col min="14347" max="14347" width="18.5703125" style="245" customWidth="1"/>
    <col min="14348" max="14348" width="20" style="245" customWidth="1"/>
    <col min="14349" max="14349" width="18.28515625" style="245" customWidth="1"/>
    <col min="14350" max="14351" width="18" style="245" customWidth="1"/>
    <col min="14352" max="14352" width="26.28515625" style="245" customWidth="1"/>
    <col min="14353" max="14353" width="24.85546875" style="245" customWidth="1"/>
    <col min="14354" max="14354" width="19.42578125" style="245" customWidth="1"/>
    <col min="14355" max="14355" width="28.140625" style="245" customWidth="1"/>
    <col min="14356" max="14356" width="97.7109375" style="245" customWidth="1"/>
    <col min="14357" max="14357" width="40.140625" style="245" customWidth="1"/>
    <col min="14358" max="14358" width="18.42578125" style="245" customWidth="1"/>
    <col min="14359" max="14359" width="19.42578125" style="245" customWidth="1"/>
    <col min="14360" max="14360" width="80.28515625" style="245" customWidth="1"/>
    <col min="14361" max="14361" width="31.140625" style="245" customWidth="1"/>
    <col min="14362" max="14362" width="14.42578125" style="245" customWidth="1"/>
    <col min="14363" max="14364" width="11" style="245" customWidth="1"/>
    <col min="14365" max="14592" width="14.42578125" style="245"/>
    <col min="14593" max="14593" width="6.5703125" style="245" customWidth="1"/>
    <col min="14594" max="14594" width="10.7109375" style="245" customWidth="1"/>
    <col min="14595" max="14595" width="17.5703125" style="245" customWidth="1"/>
    <col min="14596" max="14596" width="21.5703125" style="245" customWidth="1"/>
    <col min="14597" max="14597" width="52.28515625" style="245" customWidth="1"/>
    <col min="14598" max="14598" width="24.140625" style="245" customWidth="1"/>
    <col min="14599" max="14599" width="26.5703125" style="245" customWidth="1"/>
    <col min="14600" max="14600" width="25.85546875" style="245" customWidth="1"/>
    <col min="14601" max="14601" width="14" style="245" customWidth="1"/>
    <col min="14602" max="14602" width="18" style="245" customWidth="1"/>
    <col min="14603" max="14603" width="18.5703125" style="245" customWidth="1"/>
    <col min="14604" max="14604" width="20" style="245" customWidth="1"/>
    <col min="14605" max="14605" width="18.28515625" style="245" customWidth="1"/>
    <col min="14606" max="14607" width="18" style="245" customWidth="1"/>
    <col min="14608" max="14608" width="26.28515625" style="245" customWidth="1"/>
    <col min="14609" max="14609" width="24.85546875" style="245" customWidth="1"/>
    <col min="14610" max="14610" width="19.42578125" style="245" customWidth="1"/>
    <col min="14611" max="14611" width="28.140625" style="245" customWidth="1"/>
    <col min="14612" max="14612" width="97.7109375" style="245" customWidth="1"/>
    <col min="14613" max="14613" width="40.140625" style="245" customWidth="1"/>
    <col min="14614" max="14614" width="18.42578125" style="245" customWidth="1"/>
    <col min="14615" max="14615" width="19.42578125" style="245" customWidth="1"/>
    <col min="14616" max="14616" width="80.28515625" style="245" customWidth="1"/>
    <col min="14617" max="14617" width="31.140625" style="245" customWidth="1"/>
    <col min="14618" max="14618" width="14.42578125" style="245" customWidth="1"/>
    <col min="14619" max="14620" width="11" style="245" customWidth="1"/>
    <col min="14621" max="14848" width="14.42578125" style="245"/>
    <col min="14849" max="14849" width="6.5703125" style="245" customWidth="1"/>
    <col min="14850" max="14850" width="10.7109375" style="245" customWidth="1"/>
    <col min="14851" max="14851" width="17.5703125" style="245" customWidth="1"/>
    <col min="14852" max="14852" width="21.5703125" style="245" customWidth="1"/>
    <col min="14853" max="14853" width="52.28515625" style="245" customWidth="1"/>
    <col min="14854" max="14854" width="24.140625" style="245" customWidth="1"/>
    <col min="14855" max="14855" width="26.5703125" style="245" customWidth="1"/>
    <col min="14856" max="14856" width="25.85546875" style="245" customWidth="1"/>
    <col min="14857" max="14857" width="14" style="245" customWidth="1"/>
    <col min="14858" max="14858" width="18" style="245" customWidth="1"/>
    <col min="14859" max="14859" width="18.5703125" style="245" customWidth="1"/>
    <col min="14860" max="14860" width="20" style="245" customWidth="1"/>
    <col min="14861" max="14861" width="18.28515625" style="245" customWidth="1"/>
    <col min="14862" max="14863" width="18" style="245" customWidth="1"/>
    <col min="14864" max="14864" width="26.28515625" style="245" customWidth="1"/>
    <col min="14865" max="14865" width="24.85546875" style="245" customWidth="1"/>
    <col min="14866" max="14866" width="19.42578125" style="245" customWidth="1"/>
    <col min="14867" max="14867" width="28.140625" style="245" customWidth="1"/>
    <col min="14868" max="14868" width="97.7109375" style="245" customWidth="1"/>
    <col min="14869" max="14869" width="40.140625" style="245" customWidth="1"/>
    <col min="14870" max="14870" width="18.42578125" style="245" customWidth="1"/>
    <col min="14871" max="14871" width="19.42578125" style="245" customWidth="1"/>
    <col min="14872" max="14872" width="80.28515625" style="245" customWidth="1"/>
    <col min="14873" max="14873" width="31.140625" style="245" customWidth="1"/>
    <col min="14874" max="14874" width="14.42578125" style="245" customWidth="1"/>
    <col min="14875" max="14876" width="11" style="245" customWidth="1"/>
    <col min="14877" max="15104" width="14.42578125" style="245"/>
    <col min="15105" max="15105" width="6.5703125" style="245" customWidth="1"/>
    <col min="15106" max="15106" width="10.7109375" style="245" customWidth="1"/>
    <col min="15107" max="15107" width="17.5703125" style="245" customWidth="1"/>
    <col min="15108" max="15108" width="21.5703125" style="245" customWidth="1"/>
    <col min="15109" max="15109" width="52.28515625" style="245" customWidth="1"/>
    <col min="15110" max="15110" width="24.140625" style="245" customWidth="1"/>
    <col min="15111" max="15111" width="26.5703125" style="245" customWidth="1"/>
    <col min="15112" max="15112" width="25.85546875" style="245" customWidth="1"/>
    <col min="15113" max="15113" width="14" style="245" customWidth="1"/>
    <col min="15114" max="15114" width="18" style="245" customWidth="1"/>
    <col min="15115" max="15115" width="18.5703125" style="245" customWidth="1"/>
    <col min="15116" max="15116" width="20" style="245" customWidth="1"/>
    <col min="15117" max="15117" width="18.28515625" style="245" customWidth="1"/>
    <col min="15118" max="15119" width="18" style="245" customWidth="1"/>
    <col min="15120" max="15120" width="26.28515625" style="245" customWidth="1"/>
    <col min="15121" max="15121" width="24.85546875" style="245" customWidth="1"/>
    <col min="15122" max="15122" width="19.42578125" style="245" customWidth="1"/>
    <col min="15123" max="15123" width="28.140625" style="245" customWidth="1"/>
    <col min="15124" max="15124" width="97.7109375" style="245" customWidth="1"/>
    <col min="15125" max="15125" width="40.140625" style="245" customWidth="1"/>
    <col min="15126" max="15126" width="18.42578125" style="245" customWidth="1"/>
    <col min="15127" max="15127" width="19.42578125" style="245" customWidth="1"/>
    <col min="15128" max="15128" width="80.28515625" style="245" customWidth="1"/>
    <col min="15129" max="15129" width="31.140625" style="245" customWidth="1"/>
    <col min="15130" max="15130" width="14.42578125" style="245" customWidth="1"/>
    <col min="15131" max="15132" width="11" style="245" customWidth="1"/>
    <col min="15133" max="15360" width="14.42578125" style="245"/>
    <col min="15361" max="15361" width="6.5703125" style="245" customWidth="1"/>
    <col min="15362" max="15362" width="10.7109375" style="245" customWidth="1"/>
    <col min="15363" max="15363" width="17.5703125" style="245" customWidth="1"/>
    <col min="15364" max="15364" width="21.5703125" style="245" customWidth="1"/>
    <col min="15365" max="15365" width="52.28515625" style="245" customWidth="1"/>
    <col min="15366" max="15366" width="24.140625" style="245" customWidth="1"/>
    <col min="15367" max="15367" width="26.5703125" style="245" customWidth="1"/>
    <col min="15368" max="15368" width="25.85546875" style="245" customWidth="1"/>
    <col min="15369" max="15369" width="14" style="245" customWidth="1"/>
    <col min="15370" max="15370" width="18" style="245" customWidth="1"/>
    <col min="15371" max="15371" width="18.5703125" style="245" customWidth="1"/>
    <col min="15372" max="15372" width="20" style="245" customWidth="1"/>
    <col min="15373" max="15373" width="18.28515625" style="245" customWidth="1"/>
    <col min="15374" max="15375" width="18" style="245" customWidth="1"/>
    <col min="15376" max="15376" width="26.28515625" style="245" customWidth="1"/>
    <col min="15377" max="15377" width="24.85546875" style="245" customWidth="1"/>
    <col min="15378" max="15378" width="19.42578125" style="245" customWidth="1"/>
    <col min="15379" max="15379" width="28.140625" style="245" customWidth="1"/>
    <col min="15380" max="15380" width="97.7109375" style="245" customWidth="1"/>
    <col min="15381" max="15381" width="40.140625" style="245" customWidth="1"/>
    <col min="15382" max="15382" width="18.42578125" style="245" customWidth="1"/>
    <col min="15383" max="15383" width="19.42578125" style="245" customWidth="1"/>
    <col min="15384" max="15384" width="80.28515625" style="245" customWidth="1"/>
    <col min="15385" max="15385" width="31.140625" style="245" customWidth="1"/>
    <col min="15386" max="15386" width="14.42578125" style="245" customWidth="1"/>
    <col min="15387" max="15388" width="11" style="245" customWidth="1"/>
    <col min="15389" max="15616" width="14.42578125" style="245"/>
    <col min="15617" max="15617" width="6.5703125" style="245" customWidth="1"/>
    <col min="15618" max="15618" width="10.7109375" style="245" customWidth="1"/>
    <col min="15619" max="15619" width="17.5703125" style="245" customWidth="1"/>
    <col min="15620" max="15620" width="21.5703125" style="245" customWidth="1"/>
    <col min="15621" max="15621" width="52.28515625" style="245" customWidth="1"/>
    <col min="15622" max="15622" width="24.140625" style="245" customWidth="1"/>
    <col min="15623" max="15623" width="26.5703125" style="245" customWidth="1"/>
    <col min="15624" max="15624" width="25.85546875" style="245" customWidth="1"/>
    <col min="15625" max="15625" width="14" style="245" customWidth="1"/>
    <col min="15626" max="15626" width="18" style="245" customWidth="1"/>
    <col min="15627" max="15627" width="18.5703125" style="245" customWidth="1"/>
    <col min="15628" max="15628" width="20" style="245" customWidth="1"/>
    <col min="15629" max="15629" width="18.28515625" style="245" customWidth="1"/>
    <col min="15630" max="15631" width="18" style="245" customWidth="1"/>
    <col min="15632" max="15632" width="26.28515625" style="245" customWidth="1"/>
    <col min="15633" max="15633" width="24.85546875" style="245" customWidth="1"/>
    <col min="15634" max="15634" width="19.42578125" style="245" customWidth="1"/>
    <col min="15635" max="15635" width="28.140625" style="245" customWidth="1"/>
    <col min="15636" max="15636" width="97.7109375" style="245" customWidth="1"/>
    <col min="15637" max="15637" width="40.140625" style="245" customWidth="1"/>
    <col min="15638" max="15638" width="18.42578125" style="245" customWidth="1"/>
    <col min="15639" max="15639" width="19.42578125" style="245" customWidth="1"/>
    <col min="15640" max="15640" width="80.28515625" style="245" customWidth="1"/>
    <col min="15641" max="15641" width="31.140625" style="245" customWidth="1"/>
    <col min="15642" max="15642" width="14.42578125" style="245" customWidth="1"/>
    <col min="15643" max="15644" width="11" style="245" customWidth="1"/>
    <col min="15645" max="15872" width="14.42578125" style="245"/>
    <col min="15873" max="15873" width="6.5703125" style="245" customWidth="1"/>
    <col min="15874" max="15874" width="10.7109375" style="245" customWidth="1"/>
    <col min="15875" max="15875" width="17.5703125" style="245" customWidth="1"/>
    <col min="15876" max="15876" width="21.5703125" style="245" customWidth="1"/>
    <col min="15877" max="15877" width="52.28515625" style="245" customWidth="1"/>
    <col min="15878" max="15878" width="24.140625" style="245" customWidth="1"/>
    <col min="15879" max="15879" width="26.5703125" style="245" customWidth="1"/>
    <col min="15880" max="15880" width="25.85546875" style="245" customWidth="1"/>
    <col min="15881" max="15881" width="14" style="245" customWidth="1"/>
    <col min="15882" max="15882" width="18" style="245" customWidth="1"/>
    <col min="15883" max="15883" width="18.5703125" style="245" customWidth="1"/>
    <col min="15884" max="15884" width="20" style="245" customWidth="1"/>
    <col min="15885" max="15885" width="18.28515625" style="245" customWidth="1"/>
    <col min="15886" max="15887" width="18" style="245" customWidth="1"/>
    <col min="15888" max="15888" width="26.28515625" style="245" customWidth="1"/>
    <col min="15889" max="15889" width="24.85546875" style="245" customWidth="1"/>
    <col min="15890" max="15890" width="19.42578125" style="245" customWidth="1"/>
    <col min="15891" max="15891" width="28.140625" style="245" customWidth="1"/>
    <col min="15892" max="15892" width="97.7109375" style="245" customWidth="1"/>
    <col min="15893" max="15893" width="40.140625" style="245" customWidth="1"/>
    <col min="15894" max="15894" width="18.42578125" style="245" customWidth="1"/>
    <col min="15895" max="15895" width="19.42578125" style="245" customWidth="1"/>
    <col min="15896" max="15896" width="80.28515625" style="245" customWidth="1"/>
    <col min="15897" max="15897" width="31.140625" style="245" customWidth="1"/>
    <col min="15898" max="15898" width="14.42578125" style="245" customWidth="1"/>
    <col min="15899" max="15900" width="11" style="245" customWidth="1"/>
    <col min="15901" max="16128" width="14.42578125" style="245"/>
    <col min="16129" max="16129" width="6.5703125" style="245" customWidth="1"/>
    <col min="16130" max="16130" width="10.7109375" style="245" customWidth="1"/>
    <col min="16131" max="16131" width="17.5703125" style="245" customWidth="1"/>
    <col min="16132" max="16132" width="21.5703125" style="245" customWidth="1"/>
    <col min="16133" max="16133" width="52.28515625" style="245" customWidth="1"/>
    <col min="16134" max="16134" width="24.140625" style="245" customWidth="1"/>
    <col min="16135" max="16135" width="26.5703125" style="245" customWidth="1"/>
    <col min="16136" max="16136" width="25.85546875" style="245" customWidth="1"/>
    <col min="16137" max="16137" width="14" style="245" customWidth="1"/>
    <col min="16138" max="16138" width="18" style="245" customWidth="1"/>
    <col min="16139" max="16139" width="18.5703125" style="245" customWidth="1"/>
    <col min="16140" max="16140" width="20" style="245" customWidth="1"/>
    <col min="16141" max="16141" width="18.28515625" style="245" customWidth="1"/>
    <col min="16142" max="16143" width="18" style="245" customWidth="1"/>
    <col min="16144" max="16144" width="26.28515625" style="245" customWidth="1"/>
    <col min="16145" max="16145" width="24.85546875" style="245" customWidth="1"/>
    <col min="16146" max="16146" width="19.42578125" style="245" customWidth="1"/>
    <col min="16147" max="16147" width="28.140625" style="245" customWidth="1"/>
    <col min="16148" max="16148" width="97.7109375" style="245" customWidth="1"/>
    <col min="16149" max="16149" width="40.140625" style="245" customWidth="1"/>
    <col min="16150" max="16150" width="18.42578125" style="245" customWidth="1"/>
    <col min="16151" max="16151" width="19.42578125" style="245" customWidth="1"/>
    <col min="16152" max="16152" width="80.28515625" style="245" customWidth="1"/>
    <col min="16153" max="16153" width="31.140625" style="245" customWidth="1"/>
    <col min="16154" max="16154" width="14.42578125" style="245" customWidth="1"/>
    <col min="16155" max="16156" width="11" style="245" customWidth="1"/>
    <col min="16157" max="16384" width="14.42578125" style="245"/>
  </cols>
  <sheetData>
    <row r="1" spans="1:26" ht="26.25" hidden="1" thickBot="1" x14ac:dyDescent="0.4">
      <c r="A1" s="2"/>
      <c r="B1" s="64"/>
      <c r="C1" s="65" t="s">
        <v>1</v>
      </c>
      <c r="D1" s="65" t="s">
        <v>2</v>
      </c>
      <c r="E1" s="5"/>
      <c r="F1" s="6" t="s">
        <v>3</v>
      </c>
      <c r="G1" s="6" t="s">
        <v>137</v>
      </c>
      <c r="H1" s="6" t="s">
        <v>5</v>
      </c>
      <c r="I1" s="6" t="s">
        <v>7</v>
      </c>
      <c r="J1" s="6" t="s">
        <v>158</v>
      </c>
      <c r="K1" s="1"/>
      <c r="L1" s="8"/>
      <c r="M1" s="7"/>
      <c r="N1" s="7"/>
      <c r="O1" s="530"/>
      <c r="P1" s="530"/>
      <c r="Q1" s="530"/>
      <c r="R1" s="530"/>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31"/>
      <c r="P2" s="531"/>
      <c r="Q2" s="531"/>
      <c r="R2" s="531"/>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31"/>
      <c r="P3" s="531"/>
      <c r="Q3" s="531"/>
      <c r="R3" s="531"/>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31"/>
      <c r="P4" s="531"/>
      <c r="Q4" s="531"/>
      <c r="R4" s="531"/>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31"/>
      <c r="P5" s="531"/>
      <c r="Q5" s="531"/>
      <c r="R5" s="531"/>
      <c r="S5" s="51"/>
      <c r="T5" s="51"/>
      <c r="U5" s="51"/>
      <c r="V5" s="51"/>
      <c r="W5" s="51"/>
      <c r="X5" s="51"/>
      <c r="Y5" s="51"/>
    </row>
    <row r="6" spans="1:26" s="55" customFormat="1" ht="39" hidden="1" thickBot="1" x14ac:dyDescent="0.25">
      <c r="A6" s="51"/>
      <c r="B6" s="63"/>
      <c r="C6" s="66" t="s">
        <v>38</v>
      </c>
      <c r="D6" s="67" t="s">
        <v>124</v>
      </c>
      <c r="F6" s="71" t="s">
        <v>131</v>
      </c>
      <c r="G6" s="57"/>
      <c r="H6" s="57"/>
      <c r="I6" s="56"/>
      <c r="J6" s="56"/>
      <c r="K6" s="51"/>
      <c r="L6" s="52"/>
      <c r="M6" s="54"/>
      <c r="N6" s="54"/>
      <c r="O6" s="531"/>
      <c r="P6" s="531"/>
      <c r="Q6" s="531"/>
      <c r="R6" s="531"/>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31"/>
      <c r="P7" s="531"/>
      <c r="Q7" s="531"/>
      <c r="R7" s="531"/>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31"/>
      <c r="P8" s="531"/>
      <c r="Q8" s="531"/>
      <c r="R8" s="531"/>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31"/>
      <c r="P9" s="531"/>
      <c r="Q9" s="531"/>
      <c r="R9" s="531"/>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31"/>
      <c r="P10" s="531"/>
      <c r="Q10" s="531"/>
      <c r="R10" s="531"/>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31"/>
      <c r="P11" s="531"/>
      <c r="Q11" s="531"/>
      <c r="R11" s="531"/>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31"/>
      <c r="P12" s="531"/>
      <c r="Q12" s="531"/>
      <c r="R12" s="531"/>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31"/>
      <c r="P13" s="531"/>
      <c r="Q13" s="531"/>
      <c r="R13" s="531"/>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31"/>
      <c r="P14" s="531"/>
      <c r="Q14" s="531"/>
      <c r="R14" s="531"/>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31"/>
      <c r="P15" s="531"/>
      <c r="Q15" s="531"/>
      <c r="R15" s="531"/>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530"/>
      <c r="P16" s="530"/>
      <c r="Q16" s="530"/>
      <c r="R16" s="530"/>
      <c r="S16" s="7"/>
      <c r="T16" s="15"/>
      <c r="U16" s="15"/>
      <c r="V16" s="15"/>
      <c r="W16" s="1"/>
      <c r="X16" s="16"/>
      <c r="Y16" s="16"/>
      <c r="Z16" s="1"/>
    </row>
    <row r="17" spans="1:27" ht="20.25"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0.25"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141" t="s">
        <v>934</v>
      </c>
      <c r="Z18" s="1"/>
    </row>
    <row r="19" spans="1:27" ht="20.25"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142" t="s">
        <v>935</v>
      </c>
      <c r="Z19" s="1"/>
    </row>
    <row r="20" spans="1:27" ht="2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91" t="s">
        <v>58</v>
      </c>
      <c r="Z20" s="1"/>
    </row>
    <row r="21" spans="1:27" ht="24" thickBot="1" x14ac:dyDescent="0.3">
      <c r="A21" s="17"/>
      <c r="B21" s="18"/>
      <c r="C21" s="18"/>
      <c r="D21" s="18"/>
      <c r="E21" s="19"/>
      <c r="F21" s="20"/>
      <c r="G21" s="21"/>
      <c r="H21" s="21"/>
      <c r="I21" s="20"/>
      <c r="J21" s="20"/>
      <c r="K21" s="20"/>
      <c r="L21" s="20"/>
      <c r="M21" s="20"/>
      <c r="N21" s="20"/>
      <c r="O21" s="532"/>
      <c r="P21" s="532"/>
      <c r="Q21" s="532"/>
      <c r="R21" s="532"/>
      <c r="S21" s="219"/>
      <c r="T21" s="22"/>
      <c r="U21" s="22"/>
      <c r="V21" s="20"/>
      <c r="W21" s="20"/>
      <c r="X21" s="21"/>
    </row>
    <row r="22" spans="1:27" ht="21" thickBot="1" x14ac:dyDescent="0.3">
      <c r="A22" s="953" t="s">
        <v>59</v>
      </c>
      <c r="B22" s="954"/>
      <c r="C22" s="955"/>
      <c r="D22" s="23"/>
      <c r="E22" s="967" t="str">
        <f>CONCATENATE("INFORME DE SEGUIMIENTO DEL PROCESO ",A23)</f>
        <v>INFORME DE SEGUIMIENTO DEL PROCESO GESTIÓN FINANCIERA</v>
      </c>
      <c r="F22" s="968"/>
      <c r="G22" s="21"/>
      <c r="H22" s="959" t="s">
        <v>60</v>
      </c>
      <c r="I22" s="960"/>
      <c r="J22" s="961"/>
      <c r="K22" s="83"/>
      <c r="L22" s="84"/>
      <c r="M22" s="84"/>
      <c r="N22" s="84"/>
      <c r="O22" s="84"/>
      <c r="P22" s="84"/>
      <c r="Q22" s="87"/>
      <c r="R22" s="87"/>
      <c r="S22" s="87"/>
      <c r="T22" s="87"/>
      <c r="U22" s="87"/>
      <c r="V22" s="169"/>
      <c r="W22" s="87"/>
      <c r="X22" s="86"/>
    </row>
    <row r="23" spans="1:27" ht="36.75" thickBot="1" x14ac:dyDescent="0.3">
      <c r="A23" s="982" t="s">
        <v>54</v>
      </c>
      <c r="B23" s="983"/>
      <c r="C23" s="984"/>
      <c r="D23" s="23"/>
      <c r="E23" s="93" t="s">
        <v>144</v>
      </c>
      <c r="F23" s="94">
        <f>COUNTA(E31:E32)</f>
        <v>1</v>
      </c>
      <c r="G23" s="21"/>
      <c r="H23" s="962" t="s">
        <v>66</v>
      </c>
      <c r="I23" s="963"/>
      <c r="J23" s="94">
        <f>COUNTIF(I31:I43,"Acción correctiva")</f>
        <v>1</v>
      </c>
      <c r="K23" s="88"/>
      <c r="L23" s="84"/>
      <c r="M23" s="84"/>
      <c r="N23" s="84"/>
      <c r="O23" s="84"/>
      <c r="P23" s="84"/>
      <c r="Q23" s="87"/>
      <c r="R23" s="87"/>
      <c r="S23" s="87"/>
      <c r="T23" s="87"/>
      <c r="U23" s="86"/>
      <c r="V23" s="170"/>
      <c r="W23" s="23"/>
      <c r="X23" s="86"/>
    </row>
    <row r="24" spans="1:27" ht="39.75" customHeight="1" thickBot="1" x14ac:dyDescent="0.4">
      <c r="A24" s="27"/>
      <c r="B24" s="23"/>
      <c r="C24" s="23"/>
      <c r="D24" s="28"/>
      <c r="E24" s="95" t="s">
        <v>61</v>
      </c>
      <c r="F24" s="96">
        <f>COUNTA(H31:H32)</f>
        <v>1</v>
      </c>
      <c r="G24" s="24"/>
      <c r="H24" s="964" t="s">
        <v>149</v>
      </c>
      <c r="I24" s="965"/>
      <c r="J24" s="99">
        <f>COUNTIF(I31:I43,"Acción Preventiva y/o de mejora")</f>
        <v>0</v>
      </c>
      <c r="K24" s="88"/>
      <c r="L24" s="84"/>
      <c r="M24" s="84"/>
      <c r="N24" s="84"/>
      <c r="O24" s="84"/>
      <c r="P24" s="84"/>
      <c r="Q24" s="87"/>
      <c r="R24" s="88"/>
      <c r="S24" s="88"/>
      <c r="T24" s="88"/>
      <c r="U24" s="86"/>
      <c r="V24" s="170"/>
      <c r="W24" s="23"/>
      <c r="X24" s="86"/>
    </row>
    <row r="25" spans="1:27" ht="39.75" customHeight="1" x14ac:dyDescent="0.35">
      <c r="A25" s="27"/>
      <c r="B25" s="23"/>
      <c r="C25" s="23"/>
      <c r="D25" s="33"/>
      <c r="E25" s="97" t="s">
        <v>145</v>
      </c>
      <c r="F25" s="96">
        <f>COUNTIF(W31:W32, "Vencida")</f>
        <v>0</v>
      </c>
      <c r="G25" s="24"/>
      <c r="H25" s="966"/>
      <c r="I25" s="966"/>
      <c r="J25" s="89"/>
      <c r="K25" s="88"/>
      <c r="L25" s="84"/>
      <c r="M25" s="84"/>
      <c r="N25" s="84"/>
      <c r="O25" s="84"/>
      <c r="P25" s="84"/>
      <c r="Q25" s="87"/>
      <c r="R25" s="88"/>
      <c r="S25" s="88"/>
      <c r="T25" s="88"/>
      <c r="U25" s="86"/>
      <c r="V25" s="170"/>
      <c r="W25" s="23"/>
      <c r="X25" s="47"/>
    </row>
    <row r="26" spans="1:27" ht="39.75" customHeight="1" x14ac:dyDescent="0.35">
      <c r="A26" s="27"/>
      <c r="B26" s="23"/>
      <c r="C26" s="23"/>
      <c r="D26" s="28"/>
      <c r="E26" s="97" t="s">
        <v>146</v>
      </c>
      <c r="F26" s="265">
        <f>COUNTIF(W31:W32, "En ejecución")</f>
        <v>0</v>
      </c>
      <c r="G26" s="24"/>
      <c r="H26" s="966"/>
      <c r="I26" s="966"/>
      <c r="J26" s="246"/>
      <c r="K26" s="89"/>
      <c r="L26" s="84"/>
      <c r="M26" s="84"/>
      <c r="N26" s="84"/>
      <c r="O26" s="84"/>
      <c r="P26" s="84"/>
      <c r="Q26" s="87"/>
      <c r="R26" s="88"/>
      <c r="S26" s="88"/>
      <c r="T26" s="88"/>
      <c r="U26" s="86"/>
      <c r="V26" s="170"/>
      <c r="W26" s="23"/>
      <c r="X26" s="47"/>
    </row>
    <row r="27" spans="1:27" ht="30.75" customHeight="1" thickBot="1" x14ac:dyDescent="0.4">
      <c r="A27" s="27"/>
      <c r="B27" s="23"/>
      <c r="C27" s="23"/>
      <c r="D27" s="33"/>
      <c r="E27" s="98" t="s">
        <v>148</v>
      </c>
      <c r="F27" s="99">
        <f>COUNTIF(W31:W32, "Cerrada")</f>
        <v>0</v>
      </c>
      <c r="G27" s="24"/>
      <c r="H27" s="25"/>
      <c r="I27" s="85"/>
      <c r="J27" s="84"/>
      <c r="K27" s="84"/>
      <c r="L27" s="84"/>
      <c r="M27" s="84"/>
      <c r="N27" s="84"/>
      <c r="O27" s="84"/>
      <c r="P27" s="84"/>
      <c r="Q27" s="87"/>
      <c r="R27" s="88"/>
      <c r="S27" s="88"/>
      <c r="T27" s="88"/>
      <c r="U27" s="86"/>
      <c r="V27" s="170"/>
      <c r="W27" s="23"/>
      <c r="X27" s="47"/>
    </row>
    <row r="28" spans="1:27" ht="24.75" thickBot="1" x14ac:dyDescent="0.4">
      <c r="A28" s="27"/>
      <c r="B28" s="23"/>
      <c r="C28" s="23"/>
      <c r="D28" s="23"/>
      <c r="E28" s="79"/>
      <c r="F28" s="80"/>
      <c r="G28" s="24"/>
      <c r="H28" s="25"/>
      <c r="I28" s="81"/>
      <c r="J28" s="82"/>
      <c r="K28" s="81"/>
      <c r="L28" s="82"/>
      <c r="M28" s="92"/>
      <c r="N28" s="26"/>
      <c r="O28" s="533"/>
      <c r="P28" s="533"/>
      <c r="Q28" s="533"/>
      <c r="R28" s="532"/>
      <c r="S28" s="219"/>
      <c r="T28" s="20"/>
      <c r="U28" s="20"/>
      <c r="V28" s="20"/>
      <c r="W28" s="20"/>
      <c r="X28" s="20"/>
    </row>
    <row r="29" spans="1:27" s="73" customFormat="1" ht="24"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4.5"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577" t="s">
        <v>86</v>
      </c>
      <c r="X30" s="534" t="s">
        <v>155</v>
      </c>
      <c r="Y30" s="74"/>
      <c r="Z30" s="78"/>
      <c r="AA30" s="78"/>
    </row>
    <row r="31" spans="1:27" s="571" customFormat="1" ht="215.25" customHeight="1" x14ac:dyDescent="0.25">
      <c r="A31" s="666">
        <v>1</v>
      </c>
      <c r="B31" s="666" t="s">
        <v>10</v>
      </c>
      <c r="C31" s="666" t="s">
        <v>53</v>
      </c>
      <c r="D31" s="667">
        <v>44741</v>
      </c>
      <c r="E31" s="666" t="s">
        <v>1010</v>
      </c>
      <c r="F31" s="666" t="s">
        <v>154</v>
      </c>
      <c r="G31" s="666" t="s">
        <v>1011</v>
      </c>
      <c r="H31" s="668" t="s">
        <v>1012</v>
      </c>
      <c r="I31" s="669" t="s">
        <v>24</v>
      </c>
      <c r="J31" s="669" t="s">
        <v>1013</v>
      </c>
      <c r="K31" s="670" t="s">
        <v>1018</v>
      </c>
      <c r="L31" s="671">
        <v>44748</v>
      </c>
      <c r="M31" s="671">
        <v>44757</v>
      </c>
      <c r="N31" s="671">
        <v>44926</v>
      </c>
      <c r="O31" s="989"/>
      <c r="P31" s="990"/>
      <c r="Q31" s="990"/>
      <c r="R31" s="991"/>
      <c r="S31" s="672"/>
      <c r="T31" s="673"/>
      <c r="U31" s="674"/>
      <c r="V31" s="674"/>
      <c r="W31" s="675"/>
      <c r="X31" s="676"/>
      <c r="Y31" s="677"/>
      <c r="Z31" s="677"/>
      <c r="AA31" s="677"/>
    </row>
    <row r="36" spans="1:26" x14ac:dyDescent="0.25">
      <c r="A36" s="1"/>
      <c r="B36" s="1"/>
      <c r="C36" s="1"/>
      <c r="D36" s="1"/>
      <c r="E36" s="16"/>
      <c r="F36" s="1"/>
      <c r="G36" s="266"/>
      <c r="H36" s="266"/>
      <c r="I36" s="1"/>
      <c r="J36" s="1"/>
      <c r="K36" s="1"/>
      <c r="L36" s="1"/>
      <c r="M36" s="1"/>
      <c r="N36" s="1"/>
      <c r="S36" s="1"/>
      <c r="T36" s="15"/>
      <c r="U36" s="15"/>
      <c r="W36" s="13"/>
      <c r="X36" s="16"/>
      <c r="Y36" s="1"/>
      <c r="Z36" s="1"/>
    </row>
    <row r="37" spans="1:26" x14ac:dyDescent="0.25">
      <c r="A37" s="1"/>
      <c r="B37" s="1"/>
      <c r="C37" s="1"/>
      <c r="D37" s="1"/>
      <c r="E37" s="16"/>
      <c r="F37" s="1"/>
      <c r="G37" s="16"/>
      <c r="H37" s="16"/>
      <c r="I37" s="1"/>
      <c r="J37" s="1"/>
      <c r="K37" s="1"/>
      <c r="L37" s="1"/>
      <c r="M37" s="1"/>
      <c r="N37" s="1"/>
      <c r="S37" s="1"/>
      <c r="T37" s="15"/>
      <c r="U37" s="15"/>
      <c r="W37" s="13"/>
      <c r="X37" s="16"/>
      <c r="Y37" s="1"/>
      <c r="Z37" s="1"/>
    </row>
    <row r="38" spans="1:26" x14ac:dyDescent="0.25">
      <c r="A38" s="1"/>
      <c r="B38" s="1"/>
      <c r="C38" s="1"/>
      <c r="D38" s="1"/>
      <c r="E38" s="16"/>
      <c r="F38" s="1"/>
      <c r="G38" s="16"/>
      <c r="H38" s="16"/>
      <c r="I38" s="1"/>
      <c r="J38" s="1"/>
      <c r="K38" s="1"/>
      <c r="L38" s="1"/>
      <c r="M38" s="1"/>
      <c r="N38" s="1"/>
      <c r="S38" s="1"/>
      <c r="T38" s="15"/>
      <c r="U38" s="15"/>
      <c r="W38" s="13"/>
      <c r="X38" s="16"/>
      <c r="Y38" s="1"/>
      <c r="Z38" s="1"/>
    </row>
    <row r="39" spans="1:26" x14ac:dyDescent="0.25">
      <c r="A39" s="1"/>
      <c r="B39" s="1"/>
      <c r="C39" s="1"/>
      <c r="D39" s="1"/>
      <c r="E39" s="16"/>
      <c r="F39" s="1"/>
      <c r="G39" s="16"/>
      <c r="H39" s="16"/>
      <c r="I39" s="1"/>
      <c r="J39" s="1"/>
      <c r="K39" s="1"/>
      <c r="L39" s="1"/>
      <c r="M39" s="1"/>
      <c r="N39" s="1"/>
      <c r="S39" s="1"/>
      <c r="T39" s="15"/>
      <c r="U39" s="15"/>
      <c r="W39" s="13"/>
      <c r="X39" s="16"/>
      <c r="Y39" s="1"/>
      <c r="Z39" s="1"/>
    </row>
    <row r="40" spans="1:26" x14ac:dyDescent="0.25">
      <c r="A40" s="1"/>
      <c r="B40" s="1"/>
      <c r="C40" s="1"/>
      <c r="D40" s="1"/>
      <c r="E40" s="16"/>
      <c r="F40" s="1"/>
      <c r="G40" s="16"/>
      <c r="H40" s="16"/>
      <c r="I40" s="1"/>
      <c r="J40" s="1"/>
      <c r="K40" s="1"/>
      <c r="L40" s="1"/>
      <c r="M40" s="1"/>
      <c r="N40" s="1"/>
      <c r="S40" s="1"/>
      <c r="T40" s="15"/>
      <c r="U40" s="15"/>
      <c r="W40" s="13"/>
      <c r="X40" s="16"/>
      <c r="Y40" s="1"/>
      <c r="Z40" s="1"/>
    </row>
    <row r="41" spans="1:26" x14ac:dyDescent="0.25">
      <c r="A41" s="1"/>
      <c r="B41" s="1"/>
      <c r="C41" s="1"/>
      <c r="D41" s="1"/>
      <c r="E41" s="16"/>
      <c r="F41" s="1"/>
      <c r="G41" s="16"/>
      <c r="H41" s="16"/>
      <c r="I41" s="1"/>
      <c r="J41" s="1"/>
      <c r="K41" s="1"/>
      <c r="L41" s="1"/>
      <c r="M41" s="1"/>
      <c r="N41" s="1"/>
      <c r="S41" s="1"/>
      <c r="T41" s="15"/>
      <c r="U41" s="15"/>
      <c r="W41" s="13"/>
      <c r="X41" s="16"/>
      <c r="Y41" s="1"/>
      <c r="Z41" s="1"/>
    </row>
    <row r="42" spans="1:26" x14ac:dyDescent="0.25">
      <c r="A42" s="1"/>
      <c r="B42" s="1"/>
      <c r="C42" s="1"/>
      <c r="D42" s="1"/>
      <c r="E42" s="16"/>
      <c r="F42" s="1"/>
      <c r="G42" s="16"/>
      <c r="H42" s="16"/>
      <c r="I42" s="1"/>
      <c r="J42" s="1"/>
      <c r="K42" s="1"/>
      <c r="L42" s="1"/>
      <c r="M42" s="1"/>
      <c r="N42" s="1"/>
      <c r="S42" s="1"/>
      <c r="T42" s="15"/>
      <c r="U42" s="15"/>
      <c r="W42" s="13"/>
      <c r="X42" s="16"/>
      <c r="Y42" s="1"/>
      <c r="Z42" s="1"/>
    </row>
    <row r="43" spans="1:26" x14ac:dyDescent="0.25">
      <c r="A43" s="1"/>
      <c r="B43" s="1"/>
      <c r="C43" s="1"/>
      <c r="D43" s="1"/>
      <c r="E43" s="16"/>
      <c r="F43" s="1"/>
      <c r="G43" s="16"/>
      <c r="H43" s="16"/>
      <c r="I43" s="1"/>
      <c r="J43" s="1"/>
      <c r="K43" s="1"/>
      <c r="L43" s="1"/>
      <c r="M43" s="1"/>
      <c r="N43" s="1"/>
      <c r="S43" s="1"/>
      <c r="T43" s="15"/>
      <c r="U43" s="15"/>
      <c r="W43" s="13"/>
      <c r="X43" s="16"/>
      <c r="Y43" s="1"/>
      <c r="Z43" s="1"/>
    </row>
    <row r="44" spans="1:26" x14ac:dyDescent="0.25">
      <c r="A44" s="1"/>
      <c r="B44" s="1"/>
      <c r="C44" s="1"/>
      <c r="D44" s="1"/>
      <c r="E44" s="16"/>
      <c r="F44" s="1"/>
      <c r="G44" s="16"/>
      <c r="H44" s="16"/>
      <c r="I44" s="1"/>
      <c r="J44" s="1"/>
      <c r="K44" s="1"/>
      <c r="L44" s="1"/>
      <c r="M44" s="1"/>
      <c r="N44" s="1"/>
      <c r="S44" s="1"/>
      <c r="T44" s="15"/>
      <c r="U44" s="15"/>
      <c r="W44" s="13"/>
      <c r="X44" s="16"/>
      <c r="Y44" s="1"/>
      <c r="Z44" s="1"/>
    </row>
    <row r="45" spans="1:26" x14ac:dyDescent="0.25">
      <c r="A45" s="1"/>
      <c r="B45" s="1"/>
      <c r="C45" s="1"/>
      <c r="D45" s="1"/>
      <c r="E45" s="16"/>
      <c r="F45" s="1"/>
      <c r="G45" s="16"/>
      <c r="H45" s="16"/>
      <c r="I45" s="1"/>
      <c r="J45" s="1"/>
      <c r="K45" s="1"/>
      <c r="L45" s="1"/>
      <c r="M45" s="1"/>
      <c r="N45" s="1"/>
      <c r="S45" s="1"/>
      <c r="T45" s="15"/>
      <c r="U45" s="15"/>
      <c r="W45" s="13"/>
      <c r="X45" s="16"/>
      <c r="Y45" s="1"/>
      <c r="Z45" s="1"/>
    </row>
    <row r="46" spans="1:26" x14ac:dyDescent="0.25">
      <c r="A46" s="1"/>
      <c r="B46" s="1"/>
      <c r="C46" s="1"/>
      <c r="D46" s="1"/>
      <c r="E46" s="16"/>
      <c r="F46" s="1"/>
      <c r="G46" s="16"/>
      <c r="H46" s="16"/>
      <c r="I46" s="1"/>
      <c r="J46" s="1"/>
      <c r="K46" s="1"/>
      <c r="L46" s="1"/>
      <c r="M46" s="1"/>
      <c r="N46" s="1"/>
      <c r="S46" s="1"/>
      <c r="T46" s="15"/>
      <c r="U46" s="15"/>
      <c r="W46" s="13"/>
      <c r="X46" s="16"/>
      <c r="Y46" s="1"/>
      <c r="Z46" s="1"/>
    </row>
    <row r="47" spans="1:26" x14ac:dyDescent="0.25">
      <c r="A47" s="1"/>
      <c r="B47" s="1"/>
      <c r="C47" s="1"/>
      <c r="D47" s="1"/>
      <c r="E47" s="16"/>
      <c r="F47" s="1"/>
      <c r="G47" s="16"/>
      <c r="H47" s="16"/>
      <c r="I47" s="1"/>
      <c r="J47" s="1"/>
      <c r="K47" s="1"/>
      <c r="L47" s="1"/>
      <c r="M47" s="1"/>
      <c r="N47" s="1"/>
      <c r="S47" s="1"/>
      <c r="T47" s="15"/>
      <c r="U47" s="15"/>
      <c r="W47" s="13"/>
      <c r="X47" s="16"/>
      <c r="Y47" s="1"/>
      <c r="Z47" s="1"/>
    </row>
    <row r="48" spans="1:26" x14ac:dyDescent="0.25">
      <c r="A48" s="1"/>
      <c r="B48" s="1"/>
      <c r="C48" s="1"/>
      <c r="D48" s="1"/>
      <c r="E48" s="16"/>
      <c r="F48" s="1"/>
      <c r="G48" s="16"/>
      <c r="H48" s="16"/>
      <c r="I48" s="1"/>
      <c r="J48" s="1"/>
      <c r="K48" s="1"/>
      <c r="L48" s="1"/>
      <c r="M48" s="1"/>
      <c r="N48" s="1"/>
      <c r="S48" s="1"/>
      <c r="T48" s="15"/>
      <c r="U48" s="15"/>
      <c r="W48" s="13"/>
      <c r="X48" s="16"/>
      <c r="Y48" s="1"/>
      <c r="Z48" s="1"/>
    </row>
    <row r="49" spans="1:26" x14ac:dyDescent="0.25">
      <c r="A49" s="1"/>
      <c r="B49" s="1"/>
      <c r="C49" s="1"/>
      <c r="D49" s="1"/>
      <c r="E49" s="16"/>
      <c r="F49" s="1"/>
      <c r="G49" s="16"/>
      <c r="H49" s="16"/>
      <c r="I49" s="1"/>
      <c r="J49" s="1"/>
      <c r="K49" s="1"/>
      <c r="L49" s="1"/>
      <c r="M49" s="1"/>
      <c r="N49" s="1"/>
      <c r="S49" s="1"/>
      <c r="T49" s="15"/>
      <c r="U49" s="15"/>
      <c r="W49" s="13"/>
      <c r="X49" s="16"/>
      <c r="Y49" s="1"/>
      <c r="Z49" s="1"/>
    </row>
    <row r="50" spans="1:26" x14ac:dyDescent="0.25">
      <c r="A50" s="1"/>
      <c r="B50" s="1"/>
      <c r="C50" s="1"/>
      <c r="D50" s="1"/>
      <c r="E50" s="16"/>
      <c r="F50" s="1"/>
      <c r="G50" s="16"/>
      <c r="H50" s="16"/>
      <c r="I50" s="1"/>
      <c r="J50" s="1"/>
      <c r="K50" s="1"/>
      <c r="L50" s="1"/>
      <c r="M50" s="1"/>
      <c r="N50" s="1"/>
      <c r="S50" s="1"/>
      <c r="T50" s="15"/>
      <c r="U50" s="15"/>
      <c r="W50" s="13"/>
      <c r="X50" s="16"/>
      <c r="Y50" s="1"/>
      <c r="Z50" s="1"/>
    </row>
    <row r="51" spans="1:26" x14ac:dyDescent="0.25">
      <c r="A51" s="1"/>
      <c r="B51" s="1"/>
      <c r="C51" s="1"/>
      <c r="D51" s="1"/>
      <c r="E51" s="16"/>
      <c r="F51" s="1"/>
      <c r="G51" s="16"/>
      <c r="H51" s="16"/>
      <c r="I51" s="1"/>
      <c r="J51" s="1"/>
      <c r="K51" s="1"/>
      <c r="L51" s="1"/>
      <c r="M51" s="1"/>
      <c r="N51" s="1"/>
      <c r="S51" s="1"/>
      <c r="T51" s="15"/>
      <c r="U51" s="15"/>
      <c r="W51" s="13"/>
      <c r="X51" s="16"/>
      <c r="Y51" s="1"/>
      <c r="Z51" s="1"/>
    </row>
    <row r="52" spans="1:26" x14ac:dyDescent="0.25">
      <c r="A52" s="1"/>
      <c r="B52" s="1"/>
      <c r="C52" s="1"/>
      <c r="D52" s="1"/>
      <c r="E52" s="16"/>
      <c r="F52" s="1"/>
      <c r="G52" s="16"/>
      <c r="H52" s="16"/>
      <c r="I52" s="1"/>
      <c r="J52" s="1"/>
      <c r="K52" s="1"/>
      <c r="L52" s="1"/>
      <c r="M52" s="1"/>
      <c r="N52" s="1"/>
      <c r="S52" s="1"/>
      <c r="T52" s="15"/>
      <c r="U52" s="15"/>
      <c r="W52" s="13"/>
      <c r="X52" s="16"/>
      <c r="Y52" s="1"/>
      <c r="Z52" s="1"/>
    </row>
    <row r="53" spans="1:26" x14ac:dyDescent="0.25">
      <c r="A53" s="1"/>
      <c r="B53" s="1"/>
      <c r="C53" s="1"/>
      <c r="D53" s="1"/>
      <c r="E53" s="16"/>
      <c r="F53" s="1"/>
      <c r="G53" s="16"/>
      <c r="H53" s="16"/>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
      <c r="F64" s="1"/>
      <c r="G64" s="1"/>
      <c r="H64" s="1"/>
      <c r="I64" s="1"/>
      <c r="J64" s="1"/>
      <c r="K64" s="1"/>
      <c r="L64" s="1"/>
      <c r="M64" s="1"/>
      <c r="N64" s="1"/>
      <c r="S64" s="1"/>
      <c r="T64" s="1"/>
      <c r="U64" s="1"/>
      <c r="W64" s="13"/>
      <c r="X64" s="1"/>
      <c r="Y64" s="1"/>
      <c r="Z64" s="1"/>
    </row>
    <row r="65" spans="23:23" x14ac:dyDescent="0.25">
      <c r="W65" s="13"/>
    </row>
    <row r="66" spans="23:23" x14ac:dyDescent="0.25">
      <c r="W66" s="13"/>
    </row>
    <row r="67" spans="23:23" x14ac:dyDescent="0.25">
      <c r="W67" s="13"/>
    </row>
    <row r="68" spans="23:23" x14ac:dyDescent="0.25">
      <c r="W68" s="13"/>
    </row>
    <row r="69" spans="23:23" x14ac:dyDescent="0.25">
      <c r="W69" s="13"/>
    </row>
    <row r="70" spans="23:23" x14ac:dyDescent="0.25">
      <c r="W70" s="13"/>
    </row>
    <row r="71" spans="23:23" x14ac:dyDescent="0.25">
      <c r="W71" s="13"/>
    </row>
    <row r="72" spans="23:23" x14ac:dyDescent="0.25">
      <c r="W72" s="13"/>
    </row>
    <row r="73" spans="23:23" x14ac:dyDescent="0.25">
      <c r="W73" s="13"/>
    </row>
    <row r="74" spans="23:23" x14ac:dyDescent="0.25">
      <c r="W74" s="13"/>
    </row>
    <row r="75" spans="23:23" x14ac:dyDescent="0.25">
      <c r="W75" s="13"/>
    </row>
    <row r="76" spans="23:23" x14ac:dyDescent="0.25">
      <c r="W76" s="13"/>
    </row>
    <row r="77" spans="23:23" x14ac:dyDescent="0.25">
      <c r="W77" s="13"/>
    </row>
    <row r="78" spans="23:23" x14ac:dyDescent="0.25">
      <c r="W78" s="13"/>
    </row>
    <row r="79" spans="23:23" x14ac:dyDescent="0.25">
      <c r="W79" s="13"/>
    </row>
    <row r="80" spans="23:23"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sheetData>
  <protectedRanges>
    <protectedRange sqref="O31:Q31 S31" name="Rango1" securityDescriptor="O:WDG:WDD:(A;;CC;;;S-1-5-21-1528164968-1790463351-673733271-1117)"/>
  </protectedRanges>
  <mergeCells count="16">
    <mergeCell ref="H29:N29"/>
    <mergeCell ref="O31:R31"/>
    <mergeCell ref="A17:C20"/>
    <mergeCell ref="D17:W20"/>
    <mergeCell ref="A22:C22"/>
    <mergeCell ref="E22:F22"/>
    <mergeCell ref="H22:J22"/>
    <mergeCell ref="A23:C23"/>
    <mergeCell ref="H23:I23"/>
    <mergeCell ref="H24:I24"/>
    <mergeCell ref="H25:I25"/>
    <mergeCell ref="H26:I26"/>
    <mergeCell ref="O29:S29"/>
    <mergeCell ref="T29:X29"/>
    <mergeCell ref="O30:R30"/>
    <mergeCell ref="A29:G29"/>
  </mergeCells>
  <conditionalFormatting sqref="W31">
    <cfRule type="containsText" dxfId="20" priority="1" stopIfTrue="1" operator="containsText" text="Cerrada">
      <formula>NOT(ISERROR(SEARCH(("Cerrada"),(W31))))</formula>
    </cfRule>
  </conditionalFormatting>
  <conditionalFormatting sqref="W31">
    <cfRule type="containsText" dxfId="19" priority="2" stopIfTrue="1" operator="containsText" text="En ejecución">
      <formula>NOT(ISERROR(SEARCH(("En ejecución"),(W31))))</formula>
    </cfRule>
  </conditionalFormatting>
  <conditionalFormatting sqref="W31">
    <cfRule type="containsText" dxfId="18" priority="3" stopIfTrue="1" operator="containsText" text="Vencida">
      <formula>NOT(ISERROR(SEARCH(("Vencida"),(W31))))</formula>
    </cfRule>
  </conditionalFormatting>
  <dataValidations count="13">
    <dataValidation type="list" allowBlank="1" showErrorMessage="1" sqref="A65530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A131066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A196602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A262138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A327674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A393210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A458746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A524282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A589818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A655354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A720890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A786426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A851962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A917498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A983034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WVI983034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65:B65569 IX65565:IX65569 ST65565:ST65569 ACP65565:ACP65569 AML65565:AML65569 AWH65565:AWH65569 BGD65565:BGD65569 BPZ65565:BPZ65569 BZV65565:BZV65569 CJR65565:CJR65569 CTN65565:CTN65569 DDJ65565:DDJ65569 DNF65565:DNF65569 DXB65565:DXB65569 EGX65565:EGX65569 EQT65565:EQT65569 FAP65565:FAP65569 FKL65565:FKL65569 FUH65565:FUH65569 GED65565:GED65569 GNZ65565:GNZ65569 GXV65565:GXV65569 HHR65565:HHR65569 HRN65565:HRN65569 IBJ65565:IBJ65569 ILF65565:ILF65569 IVB65565:IVB65569 JEX65565:JEX65569 JOT65565:JOT65569 JYP65565:JYP65569 KIL65565:KIL65569 KSH65565:KSH65569 LCD65565:LCD65569 LLZ65565:LLZ65569 LVV65565:LVV65569 MFR65565:MFR65569 MPN65565:MPN65569 MZJ65565:MZJ65569 NJF65565:NJF65569 NTB65565:NTB65569 OCX65565:OCX65569 OMT65565:OMT65569 OWP65565:OWP65569 PGL65565:PGL65569 PQH65565:PQH65569 QAD65565:QAD65569 QJZ65565:QJZ65569 QTV65565:QTV65569 RDR65565:RDR65569 RNN65565:RNN65569 RXJ65565:RXJ65569 SHF65565:SHF65569 SRB65565:SRB65569 TAX65565:TAX65569 TKT65565:TKT65569 TUP65565:TUP65569 UEL65565:UEL65569 UOH65565:UOH65569 UYD65565:UYD65569 VHZ65565:VHZ65569 VRV65565:VRV65569 WBR65565:WBR65569 WLN65565:WLN65569 WVJ65565:WVJ65569 B131101:B131105 IX131101:IX131105 ST131101:ST131105 ACP131101:ACP131105 AML131101:AML131105 AWH131101:AWH131105 BGD131101:BGD131105 BPZ131101:BPZ131105 BZV131101:BZV131105 CJR131101:CJR131105 CTN131101:CTN131105 DDJ131101:DDJ131105 DNF131101:DNF131105 DXB131101:DXB131105 EGX131101:EGX131105 EQT131101:EQT131105 FAP131101:FAP131105 FKL131101:FKL131105 FUH131101:FUH131105 GED131101:GED131105 GNZ131101:GNZ131105 GXV131101:GXV131105 HHR131101:HHR131105 HRN131101:HRN131105 IBJ131101:IBJ131105 ILF131101:ILF131105 IVB131101:IVB131105 JEX131101:JEX131105 JOT131101:JOT131105 JYP131101:JYP131105 KIL131101:KIL131105 KSH131101:KSH131105 LCD131101:LCD131105 LLZ131101:LLZ131105 LVV131101:LVV131105 MFR131101:MFR131105 MPN131101:MPN131105 MZJ131101:MZJ131105 NJF131101:NJF131105 NTB131101:NTB131105 OCX131101:OCX131105 OMT131101:OMT131105 OWP131101:OWP131105 PGL131101:PGL131105 PQH131101:PQH131105 QAD131101:QAD131105 QJZ131101:QJZ131105 QTV131101:QTV131105 RDR131101:RDR131105 RNN131101:RNN131105 RXJ131101:RXJ131105 SHF131101:SHF131105 SRB131101:SRB131105 TAX131101:TAX131105 TKT131101:TKT131105 TUP131101:TUP131105 UEL131101:UEL131105 UOH131101:UOH131105 UYD131101:UYD131105 VHZ131101:VHZ131105 VRV131101:VRV131105 WBR131101:WBR131105 WLN131101:WLN131105 WVJ131101:WVJ131105 B196637:B196641 IX196637:IX196641 ST196637:ST196641 ACP196637:ACP196641 AML196637:AML196641 AWH196637:AWH196641 BGD196637:BGD196641 BPZ196637:BPZ196641 BZV196637:BZV196641 CJR196637:CJR196641 CTN196637:CTN196641 DDJ196637:DDJ196641 DNF196637:DNF196641 DXB196637:DXB196641 EGX196637:EGX196641 EQT196637:EQT196641 FAP196637:FAP196641 FKL196637:FKL196641 FUH196637:FUH196641 GED196637:GED196641 GNZ196637:GNZ196641 GXV196637:GXV196641 HHR196637:HHR196641 HRN196637:HRN196641 IBJ196637:IBJ196641 ILF196637:ILF196641 IVB196637:IVB196641 JEX196637:JEX196641 JOT196637:JOT196641 JYP196637:JYP196641 KIL196637:KIL196641 KSH196637:KSH196641 LCD196637:LCD196641 LLZ196637:LLZ196641 LVV196637:LVV196641 MFR196637:MFR196641 MPN196637:MPN196641 MZJ196637:MZJ196641 NJF196637:NJF196641 NTB196637:NTB196641 OCX196637:OCX196641 OMT196637:OMT196641 OWP196637:OWP196641 PGL196637:PGL196641 PQH196637:PQH196641 QAD196637:QAD196641 QJZ196637:QJZ196641 QTV196637:QTV196641 RDR196637:RDR196641 RNN196637:RNN196641 RXJ196637:RXJ196641 SHF196637:SHF196641 SRB196637:SRB196641 TAX196637:TAX196641 TKT196637:TKT196641 TUP196637:TUP196641 UEL196637:UEL196641 UOH196637:UOH196641 UYD196637:UYD196641 VHZ196637:VHZ196641 VRV196637:VRV196641 WBR196637:WBR196641 WLN196637:WLN196641 WVJ196637:WVJ196641 B262173:B262177 IX262173:IX262177 ST262173:ST262177 ACP262173:ACP262177 AML262173:AML262177 AWH262173:AWH262177 BGD262173:BGD262177 BPZ262173:BPZ262177 BZV262173:BZV262177 CJR262173:CJR262177 CTN262173:CTN262177 DDJ262173:DDJ262177 DNF262173:DNF262177 DXB262173:DXB262177 EGX262173:EGX262177 EQT262173:EQT262177 FAP262173:FAP262177 FKL262173:FKL262177 FUH262173:FUH262177 GED262173:GED262177 GNZ262173:GNZ262177 GXV262173:GXV262177 HHR262173:HHR262177 HRN262173:HRN262177 IBJ262173:IBJ262177 ILF262173:ILF262177 IVB262173:IVB262177 JEX262173:JEX262177 JOT262173:JOT262177 JYP262173:JYP262177 KIL262173:KIL262177 KSH262173:KSH262177 LCD262173:LCD262177 LLZ262173:LLZ262177 LVV262173:LVV262177 MFR262173:MFR262177 MPN262173:MPN262177 MZJ262173:MZJ262177 NJF262173:NJF262177 NTB262173:NTB262177 OCX262173:OCX262177 OMT262173:OMT262177 OWP262173:OWP262177 PGL262173:PGL262177 PQH262173:PQH262177 QAD262173:QAD262177 QJZ262173:QJZ262177 QTV262173:QTV262177 RDR262173:RDR262177 RNN262173:RNN262177 RXJ262173:RXJ262177 SHF262173:SHF262177 SRB262173:SRB262177 TAX262173:TAX262177 TKT262173:TKT262177 TUP262173:TUP262177 UEL262173:UEL262177 UOH262173:UOH262177 UYD262173:UYD262177 VHZ262173:VHZ262177 VRV262173:VRV262177 WBR262173:WBR262177 WLN262173:WLN262177 WVJ262173:WVJ262177 B327709:B327713 IX327709:IX327713 ST327709:ST327713 ACP327709:ACP327713 AML327709:AML327713 AWH327709:AWH327713 BGD327709:BGD327713 BPZ327709:BPZ327713 BZV327709:BZV327713 CJR327709:CJR327713 CTN327709:CTN327713 DDJ327709:DDJ327713 DNF327709:DNF327713 DXB327709:DXB327713 EGX327709:EGX327713 EQT327709:EQT327713 FAP327709:FAP327713 FKL327709:FKL327713 FUH327709:FUH327713 GED327709:GED327713 GNZ327709:GNZ327713 GXV327709:GXV327713 HHR327709:HHR327713 HRN327709:HRN327713 IBJ327709:IBJ327713 ILF327709:ILF327713 IVB327709:IVB327713 JEX327709:JEX327713 JOT327709:JOT327713 JYP327709:JYP327713 KIL327709:KIL327713 KSH327709:KSH327713 LCD327709:LCD327713 LLZ327709:LLZ327713 LVV327709:LVV327713 MFR327709:MFR327713 MPN327709:MPN327713 MZJ327709:MZJ327713 NJF327709:NJF327713 NTB327709:NTB327713 OCX327709:OCX327713 OMT327709:OMT327713 OWP327709:OWP327713 PGL327709:PGL327713 PQH327709:PQH327713 QAD327709:QAD327713 QJZ327709:QJZ327713 QTV327709:QTV327713 RDR327709:RDR327713 RNN327709:RNN327713 RXJ327709:RXJ327713 SHF327709:SHF327713 SRB327709:SRB327713 TAX327709:TAX327713 TKT327709:TKT327713 TUP327709:TUP327713 UEL327709:UEL327713 UOH327709:UOH327713 UYD327709:UYD327713 VHZ327709:VHZ327713 VRV327709:VRV327713 WBR327709:WBR327713 WLN327709:WLN327713 WVJ327709:WVJ327713 B393245:B393249 IX393245:IX393249 ST393245:ST393249 ACP393245:ACP393249 AML393245:AML393249 AWH393245:AWH393249 BGD393245:BGD393249 BPZ393245:BPZ393249 BZV393245:BZV393249 CJR393245:CJR393249 CTN393245:CTN393249 DDJ393245:DDJ393249 DNF393245:DNF393249 DXB393245:DXB393249 EGX393245:EGX393249 EQT393245:EQT393249 FAP393245:FAP393249 FKL393245:FKL393249 FUH393245:FUH393249 GED393245:GED393249 GNZ393245:GNZ393249 GXV393245:GXV393249 HHR393245:HHR393249 HRN393245:HRN393249 IBJ393245:IBJ393249 ILF393245:ILF393249 IVB393245:IVB393249 JEX393245:JEX393249 JOT393245:JOT393249 JYP393245:JYP393249 KIL393245:KIL393249 KSH393245:KSH393249 LCD393245:LCD393249 LLZ393245:LLZ393249 LVV393245:LVV393249 MFR393245:MFR393249 MPN393245:MPN393249 MZJ393245:MZJ393249 NJF393245:NJF393249 NTB393245:NTB393249 OCX393245:OCX393249 OMT393245:OMT393249 OWP393245:OWP393249 PGL393245:PGL393249 PQH393245:PQH393249 QAD393245:QAD393249 QJZ393245:QJZ393249 QTV393245:QTV393249 RDR393245:RDR393249 RNN393245:RNN393249 RXJ393245:RXJ393249 SHF393245:SHF393249 SRB393245:SRB393249 TAX393245:TAX393249 TKT393245:TKT393249 TUP393245:TUP393249 UEL393245:UEL393249 UOH393245:UOH393249 UYD393245:UYD393249 VHZ393245:VHZ393249 VRV393245:VRV393249 WBR393245:WBR393249 WLN393245:WLN393249 WVJ393245:WVJ393249 B458781:B458785 IX458781:IX458785 ST458781:ST458785 ACP458781:ACP458785 AML458781:AML458785 AWH458781:AWH458785 BGD458781:BGD458785 BPZ458781:BPZ458785 BZV458781:BZV458785 CJR458781:CJR458785 CTN458781:CTN458785 DDJ458781:DDJ458785 DNF458781:DNF458785 DXB458781:DXB458785 EGX458781:EGX458785 EQT458781:EQT458785 FAP458781:FAP458785 FKL458781:FKL458785 FUH458781:FUH458785 GED458781:GED458785 GNZ458781:GNZ458785 GXV458781:GXV458785 HHR458781:HHR458785 HRN458781:HRN458785 IBJ458781:IBJ458785 ILF458781:ILF458785 IVB458781:IVB458785 JEX458781:JEX458785 JOT458781:JOT458785 JYP458781:JYP458785 KIL458781:KIL458785 KSH458781:KSH458785 LCD458781:LCD458785 LLZ458781:LLZ458785 LVV458781:LVV458785 MFR458781:MFR458785 MPN458781:MPN458785 MZJ458781:MZJ458785 NJF458781:NJF458785 NTB458781:NTB458785 OCX458781:OCX458785 OMT458781:OMT458785 OWP458781:OWP458785 PGL458781:PGL458785 PQH458781:PQH458785 QAD458781:QAD458785 QJZ458781:QJZ458785 QTV458781:QTV458785 RDR458781:RDR458785 RNN458781:RNN458785 RXJ458781:RXJ458785 SHF458781:SHF458785 SRB458781:SRB458785 TAX458781:TAX458785 TKT458781:TKT458785 TUP458781:TUP458785 UEL458781:UEL458785 UOH458781:UOH458785 UYD458781:UYD458785 VHZ458781:VHZ458785 VRV458781:VRV458785 WBR458781:WBR458785 WLN458781:WLN458785 WVJ458781:WVJ458785 B524317:B524321 IX524317:IX524321 ST524317:ST524321 ACP524317:ACP524321 AML524317:AML524321 AWH524317:AWH524321 BGD524317:BGD524321 BPZ524317:BPZ524321 BZV524317:BZV524321 CJR524317:CJR524321 CTN524317:CTN524321 DDJ524317:DDJ524321 DNF524317:DNF524321 DXB524317:DXB524321 EGX524317:EGX524321 EQT524317:EQT524321 FAP524317:FAP524321 FKL524317:FKL524321 FUH524317:FUH524321 GED524317:GED524321 GNZ524317:GNZ524321 GXV524317:GXV524321 HHR524317:HHR524321 HRN524317:HRN524321 IBJ524317:IBJ524321 ILF524317:ILF524321 IVB524317:IVB524321 JEX524317:JEX524321 JOT524317:JOT524321 JYP524317:JYP524321 KIL524317:KIL524321 KSH524317:KSH524321 LCD524317:LCD524321 LLZ524317:LLZ524321 LVV524317:LVV524321 MFR524317:MFR524321 MPN524317:MPN524321 MZJ524317:MZJ524321 NJF524317:NJF524321 NTB524317:NTB524321 OCX524317:OCX524321 OMT524317:OMT524321 OWP524317:OWP524321 PGL524317:PGL524321 PQH524317:PQH524321 QAD524317:QAD524321 QJZ524317:QJZ524321 QTV524317:QTV524321 RDR524317:RDR524321 RNN524317:RNN524321 RXJ524317:RXJ524321 SHF524317:SHF524321 SRB524317:SRB524321 TAX524317:TAX524321 TKT524317:TKT524321 TUP524317:TUP524321 UEL524317:UEL524321 UOH524317:UOH524321 UYD524317:UYD524321 VHZ524317:VHZ524321 VRV524317:VRV524321 WBR524317:WBR524321 WLN524317:WLN524321 WVJ524317:WVJ524321 B589853:B589857 IX589853:IX589857 ST589853:ST589857 ACP589853:ACP589857 AML589853:AML589857 AWH589853:AWH589857 BGD589853:BGD589857 BPZ589853:BPZ589857 BZV589853:BZV589857 CJR589853:CJR589857 CTN589853:CTN589857 DDJ589853:DDJ589857 DNF589853:DNF589857 DXB589853:DXB589857 EGX589853:EGX589857 EQT589853:EQT589857 FAP589853:FAP589857 FKL589853:FKL589857 FUH589853:FUH589857 GED589853:GED589857 GNZ589853:GNZ589857 GXV589853:GXV589857 HHR589853:HHR589857 HRN589853:HRN589857 IBJ589853:IBJ589857 ILF589853:ILF589857 IVB589853:IVB589857 JEX589853:JEX589857 JOT589853:JOT589857 JYP589853:JYP589857 KIL589853:KIL589857 KSH589853:KSH589857 LCD589853:LCD589857 LLZ589853:LLZ589857 LVV589853:LVV589857 MFR589853:MFR589857 MPN589853:MPN589857 MZJ589853:MZJ589857 NJF589853:NJF589857 NTB589853:NTB589857 OCX589853:OCX589857 OMT589853:OMT589857 OWP589853:OWP589857 PGL589853:PGL589857 PQH589853:PQH589857 QAD589853:QAD589857 QJZ589853:QJZ589857 QTV589853:QTV589857 RDR589853:RDR589857 RNN589853:RNN589857 RXJ589853:RXJ589857 SHF589853:SHF589857 SRB589853:SRB589857 TAX589853:TAX589857 TKT589853:TKT589857 TUP589853:TUP589857 UEL589853:UEL589857 UOH589853:UOH589857 UYD589853:UYD589857 VHZ589853:VHZ589857 VRV589853:VRV589857 WBR589853:WBR589857 WLN589853:WLN589857 WVJ589853:WVJ589857 B655389:B655393 IX655389:IX655393 ST655389:ST655393 ACP655389:ACP655393 AML655389:AML655393 AWH655389:AWH655393 BGD655389:BGD655393 BPZ655389:BPZ655393 BZV655389:BZV655393 CJR655389:CJR655393 CTN655389:CTN655393 DDJ655389:DDJ655393 DNF655389:DNF655393 DXB655389:DXB655393 EGX655389:EGX655393 EQT655389:EQT655393 FAP655389:FAP655393 FKL655389:FKL655393 FUH655389:FUH655393 GED655389:GED655393 GNZ655389:GNZ655393 GXV655389:GXV655393 HHR655389:HHR655393 HRN655389:HRN655393 IBJ655389:IBJ655393 ILF655389:ILF655393 IVB655389:IVB655393 JEX655389:JEX655393 JOT655389:JOT655393 JYP655389:JYP655393 KIL655389:KIL655393 KSH655389:KSH655393 LCD655389:LCD655393 LLZ655389:LLZ655393 LVV655389:LVV655393 MFR655389:MFR655393 MPN655389:MPN655393 MZJ655389:MZJ655393 NJF655389:NJF655393 NTB655389:NTB655393 OCX655389:OCX655393 OMT655389:OMT655393 OWP655389:OWP655393 PGL655389:PGL655393 PQH655389:PQH655393 QAD655389:QAD655393 QJZ655389:QJZ655393 QTV655389:QTV655393 RDR655389:RDR655393 RNN655389:RNN655393 RXJ655389:RXJ655393 SHF655389:SHF655393 SRB655389:SRB655393 TAX655389:TAX655393 TKT655389:TKT655393 TUP655389:TUP655393 UEL655389:UEL655393 UOH655389:UOH655393 UYD655389:UYD655393 VHZ655389:VHZ655393 VRV655389:VRV655393 WBR655389:WBR655393 WLN655389:WLN655393 WVJ655389:WVJ655393 B720925:B720929 IX720925:IX720929 ST720925:ST720929 ACP720925:ACP720929 AML720925:AML720929 AWH720925:AWH720929 BGD720925:BGD720929 BPZ720925:BPZ720929 BZV720925:BZV720929 CJR720925:CJR720929 CTN720925:CTN720929 DDJ720925:DDJ720929 DNF720925:DNF720929 DXB720925:DXB720929 EGX720925:EGX720929 EQT720925:EQT720929 FAP720925:FAP720929 FKL720925:FKL720929 FUH720925:FUH720929 GED720925:GED720929 GNZ720925:GNZ720929 GXV720925:GXV720929 HHR720925:HHR720929 HRN720925:HRN720929 IBJ720925:IBJ720929 ILF720925:ILF720929 IVB720925:IVB720929 JEX720925:JEX720929 JOT720925:JOT720929 JYP720925:JYP720929 KIL720925:KIL720929 KSH720925:KSH720929 LCD720925:LCD720929 LLZ720925:LLZ720929 LVV720925:LVV720929 MFR720925:MFR720929 MPN720925:MPN720929 MZJ720925:MZJ720929 NJF720925:NJF720929 NTB720925:NTB720929 OCX720925:OCX720929 OMT720925:OMT720929 OWP720925:OWP720929 PGL720925:PGL720929 PQH720925:PQH720929 QAD720925:QAD720929 QJZ720925:QJZ720929 QTV720925:QTV720929 RDR720925:RDR720929 RNN720925:RNN720929 RXJ720925:RXJ720929 SHF720925:SHF720929 SRB720925:SRB720929 TAX720925:TAX720929 TKT720925:TKT720929 TUP720925:TUP720929 UEL720925:UEL720929 UOH720925:UOH720929 UYD720925:UYD720929 VHZ720925:VHZ720929 VRV720925:VRV720929 WBR720925:WBR720929 WLN720925:WLN720929 WVJ720925:WVJ720929 B786461:B786465 IX786461:IX786465 ST786461:ST786465 ACP786461:ACP786465 AML786461:AML786465 AWH786461:AWH786465 BGD786461:BGD786465 BPZ786461:BPZ786465 BZV786461:BZV786465 CJR786461:CJR786465 CTN786461:CTN786465 DDJ786461:DDJ786465 DNF786461:DNF786465 DXB786461:DXB786465 EGX786461:EGX786465 EQT786461:EQT786465 FAP786461:FAP786465 FKL786461:FKL786465 FUH786461:FUH786465 GED786461:GED786465 GNZ786461:GNZ786465 GXV786461:GXV786465 HHR786461:HHR786465 HRN786461:HRN786465 IBJ786461:IBJ786465 ILF786461:ILF786465 IVB786461:IVB786465 JEX786461:JEX786465 JOT786461:JOT786465 JYP786461:JYP786465 KIL786461:KIL786465 KSH786461:KSH786465 LCD786461:LCD786465 LLZ786461:LLZ786465 LVV786461:LVV786465 MFR786461:MFR786465 MPN786461:MPN786465 MZJ786461:MZJ786465 NJF786461:NJF786465 NTB786461:NTB786465 OCX786461:OCX786465 OMT786461:OMT786465 OWP786461:OWP786465 PGL786461:PGL786465 PQH786461:PQH786465 QAD786461:QAD786465 QJZ786461:QJZ786465 QTV786461:QTV786465 RDR786461:RDR786465 RNN786461:RNN786465 RXJ786461:RXJ786465 SHF786461:SHF786465 SRB786461:SRB786465 TAX786461:TAX786465 TKT786461:TKT786465 TUP786461:TUP786465 UEL786461:UEL786465 UOH786461:UOH786465 UYD786461:UYD786465 VHZ786461:VHZ786465 VRV786461:VRV786465 WBR786461:WBR786465 WLN786461:WLN786465 WVJ786461:WVJ786465 B851997:B852001 IX851997:IX852001 ST851997:ST852001 ACP851997:ACP852001 AML851997:AML852001 AWH851997:AWH852001 BGD851997:BGD852001 BPZ851997:BPZ852001 BZV851997:BZV852001 CJR851997:CJR852001 CTN851997:CTN852001 DDJ851997:DDJ852001 DNF851997:DNF852001 DXB851997:DXB852001 EGX851997:EGX852001 EQT851997:EQT852001 FAP851997:FAP852001 FKL851997:FKL852001 FUH851997:FUH852001 GED851997:GED852001 GNZ851997:GNZ852001 GXV851997:GXV852001 HHR851997:HHR852001 HRN851997:HRN852001 IBJ851997:IBJ852001 ILF851997:ILF852001 IVB851997:IVB852001 JEX851997:JEX852001 JOT851997:JOT852001 JYP851997:JYP852001 KIL851997:KIL852001 KSH851997:KSH852001 LCD851997:LCD852001 LLZ851997:LLZ852001 LVV851997:LVV852001 MFR851997:MFR852001 MPN851997:MPN852001 MZJ851997:MZJ852001 NJF851997:NJF852001 NTB851997:NTB852001 OCX851997:OCX852001 OMT851997:OMT852001 OWP851997:OWP852001 PGL851997:PGL852001 PQH851997:PQH852001 QAD851997:QAD852001 QJZ851997:QJZ852001 QTV851997:QTV852001 RDR851997:RDR852001 RNN851997:RNN852001 RXJ851997:RXJ852001 SHF851997:SHF852001 SRB851997:SRB852001 TAX851997:TAX852001 TKT851997:TKT852001 TUP851997:TUP852001 UEL851997:UEL852001 UOH851997:UOH852001 UYD851997:UYD852001 VHZ851997:VHZ852001 VRV851997:VRV852001 WBR851997:WBR852001 WLN851997:WLN852001 WVJ851997:WVJ852001 B917533:B917537 IX917533:IX917537 ST917533:ST917537 ACP917533:ACP917537 AML917533:AML917537 AWH917533:AWH917537 BGD917533:BGD917537 BPZ917533:BPZ917537 BZV917533:BZV917537 CJR917533:CJR917537 CTN917533:CTN917537 DDJ917533:DDJ917537 DNF917533:DNF917537 DXB917533:DXB917537 EGX917533:EGX917537 EQT917533:EQT917537 FAP917533:FAP917537 FKL917533:FKL917537 FUH917533:FUH917537 GED917533:GED917537 GNZ917533:GNZ917537 GXV917533:GXV917537 HHR917533:HHR917537 HRN917533:HRN917537 IBJ917533:IBJ917537 ILF917533:ILF917537 IVB917533:IVB917537 JEX917533:JEX917537 JOT917533:JOT917537 JYP917533:JYP917537 KIL917533:KIL917537 KSH917533:KSH917537 LCD917533:LCD917537 LLZ917533:LLZ917537 LVV917533:LVV917537 MFR917533:MFR917537 MPN917533:MPN917537 MZJ917533:MZJ917537 NJF917533:NJF917537 NTB917533:NTB917537 OCX917533:OCX917537 OMT917533:OMT917537 OWP917533:OWP917537 PGL917533:PGL917537 PQH917533:PQH917537 QAD917533:QAD917537 QJZ917533:QJZ917537 QTV917533:QTV917537 RDR917533:RDR917537 RNN917533:RNN917537 RXJ917533:RXJ917537 SHF917533:SHF917537 SRB917533:SRB917537 TAX917533:TAX917537 TKT917533:TKT917537 TUP917533:TUP917537 UEL917533:UEL917537 UOH917533:UOH917537 UYD917533:UYD917537 VHZ917533:VHZ917537 VRV917533:VRV917537 WBR917533:WBR917537 WLN917533:WLN917537 WVJ917533:WVJ917537 B983069:B983073 IX983069:IX983073 ST983069:ST983073 ACP983069:ACP983073 AML983069:AML983073 AWH983069:AWH983073 BGD983069:BGD983073 BPZ983069:BPZ983073 BZV983069:BZV983073 CJR983069:CJR983073 CTN983069:CTN983073 DDJ983069:DDJ983073 DNF983069:DNF983073 DXB983069:DXB983073 EGX983069:EGX983073 EQT983069:EQT983073 FAP983069:FAP983073 FKL983069:FKL983073 FUH983069:FUH983073 GED983069:GED983073 GNZ983069:GNZ983073 GXV983069:GXV983073 HHR983069:HHR983073 HRN983069:HRN983073 IBJ983069:IBJ983073 ILF983069:ILF983073 IVB983069:IVB983073 JEX983069:JEX983073 JOT983069:JOT983073 JYP983069:JYP983073 KIL983069:KIL983073 KSH983069:KSH983073 LCD983069:LCD983073 LLZ983069:LLZ983073 LVV983069:LVV983073 MFR983069:MFR983073 MPN983069:MPN983073 MZJ983069:MZJ983073 NJF983069:NJF983073 NTB983069:NTB983073 OCX983069:OCX983073 OMT983069:OMT983073 OWP983069:OWP983073 PGL983069:PGL983073 PQH983069:PQH983073 QAD983069:QAD983073 QJZ983069:QJZ983073 QTV983069:QTV983073 RDR983069:RDR983073 RNN983069:RNN983073 RXJ983069:RXJ983073 SHF983069:SHF983073 SRB983069:SRB983073 TAX983069:TAX983073 TKT983069:TKT983073 TUP983069:TUP983073 UEL983069:UEL983073 UOH983069:UOH983073 UYD983069:UYD983073 VHZ983069:VHZ983073 VRV983069:VRV983073 WBR983069:WBR983073 WLN983069:WLN983073 WVJ983069:WVJ983073">
      <formula1>$F$2:$F$6</formula1>
    </dataValidation>
    <dataValidation type="list" allowBlank="1" showInputMessage="1" showErrorMessage="1" sqref="C65565:C65569 IY65565:IY65569 SU65565:SU65569 ACQ65565:ACQ65569 AMM65565:AMM65569 AWI65565:AWI65569 BGE65565:BGE65569 BQA65565:BQA65569 BZW65565:BZW65569 CJS65565:CJS65569 CTO65565:CTO65569 DDK65565:DDK65569 DNG65565:DNG65569 DXC65565:DXC65569 EGY65565:EGY65569 EQU65565:EQU65569 FAQ65565:FAQ65569 FKM65565:FKM65569 FUI65565:FUI65569 GEE65565:GEE65569 GOA65565:GOA65569 GXW65565:GXW65569 HHS65565:HHS65569 HRO65565:HRO65569 IBK65565:IBK65569 ILG65565:ILG65569 IVC65565:IVC65569 JEY65565:JEY65569 JOU65565:JOU65569 JYQ65565:JYQ65569 KIM65565:KIM65569 KSI65565:KSI65569 LCE65565:LCE65569 LMA65565:LMA65569 LVW65565:LVW65569 MFS65565:MFS65569 MPO65565:MPO65569 MZK65565:MZK65569 NJG65565:NJG65569 NTC65565:NTC65569 OCY65565:OCY65569 OMU65565:OMU65569 OWQ65565:OWQ65569 PGM65565:PGM65569 PQI65565:PQI65569 QAE65565:QAE65569 QKA65565:QKA65569 QTW65565:QTW65569 RDS65565:RDS65569 RNO65565:RNO65569 RXK65565:RXK65569 SHG65565:SHG65569 SRC65565:SRC65569 TAY65565:TAY65569 TKU65565:TKU65569 TUQ65565:TUQ65569 UEM65565:UEM65569 UOI65565:UOI65569 UYE65565:UYE65569 VIA65565:VIA65569 VRW65565:VRW65569 WBS65565:WBS65569 WLO65565:WLO65569 WVK65565:WVK65569 C131101:C131105 IY131101:IY131105 SU131101:SU131105 ACQ131101:ACQ131105 AMM131101:AMM131105 AWI131101:AWI131105 BGE131101:BGE131105 BQA131101:BQA131105 BZW131101:BZW131105 CJS131101:CJS131105 CTO131101:CTO131105 DDK131101:DDK131105 DNG131101:DNG131105 DXC131101:DXC131105 EGY131101:EGY131105 EQU131101:EQU131105 FAQ131101:FAQ131105 FKM131101:FKM131105 FUI131101:FUI131105 GEE131101:GEE131105 GOA131101:GOA131105 GXW131101:GXW131105 HHS131101:HHS131105 HRO131101:HRO131105 IBK131101:IBK131105 ILG131101:ILG131105 IVC131101:IVC131105 JEY131101:JEY131105 JOU131101:JOU131105 JYQ131101:JYQ131105 KIM131101:KIM131105 KSI131101:KSI131105 LCE131101:LCE131105 LMA131101:LMA131105 LVW131101:LVW131105 MFS131101:MFS131105 MPO131101:MPO131105 MZK131101:MZK131105 NJG131101:NJG131105 NTC131101:NTC131105 OCY131101:OCY131105 OMU131101:OMU131105 OWQ131101:OWQ131105 PGM131101:PGM131105 PQI131101:PQI131105 QAE131101:QAE131105 QKA131101:QKA131105 QTW131101:QTW131105 RDS131101:RDS131105 RNO131101:RNO131105 RXK131101:RXK131105 SHG131101:SHG131105 SRC131101:SRC131105 TAY131101:TAY131105 TKU131101:TKU131105 TUQ131101:TUQ131105 UEM131101:UEM131105 UOI131101:UOI131105 UYE131101:UYE131105 VIA131101:VIA131105 VRW131101:VRW131105 WBS131101:WBS131105 WLO131101:WLO131105 WVK131101:WVK131105 C196637:C196641 IY196637:IY196641 SU196637:SU196641 ACQ196637:ACQ196641 AMM196637:AMM196641 AWI196637:AWI196641 BGE196637:BGE196641 BQA196637:BQA196641 BZW196637:BZW196641 CJS196637:CJS196641 CTO196637:CTO196641 DDK196637:DDK196641 DNG196637:DNG196641 DXC196637:DXC196641 EGY196637:EGY196641 EQU196637:EQU196641 FAQ196637:FAQ196641 FKM196637:FKM196641 FUI196637:FUI196641 GEE196637:GEE196641 GOA196637:GOA196641 GXW196637:GXW196641 HHS196637:HHS196641 HRO196637:HRO196641 IBK196637:IBK196641 ILG196637:ILG196641 IVC196637:IVC196641 JEY196637:JEY196641 JOU196637:JOU196641 JYQ196637:JYQ196641 KIM196637:KIM196641 KSI196637:KSI196641 LCE196637:LCE196641 LMA196637:LMA196641 LVW196637:LVW196641 MFS196637:MFS196641 MPO196637:MPO196641 MZK196637:MZK196641 NJG196637:NJG196641 NTC196637:NTC196641 OCY196637:OCY196641 OMU196637:OMU196641 OWQ196637:OWQ196641 PGM196637:PGM196641 PQI196637:PQI196641 QAE196637:QAE196641 QKA196637:QKA196641 QTW196637:QTW196641 RDS196637:RDS196641 RNO196637:RNO196641 RXK196637:RXK196641 SHG196637:SHG196641 SRC196637:SRC196641 TAY196637:TAY196641 TKU196637:TKU196641 TUQ196637:TUQ196641 UEM196637:UEM196641 UOI196637:UOI196641 UYE196637:UYE196641 VIA196637:VIA196641 VRW196637:VRW196641 WBS196637:WBS196641 WLO196637:WLO196641 WVK196637:WVK196641 C262173:C262177 IY262173:IY262177 SU262173:SU262177 ACQ262173:ACQ262177 AMM262173:AMM262177 AWI262173:AWI262177 BGE262173:BGE262177 BQA262173:BQA262177 BZW262173:BZW262177 CJS262173:CJS262177 CTO262173:CTO262177 DDK262173:DDK262177 DNG262173:DNG262177 DXC262173:DXC262177 EGY262173:EGY262177 EQU262173:EQU262177 FAQ262173:FAQ262177 FKM262173:FKM262177 FUI262173:FUI262177 GEE262173:GEE262177 GOA262173:GOA262177 GXW262173:GXW262177 HHS262173:HHS262177 HRO262173:HRO262177 IBK262173:IBK262177 ILG262173:ILG262177 IVC262173:IVC262177 JEY262173:JEY262177 JOU262173:JOU262177 JYQ262173:JYQ262177 KIM262173:KIM262177 KSI262173:KSI262177 LCE262173:LCE262177 LMA262173:LMA262177 LVW262173:LVW262177 MFS262173:MFS262177 MPO262173:MPO262177 MZK262173:MZK262177 NJG262173:NJG262177 NTC262173:NTC262177 OCY262173:OCY262177 OMU262173:OMU262177 OWQ262173:OWQ262177 PGM262173:PGM262177 PQI262173:PQI262177 QAE262173:QAE262177 QKA262173:QKA262177 QTW262173:QTW262177 RDS262173:RDS262177 RNO262173:RNO262177 RXK262173:RXK262177 SHG262173:SHG262177 SRC262173:SRC262177 TAY262173:TAY262177 TKU262173:TKU262177 TUQ262173:TUQ262177 UEM262173:UEM262177 UOI262173:UOI262177 UYE262173:UYE262177 VIA262173:VIA262177 VRW262173:VRW262177 WBS262173:WBS262177 WLO262173:WLO262177 WVK262173:WVK262177 C327709:C327713 IY327709:IY327713 SU327709:SU327713 ACQ327709:ACQ327713 AMM327709:AMM327713 AWI327709:AWI327713 BGE327709:BGE327713 BQA327709:BQA327713 BZW327709:BZW327713 CJS327709:CJS327713 CTO327709:CTO327713 DDK327709:DDK327713 DNG327709:DNG327713 DXC327709:DXC327713 EGY327709:EGY327713 EQU327709:EQU327713 FAQ327709:FAQ327713 FKM327709:FKM327713 FUI327709:FUI327713 GEE327709:GEE327713 GOA327709:GOA327713 GXW327709:GXW327713 HHS327709:HHS327713 HRO327709:HRO327713 IBK327709:IBK327713 ILG327709:ILG327713 IVC327709:IVC327713 JEY327709:JEY327713 JOU327709:JOU327713 JYQ327709:JYQ327713 KIM327709:KIM327713 KSI327709:KSI327713 LCE327709:LCE327713 LMA327709:LMA327713 LVW327709:LVW327713 MFS327709:MFS327713 MPO327709:MPO327713 MZK327709:MZK327713 NJG327709:NJG327713 NTC327709:NTC327713 OCY327709:OCY327713 OMU327709:OMU327713 OWQ327709:OWQ327713 PGM327709:PGM327713 PQI327709:PQI327713 QAE327709:QAE327713 QKA327709:QKA327713 QTW327709:QTW327713 RDS327709:RDS327713 RNO327709:RNO327713 RXK327709:RXK327713 SHG327709:SHG327713 SRC327709:SRC327713 TAY327709:TAY327713 TKU327709:TKU327713 TUQ327709:TUQ327713 UEM327709:UEM327713 UOI327709:UOI327713 UYE327709:UYE327713 VIA327709:VIA327713 VRW327709:VRW327713 WBS327709:WBS327713 WLO327709:WLO327713 WVK327709:WVK327713 C393245:C393249 IY393245:IY393249 SU393245:SU393249 ACQ393245:ACQ393249 AMM393245:AMM393249 AWI393245:AWI393249 BGE393245:BGE393249 BQA393245:BQA393249 BZW393245:BZW393249 CJS393245:CJS393249 CTO393245:CTO393249 DDK393245:DDK393249 DNG393245:DNG393249 DXC393245:DXC393249 EGY393245:EGY393249 EQU393245:EQU393249 FAQ393245:FAQ393249 FKM393245:FKM393249 FUI393245:FUI393249 GEE393245:GEE393249 GOA393245:GOA393249 GXW393245:GXW393249 HHS393245:HHS393249 HRO393245:HRO393249 IBK393245:IBK393249 ILG393245:ILG393249 IVC393245:IVC393249 JEY393245:JEY393249 JOU393245:JOU393249 JYQ393245:JYQ393249 KIM393245:KIM393249 KSI393245:KSI393249 LCE393245:LCE393249 LMA393245:LMA393249 LVW393245:LVW393249 MFS393245:MFS393249 MPO393245:MPO393249 MZK393245:MZK393249 NJG393245:NJG393249 NTC393245:NTC393249 OCY393245:OCY393249 OMU393245:OMU393249 OWQ393245:OWQ393249 PGM393245:PGM393249 PQI393245:PQI393249 QAE393245:QAE393249 QKA393245:QKA393249 QTW393245:QTW393249 RDS393245:RDS393249 RNO393245:RNO393249 RXK393245:RXK393249 SHG393245:SHG393249 SRC393245:SRC393249 TAY393245:TAY393249 TKU393245:TKU393249 TUQ393245:TUQ393249 UEM393245:UEM393249 UOI393245:UOI393249 UYE393245:UYE393249 VIA393245:VIA393249 VRW393245:VRW393249 WBS393245:WBS393249 WLO393245:WLO393249 WVK393245:WVK393249 C458781:C458785 IY458781:IY458785 SU458781:SU458785 ACQ458781:ACQ458785 AMM458781:AMM458785 AWI458781:AWI458785 BGE458781:BGE458785 BQA458781:BQA458785 BZW458781:BZW458785 CJS458781:CJS458785 CTO458781:CTO458785 DDK458781:DDK458785 DNG458781:DNG458785 DXC458781:DXC458785 EGY458781:EGY458785 EQU458781:EQU458785 FAQ458781:FAQ458785 FKM458781:FKM458785 FUI458781:FUI458785 GEE458781:GEE458785 GOA458781:GOA458785 GXW458781:GXW458785 HHS458781:HHS458785 HRO458781:HRO458785 IBK458781:IBK458785 ILG458781:ILG458785 IVC458781:IVC458785 JEY458781:JEY458785 JOU458781:JOU458785 JYQ458781:JYQ458785 KIM458781:KIM458785 KSI458781:KSI458785 LCE458781:LCE458785 LMA458781:LMA458785 LVW458781:LVW458785 MFS458781:MFS458785 MPO458781:MPO458785 MZK458781:MZK458785 NJG458781:NJG458785 NTC458781:NTC458785 OCY458781:OCY458785 OMU458781:OMU458785 OWQ458781:OWQ458785 PGM458781:PGM458785 PQI458781:PQI458785 QAE458781:QAE458785 QKA458781:QKA458785 QTW458781:QTW458785 RDS458781:RDS458785 RNO458781:RNO458785 RXK458781:RXK458785 SHG458781:SHG458785 SRC458781:SRC458785 TAY458781:TAY458785 TKU458781:TKU458785 TUQ458781:TUQ458785 UEM458781:UEM458785 UOI458781:UOI458785 UYE458781:UYE458785 VIA458781:VIA458785 VRW458781:VRW458785 WBS458781:WBS458785 WLO458781:WLO458785 WVK458781:WVK458785 C524317:C524321 IY524317:IY524321 SU524317:SU524321 ACQ524317:ACQ524321 AMM524317:AMM524321 AWI524317:AWI524321 BGE524317:BGE524321 BQA524317:BQA524321 BZW524317:BZW524321 CJS524317:CJS524321 CTO524317:CTO524321 DDK524317:DDK524321 DNG524317:DNG524321 DXC524317:DXC524321 EGY524317:EGY524321 EQU524317:EQU524321 FAQ524317:FAQ524321 FKM524317:FKM524321 FUI524317:FUI524321 GEE524317:GEE524321 GOA524317:GOA524321 GXW524317:GXW524321 HHS524317:HHS524321 HRO524317:HRO524321 IBK524317:IBK524321 ILG524317:ILG524321 IVC524317:IVC524321 JEY524317:JEY524321 JOU524317:JOU524321 JYQ524317:JYQ524321 KIM524317:KIM524321 KSI524317:KSI524321 LCE524317:LCE524321 LMA524317:LMA524321 LVW524317:LVW524321 MFS524317:MFS524321 MPO524317:MPO524321 MZK524317:MZK524321 NJG524317:NJG524321 NTC524317:NTC524321 OCY524317:OCY524321 OMU524317:OMU524321 OWQ524317:OWQ524321 PGM524317:PGM524321 PQI524317:PQI524321 QAE524317:QAE524321 QKA524317:QKA524321 QTW524317:QTW524321 RDS524317:RDS524321 RNO524317:RNO524321 RXK524317:RXK524321 SHG524317:SHG524321 SRC524317:SRC524321 TAY524317:TAY524321 TKU524317:TKU524321 TUQ524317:TUQ524321 UEM524317:UEM524321 UOI524317:UOI524321 UYE524317:UYE524321 VIA524317:VIA524321 VRW524317:VRW524321 WBS524317:WBS524321 WLO524317:WLO524321 WVK524317:WVK524321 C589853:C589857 IY589853:IY589857 SU589853:SU589857 ACQ589853:ACQ589857 AMM589853:AMM589857 AWI589853:AWI589857 BGE589853:BGE589857 BQA589853:BQA589857 BZW589853:BZW589857 CJS589853:CJS589857 CTO589853:CTO589857 DDK589853:DDK589857 DNG589853:DNG589857 DXC589853:DXC589857 EGY589853:EGY589857 EQU589853:EQU589857 FAQ589853:FAQ589857 FKM589853:FKM589857 FUI589853:FUI589857 GEE589853:GEE589857 GOA589853:GOA589857 GXW589853:GXW589857 HHS589853:HHS589857 HRO589853:HRO589857 IBK589853:IBK589857 ILG589853:ILG589857 IVC589853:IVC589857 JEY589853:JEY589857 JOU589853:JOU589857 JYQ589853:JYQ589857 KIM589853:KIM589857 KSI589853:KSI589857 LCE589853:LCE589857 LMA589853:LMA589857 LVW589853:LVW589857 MFS589853:MFS589857 MPO589853:MPO589857 MZK589853:MZK589857 NJG589853:NJG589857 NTC589853:NTC589857 OCY589853:OCY589857 OMU589853:OMU589857 OWQ589853:OWQ589857 PGM589853:PGM589857 PQI589853:PQI589857 QAE589853:QAE589857 QKA589853:QKA589857 QTW589853:QTW589857 RDS589853:RDS589857 RNO589853:RNO589857 RXK589853:RXK589857 SHG589853:SHG589857 SRC589853:SRC589857 TAY589853:TAY589857 TKU589853:TKU589857 TUQ589853:TUQ589857 UEM589853:UEM589857 UOI589853:UOI589857 UYE589853:UYE589857 VIA589853:VIA589857 VRW589853:VRW589857 WBS589853:WBS589857 WLO589853:WLO589857 WVK589853:WVK589857 C655389:C655393 IY655389:IY655393 SU655389:SU655393 ACQ655389:ACQ655393 AMM655389:AMM655393 AWI655389:AWI655393 BGE655389:BGE655393 BQA655389:BQA655393 BZW655389:BZW655393 CJS655389:CJS655393 CTO655389:CTO655393 DDK655389:DDK655393 DNG655389:DNG655393 DXC655389:DXC655393 EGY655389:EGY655393 EQU655389:EQU655393 FAQ655389:FAQ655393 FKM655389:FKM655393 FUI655389:FUI655393 GEE655389:GEE655393 GOA655389:GOA655393 GXW655389:GXW655393 HHS655389:HHS655393 HRO655389:HRO655393 IBK655389:IBK655393 ILG655389:ILG655393 IVC655389:IVC655393 JEY655389:JEY655393 JOU655389:JOU655393 JYQ655389:JYQ655393 KIM655389:KIM655393 KSI655389:KSI655393 LCE655389:LCE655393 LMA655389:LMA655393 LVW655389:LVW655393 MFS655389:MFS655393 MPO655389:MPO655393 MZK655389:MZK655393 NJG655389:NJG655393 NTC655389:NTC655393 OCY655389:OCY655393 OMU655389:OMU655393 OWQ655389:OWQ655393 PGM655389:PGM655393 PQI655389:PQI655393 QAE655389:QAE655393 QKA655389:QKA655393 QTW655389:QTW655393 RDS655389:RDS655393 RNO655389:RNO655393 RXK655389:RXK655393 SHG655389:SHG655393 SRC655389:SRC655393 TAY655389:TAY655393 TKU655389:TKU655393 TUQ655389:TUQ655393 UEM655389:UEM655393 UOI655389:UOI655393 UYE655389:UYE655393 VIA655389:VIA655393 VRW655389:VRW655393 WBS655389:WBS655393 WLO655389:WLO655393 WVK655389:WVK655393 C720925:C720929 IY720925:IY720929 SU720925:SU720929 ACQ720925:ACQ720929 AMM720925:AMM720929 AWI720925:AWI720929 BGE720925:BGE720929 BQA720925:BQA720929 BZW720925:BZW720929 CJS720925:CJS720929 CTO720925:CTO720929 DDK720925:DDK720929 DNG720925:DNG720929 DXC720925:DXC720929 EGY720925:EGY720929 EQU720925:EQU720929 FAQ720925:FAQ720929 FKM720925:FKM720929 FUI720925:FUI720929 GEE720925:GEE720929 GOA720925:GOA720929 GXW720925:GXW720929 HHS720925:HHS720929 HRO720925:HRO720929 IBK720925:IBK720929 ILG720925:ILG720929 IVC720925:IVC720929 JEY720925:JEY720929 JOU720925:JOU720929 JYQ720925:JYQ720929 KIM720925:KIM720929 KSI720925:KSI720929 LCE720925:LCE720929 LMA720925:LMA720929 LVW720925:LVW720929 MFS720925:MFS720929 MPO720925:MPO720929 MZK720925:MZK720929 NJG720925:NJG720929 NTC720925:NTC720929 OCY720925:OCY720929 OMU720925:OMU720929 OWQ720925:OWQ720929 PGM720925:PGM720929 PQI720925:PQI720929 QAE720925:QAE720929 QKA720925:QKA720929 QTW720925:QTW720929 RDS720925:RDS720929 RNO720925:RNO720929 RXK720925:RXK720929 SHG720925:SHG720929 SRC720925:SRC720929 TAY720925:TAY720929 TKU720925:TKU720929 TUQ720925:TUQ720929 UEM720925:UEM720929 UOI720925:UOI720929 UYE720925:UYE720929 VIA720925:VIA720929 VRW720925:VRW720929 WBS720925:WBS720929 WLO720925:WLO720929 WVK720925:WVK720929 C786461:C786465 IY786461:IY786465 SU786461:SU786465 ACQ786461:ACQ786465 AMM786461:AMM786465 AWI786461:AWI786465 BGE786461:BGE786465 BQA786461:BQA786465 BZW786461:BZW786465 CJS786461:CJS786465 CTO786461:CTO786465 DDK786461:DDK786465 DNG786461:DNG786465 DXC786461:DXC786465 EGY786461:EGY786465 EQU786461:EQU786465 FAQ786461:FAQ786465 FKM786461:FKM786465 FUI786461:FUI786465 GEE786461:GEE786465 GOA786461:GOA786465 GXW786461:GXW786465 HHS786461:HHS786465 HRO786461:HRO786465 IBK786461:IBK786465 ILG786461:ILG786465 IVC786461:IVC786465 JEY786461:JEY786465 JOU786461:JOU786465 JYQ786461:JYQ786465 KIM786461:KIM786465 KSI786461:KSI786465 LCE786461:LCE786465 LMA786461:LMA786465 LVW786461:LVW786465 MFS786461:MFS786465 MPO786461:MPO786465 MZK786461:MZK786465 NJG786461:NJG786465 NTC786461:NTC786465 OCY786461:OCY786465 OMU786461:OMU786465 OWQ786461:OWQ786465 PGM786461:PGM786465 PQI786461:PQI786465 QAE786461:QAE786465 QKA786461:QKA786465 QTW786461:QTW786465 RDS786461:RDS786465 RNO786461:RNO786465 RXK786461:RXK786465 SHG786461:SHG786465 SRC786461:SRC786465 TAY786461:TAY786465 TKU786461:TKU786465 TUQ786461:TUQ786465 UEM786461:UEM786465 UOI786461:UOI786465 UYE786461:UYE786465 VIA786461:VIA786465 VRW786461:VRW786465 WBS786461:WBS786465 WLO786461:WLO786465 WVK786461:WVK786465 C851997:C852001 IY851997:IY852001 SU851997:SU852001 ACQ851997:ACQ852001 AMM851997:AMM852001 AWI851997:AWI852001 BGE851997:BGE852001 BQA851997:BQA852001 BZW851997:BZW852001 CJS851997:CJS852001 CTO851997:CTO852001 DDK851997:DDK852001 DNG851997:DNG852001 DXC851997:DXC852001 EGY851997:EGY852001 EQU851997:EQU852001 FAQ851997:FAQ852001 FKM851997:FKM852001 FUI851997:FUI852001 GEE851997:GEE852001 GOA851997:GOA852001 GXW851997:GXW852001 HHS851997:HHS852001 HRO851997:HRO852001 IBK851997:IBK852001 ILG851997:ILG852001 IVC851997:IVC852001 JEY851997:JEY852001 JOU851997:JOU852001 JYQ851997:JYQ852001 KIM851997:KIM852001 KSI851997:KSI852001 LCE851997:LCE852001 LMA851997:LMA852001 LVW851997:LVW852001 MFS851997:MFS852001 MPO851997:MPO852001 MZK851997:MZK852001 NJG851997:NJG852001 NTC851997:NTC852001 OCY851997:OCY852001 OMU851997:OMU852001 OWQ851997:OWQ852001 PGM851997:PGM852001 PQI851997:PQI852001 QAE851997:QAE852001 QKA851997:QKA852001 QTW851997:QTW852001 RDS851997:RDS852001 RNO851997:RNO852001 RXK851997:RXK852001 SHG851997:SHG852001 SRC851997:SRC852001 TAY851997:TAY852001 TKU851997:TKU852001 TUQ851997:TUQ852001 UEM851997:UEM852001 UOI851997:UOI852001 UYE851997:UYE852001 VIA851997:VIA852001 VRW851997:VRW852001 WBS851997:WBS852001 WLO851997:WLO852001 WVK851997:WVK852001 C917533:C917537 IY917533:IY917537 SU917533:SU917537 ACQ917533:ACQ917537 AMM917533:AMM917537 AWI917533:AWI917537 BGE917533:BGE917537 BQA917533:BQA917537 BZW917533:BZW917537 CJS917533:CJS917537 CTO917533:CTO917537 DDK917533:DDK917537 DNG917533:DNG917537 DXC917533:DXC917537 EGY917533:EGY917537 EQU917533:EQU917537 FAQ917533:FAQ917537 FKM917533:FKM917537 FUI917533:FUI917537 GEE917533:GEE917537 GOA917533:GOA917537 GXW917533:GXW917537 HHS917533:HHS917537 HRO917533:HRO917537 IBK917533:IBK917537 ILG917533:ILG917537 IVC917533:IVC917537 JEY917533:JEY917537 JOU917533:JOU917537 JYQ917533:JYQ917537 KIM917533:KIM917537 KSI917533:KSI917537 LCE917533:LCE917537 LMA917533:LMA917537 LVW917533:LVW917537 MFS917533:MFS917537 MPO917533:MPO917537 MZK917533:MZK917537 NJG917533:NJG917537 NTC917533:NTC917537 OCY917533:OCY917537 OMU917533:OMU917537 OWQ917533:OWQ917537 PGM917533:PGM917537 PQI917533:PQI917537 QAE917533:QAE917537 QKA917533:QKA917537 QTW917533:QTW917537 RDS917533:RDS917537 RNO917533:RNO917537 RXK917533:RXK917537 SHG917533:SHG917537 SRC917533:SRC917537 TAY917533:TAY917537 TKU917533:TKU917537 TUQ917533:TUQ917537 UEM917533:UEM917537 UOI917533:UOI917537 UYE917533:UYE917537 VIA917533:VIA917537 VRW917533:VRW917537 WBS917533:WBS917537 WLO917533:WLO917537 WVK917533:WVK917537 C983069:C983073 IY983069:IY983073 SU983069:SU983073 ACQ983069:ACQ983073 AMM983069:AMM983073 AWI983069:AWI983073 BGE983069:BGE983073 BQA983069:BQA983073 BZW983069:BZW983073 CJS983069:CJS983073 CTO983069:CTO983073 DDK983069:DDK983073 DNG983069:DNG983073 DXC983069:DXC983073 EGY983069:EGY983073 EQU983069:EQU983073 FAQ983069:FAQ983073 FKM983069:FKM983073 FUI983069:FUI983073 GEE983069:GEE983073 GOA983069:GOA983073 GXW983069:GXW983073 HHS983069:HHS983073 HRO983069:HRO983073 IBK983069:IBK983073 ILG983069:ILG983073 IVC983069:IVC983073 JEY983069:JEY983073 JOU983069:JOU983073 JYQ983069:JYQ983073 KIM983069:KIM983073 KSI983069:KSI983073 LCE983069:LCE983073 LMA983069:LMA983073 LVW983069:LVW983073 MFS983069:MFS983073 MPO983069:MPO983073 MZK983069:MZK983073 NJG983069:NJG983073 NTC983069:NTC983073 OCY983069:OCY983073 OMU983069:OMU983073 OWQ983069:OWQ983073 PGM983069:PGM983073 PQI983069:PQI983073 QAE983069:QAE983073 QKA983069:QKA983073 QTW983069:QTW983073 RDS983069:RDS983073 RNO983069:RNO983073 RXK983069:RXK983073 SHG983069:SHG983073 SRC983069:SRC983073 TAY983069:TAY983073 TKU983069:TKU983073 TUQ983069:TUQ983073 UEM983069:UEM983073 UOI983069:UOI983073 UYE983069:UYE983073 VIA983069:VIA983073 VRW983069:VRW983073 WBS983069:WBS983073 WLO983069:WLO983073 WVK983069:WVK983073">
      <formula1>$D$2:$D$13</formula1>
    </dataValidation>
    <dataValidation type="list" allowBlank="1" showInputMessage="1" showErrorMessage="1" sqref="F65565:F65569 JB65565:JB65569 SX65565:SX65569 ACT65565:ACT65569 AMP65565:AMP65569 AWL65565:AWL65569 BGH65565:BGH65569 BQD65565:BQD65569 BZZ65565:BZZ65569 CJV65565:CJV65569 CTR65565:CTR65569 DDN65565:DDN65569 DNJ65565:DNJ65569 DXF65565:DXF65569 EHB65565:EHB65569 EQX65565:EQX65569 FAT65565:FAT65569 FKP65565:FKP65569 FUL65565:FUL65569 GEH65565:GEH65569 GOD65565:GOD65569 GXZ65565:GXZ65569 HHV65565:HHV65569 HRR65565:HRR65569 IBN65565:IBN65569 ILJ65565:ILJ65569 IVF65565:IVF65569 JFB65565:JFB65569 JOX65565:JOX65569 JYT65565:JYT65569 KIP65565:KIP65569 KSL65565:KSL65569 LCH65565:LCH65569 LMD65565:LMD65569 LVZ65565:LVZ65569 MFV65565:MFV65569 MPR65565:MPR65569 MZN65565:MZN65569 NJJ65565:NJJ65569 NTF65565:NTF65569 ODB65565:ODB65569 OMX65565:OMX65569 OWT65565:OWT65569 PGP65565:PGP65569 PQL65565:PQL65569 QAH65565:QAH65569 QKD65565:QKD65569 QTZ65565:QTZ65569 RDV65565:RDV65569 RNR65565:RNR65569 RXN65565:RXN65569 SHJ65565:SHJ65569 SRF65565:SRF65569 TBB65565:TBB65569 TKX65565:TKX65569 TUT65565:TUT65569 UEP65565:UEP65569 UOL65565:UOL65569 UYH65565:UYH65569 VID65565:VID65569 VRZ65565:VRZ65569 WBV65565:WBV65569 WLR65565:WLR65569 WVN65565:WVN65569 F131101:F131105 JB131101:JB131105 SX131101:SX131105 ACT131101:ACT131105 AMP131101:AMP131105 AWL131101:AWL131105 BGH131101:BGH131105 BQD131101:BQD131105 BZZ131101:BZZ131105 CJV131101:CJV131105 CTR131101:CTR131105 DDN131101:DDN131105 DNJ131101:DNJ131105 DXF131101:DXF131105 EHB131101:EHB131105 EQX131101:EQX131105 FAT131101:FAT131105 FKP131101:FKP131105 FUL131101:FUL131105 GEH131101:GEH131105 GOD131101:GOD131105 GXZ131101:GXZ131105 HHV131101:HHV131105 HRR131101:HRR131105 IBN131101:IBN131105 ILJ131101:ILJ131105 IVF131101:IVF131105 JFB131101:JFB131105 JOX131101:JOX131105 JYT131101:JYT131105 KIP131101:KIP131105 KSL131101:KSL131105 LCH131101:LCH131105 LMD131101:LMD131105 LVZ131101:LVZ131105 MFV131101:MFV131105 MPR131101:MPR131105 MZN131101:MZN131105 NJJ131101:NJJ131105 NTF131101:NTF131105 ODB131101:ODB131105 OMX131101:OMX131105 OWT131101:OWT131105 PGP131101:PGP131105 PQL131101:PQL131105 QAH131101:QAH131105 QKD131101:QKD131105 QTZ131101:QTZ131105 RDV131101:RDV131105 RNR131101:RNR131105 RXN131101:RXN131105 SHJ131101:SHJ131105 SRF131101:SRF131105 TBB131101:TBB131105 TKX131101:TKX131105 TUT131101:TUT131105 UEP131101:UEP131105 UOL131101:UOL131105 UYH131101:UYH131105 VID131101:VID131105 VRZ131101:VRZ131105 WBV131101:WBV131105 WLR131101:WLR131105 WVN131101:WVN131105 F196637:F196641 JB196637:JB196641 SX196637:SX196641 ACT196637:ACT196641 AMP196637:AMP196641 AWL196637:AWL196641 BGH196637:BGH196641 BQD196637:BQD196641 BZZ196637:BZZ196641 CJV196637:CJV196641 CTR196637:CTR196641 DDN196637:DDN196641 DNJ196637:DNJ196641 DXF196637:DXF196641 EHB196637:EHB196641 EQX196637:EQX196641 FAT196637:FAT196641 FKP196637:FKP196641 FUL196637:FUL196641 GEH196637:GEH196641 GOD196637:GOD196641 GXZ196637:GXZ196641 HHV196637:HHV196641 HRR196637:HRR196641 IBN196637:IBN196641 ILJ196637:ILJ196641 IVF196637:IVF196641 JFB196637:JFB196641 JOX196637:JOX196641 JYT196637:JYT196641 KIP196637:KIP196641 KSL196637:KSL196641 LCH196637:LCH196641 LMD196637:LMD196641 LVZ196637:LVZ196641 MFV196637:MFV196641 MPR196637:MPR196641 MZN196637:MZN196641 NJJ196637:NJJ196641 NTF196637:NTF196641 ODB196637:ODB196641 OMX196637:OMX196641 OWT196637:OWT196641 PGP196637:PGP196641 PQL196637:PQL196641 QAH196637:QAH196641 QKD196637:QKD196641 QTZ196637:QTZ196641 RDV196637:RDV196641 RNR196637:RNR196641 RXN196637:RXN196641 SHJ196637:SHJ196641 SRF196637:SRF196641 TBB196637:TBB196641 TKX196637:TKX196641 TUT196637:TUT196641 UEP196637:UEP196641 UOL196637:UOL196641 UYH196637:UYH196641 VID196637:VID196641 VRZ196637:VRZ196641 WBV196637:WBV196641 WLR196637:WLR196641 WVN196637:WVN196641 F262173:F262177 JB262173:JB262177 SX262173:SX262177 ACT262173:ACT262177 AMP262173:AMP262177 AWL262173:AWL262177 BGH262173:BGH262177 BQD262173:BQD262177 BZZ262173:BZZ262177 CJV262173:CJV262177 CTR262173:CTR262177 DDN262173:DDN262177 DNJ262173:DNJ262177 DXF262173:DXF262177 EHB262173:EHB262177 EQX262173:EQX262177 FAT262173:FAT262177 FKP262173:FKP262177 FUL262173:FUL262177 GEH262173:GEH262177 GOD262173:GOD262177 GXZ262173:GXZ262177 HHV262173:HHV262177 HRR262173:HRR262177 IBN262173:IBN262177 ILJ262173:ILJ262177 IVF262173:IVF262177 JFB262173:JFB262177 JOX262173:JOX262177 JYT262173:JYT262177 KIP262173:KIP262177 KSL262173:KSL262177 LCH262173:LCH262177 LMD262173:LMD262177 LVZ262173:LVZ262177 MFV262173:MFV262177 MPR262173:MPR262177 MZN262173:MZN262177 NJJ262173:NJJ262177 NTF262173:NTF262177 ODB262173:ODB262177 OMX262173:OMX262177 OWT262173:OWT262177 PGP262173:PGP262177 PQL262173:PQL262177 QAH262173:QAH262177 QKD262173:QKD262177 QTZ262173:QTZ262177 RDV262173:RDV262177 RNR262173:RNR262177 RXN262173:RXN262177 SHJ262173:SHJ262177 SRF262173:SRF262177 TBB262173:TBB262177 TKX262173:TKX262177 TUT262173:TUT262177 UEP262173:UEP262177 UOL262173:UOL262177 UYH262173:UYH262177 VID262173:VID262177 VRZ262173:VRZ262177 WBV262173:WBV262177 WLR262173:WLR262177 WVN262173:WVN262177 F327709:F327713 JB327709:JB327713 SX327709:SX327713 ACT327709:ACT327713 AMP327709:AMP327713 AWL327709:AWL327713 BGH327709:BGH327713 BQD327709:BQD327713 BZZ327709:BZZ327713 CJV327709:CJV327713 CTR327709:CTR327713 DDN327709:DDN327713 DNJ327709:DNJ327713 DXF327709:DXF327713 EHB327709:EHB327713 EQX327709:EQX327713 FAT327709:FAT327713 FKP327709:FKP327713 FUL327709:FUL327713 GEH327709:GEH327713 GOD327709:GOD327713 GXZ327709:GXZ327713 HHV327709:HHV327713 HRR327709:HRR327713 IBN327709:IBN327713 ILJ327709:ILJ327713 IVF327709:IVF327713 JFB327709:JFB327713 JOX327709:JOX327713 JYT327709:JYT327713 KIP327709:KIP327713 KSL327709:KSL327713 LCH327709:LCH327713 LMD327709:LMD327713 LVZ327709:LVZ327713 MFV327709:MFV327713 MPR327709:MPR327713 MZN327709:MZN327713 NJJ327709:NJJ327713 NTF327709:NTF327713 ODB327709:ODB327713 OMX327709:OMX327713 OWT327709:OWT327713 PGP327709:PGP327713 PQL327709:PQL327713 QAH327709:QAH327713 QKD327709:QKD327713 QTZ327709:QTZ327713 RDV327709:RDV327713 RNR327709:RNR327713 RXN327709:RXN327713 SHJ327709:SHJ327713 SRF327709:SRF327713 TBB327709:TBB327713 TKX327709:TKX327713 TUT327709:TUT327713 UEP327709:UEP327713 UOL327709:UOL327713 UYH327709:UYH327713 VID327709:VID327713 VRZ327709:VRZ327713 WBV327709:WBV327713 WLR327709:WLR327713 WVN327709:WVN327713 F393245:F393249 JB393245:JB393249 SX393245:SX393249 ACT393245:ACT393249 AMP393245:AMP393249 AWL393245:AWL393249 BGH393245:BGH393249 BQD393245:BQD393249 BZZ393245:BZZ393249 CJV393245:CJV393249 CTR393245:CTR393249 DDN393245:DDN393249 DNJ393245:DNJ393249 DXF393245:DXF393249 EHB393245:EHB393249 EQX393245:EQX393249 FAT393245:FAT393249 FKP393245:FKP393249 FUL393245:FUL393249 GEH393245:GEH393249 GOD393245:GOD393249 GXZ393245:GXZ393249 HHV393245:HHV393249 HRR393245:HRR393249 IBN393245:IBN393249 ILJ393245:ILJ393249 IVF393245:IVF393249 JFB393245:JFB393249 JOX393245:JOX393249 JYT393245:JYT393249 KIP393245:KIP393249 KSL393245:KSL393249 LCH393245:LCH393249 LMD393245:LMD393249 LVZ393245:LVZ393249 MFV393245:MFV393249 MPR393245:MPR393249 MZN393245:MZN393249 NJJ393245:NJJ393249 NTF393245:NTF393249 ODB393245:ODB393249 OMX393245:OMX393249 OWT393245:OWT393249 PGP393245:PGP393249 PQL393245:PQL393249 QAH393245:QAH393249 QKD393245:QKD393249 QTZ393245:QTZ393249 RDV393245:RDV393249 RNR393245:RNR393249 RXN393245:RXN393249 SHJ393245:SHJ393249 SRF393245:SRF393249 TBB393245:TBB393249 TKX393245:TKX393249 TUT393245:TUT393249 UEP393245:UEP393249 UOL393245:UOL393249 UYH393245:UYH393249 VID393245:VID393249 VRZ393245:VRZ393249 WBV393245:WBV393249 WLR393245:WLR393249 WVN393245:WVN393249 F458781:F458785 JB458781:JB458785 SX458781:SX458785 ACT458781:ACT458785 AMP458781:AMP458785 AWL458781:AWL458785 BGH458781:BGH458785 BQD458781:BQD458785 BZZ458781:BZZ458785 CJV458781:CJV458785 CTR458781:CTR458785 DDN458781:DDN458785 DNJ458781:DNJ458785 DXF458781:DXF458785 EHB458781:EHB458785 EQX458781:EQX458785 FAT458781:FAT458785 FKP458781:FKP458785 FUL458781:FUL458785 GEH458781:GEH458785 GOD458781:GOD458785 GXZ458781:GXZ458785 HHV458781:HHV458785 HRR458781:HRR458785 IBN458781:IBN458785 ILJ458781:ILJ458785 IVF458781:IVF458785 JFB458781:JFB458785 JOX458781:JOX458785 JYT458781:JYT458785 KIP458781:KIP458785 KSL458781:KSL458785 LCH458781:LCH458785 LMD458781:LMD458785 LVZ458781:LVZ458785 MFV458781:MFV458785 MPR458781:MPR458785 MZN458781:MZN458785 NJJ458781:NJJ458785 NTF458781:NTF458785 ODB458781:ODB458785 OMX458781:OMX458785 OWT458781:OWT458785 PGP458781:PGP458785 PQL458781:PQL458785 QAH458781:QAH458785 QKD458781:QKD458785 QTZ458781:QTZ458785 RDV458781:RDV458785 RNR458781:RNR458785 RXN458781:RXN458785 SHJ458781:SHJ458785 SRF458781:SRF458785 TBB458781:TBB458785 TKX458781:TKX458785 TUT458781:TUT458785 UEP458781:UEP458785 UOL458781:UOL458785 UYH458781:UYH458785 VID458781:VID458785 VRZ458781:VRZ458785 WBV458781:WBV458785 WLR458781:WLR458785 WVN458781:WVN458785 F524317:F524321 JB524317:JB524321 SX524317:SX524321 ACT524317:ACT524321 AMP524317:AMP524321 AWL524317:AWL524321 BGH524317:BGH524321 BQD524317:BQD524321 BZZ524317:BZZ524321 CJV524317:CJV524321 CTR524317:CTR524321 DDN524317:DDN524321 DNJ524317:DNJ524321 DXF524317:DXF524321 EHB524317:EHB524321 EQX524317:EQX524321 FAT524317:FAT524321 FKP524317:FKP524321 FUL524317:FUL524321 GEH524317:GEH524321 GOD524317:GOD524321 GXZ524317:GXZ524321 HHV524317:HHV524321 HRR524317:HRR524321 IBN524317:IBN524321 ILJ524317:ILJ524321 IVF524317:IVF524321 JFB524317:JFB524321 JOX524317:JOX524321 JYT524317:JYT524321 KIP524317:KIP524321 KSL524317:KSL524321 LCH524317:LCH524321 LMD524317:LMD524321 LVZ524317:LVZ524321 MFV524317:MFV524321 MPR524317:MPR524321 MZN524317:MZN524321 NJJ524317:NJJ524321 NTF524317:NTF524321 ODB524317:ODB524321 OMX524317:OMX524321 OWT524317:OWT524321 PGP524317:PGP524321 PQL524317:PQL524321 QAH524317:QAH524321 QKD524317:QKD524321 QTZ524317:QTZ524321 RDV524317:RDV524321 RNR524317:RNR524321 RXN524317:RXN524321 SHJ524317:SHJ524321 SRF524317:SRF524321 TBB524317:TBB524321 TKX524317:TKX524321 TUT524317:TUT524321 UEP524317:UEP524321 UOL524317:UOL524321 UYH524317:UYH524321 VID524317:VID524321 VRZ524317:VRZ524321 WBV524317:WBV524321 WLR524317:WLR524321 WVN524317:WVN524321 F589853:F589857 JB589853:JB589857 SX589853:SX589857 ACT589853:ACT589857 AMP589853:AMP589857 AWL589853:AWL589857 BGH589853:BGH589857 BQD589853:BQD589857 BZZ589853:BZZ589857 CJV589853:CJV589857 CTR589853:CTR589857 DDN589853:DDN589857 DNJ589853:DNJ589857 DXF589853:DXF589857 EHB589853:EHB589857 EQX589853:EQX589857 FAT589853:FAT589857 FKP589853:FKP589857 FUL589853:FUL589857 GEH589853:GEH589857 GOD589853:GOD589857 GXZ589853:GXZ589857 HHV589853:HHV589857 HRR589853:HRR589857 IBN589853:IBN589857 ILJ589853:ILJ589857 IVF589853:IVF589857 JFB589853:JFB589857 JOX589853:JOX589857 JYT589853:JYT589857 KIP589853:KIP589857 KSL589853:KSL589857 LCH589853:LCH589857 LMD589853:LMD589857 LVZ589853:LVZ589857 MFV589853:MFV589857 MPR589853:MPR589857 MZN589853:MZN589857 NJJ589853:NJJ589857 NTF589853:NTF589857 ODB589853:ODB589857 OMX589853:OMX589857 OWT589853:OWT589857 PGP589853:PGP589857 PQL589853:PQL589857 QAH589853:QAH589857 QKD589853:QKD589857 QTZ589853:QTZ589857 RDV589853:RDV589857 RNR589853:RNR589857 RXN589853:RXN589857 SHJ589853:SHJ589857 SRF589853:SRF589857 TBB589853:TBB589857 TKX589853:TKX589857 TUT589853:TUT589857 UEP589853:UEP589857 UOL589853:UOL589857 UYH589853:UYH589857 VID589853:VID589857 VRZ589853:VRZ589857 WBV589853:WBV589857 WLR589853:WLR589857 WVN589853:WVN589857 F655389:F655393 JB655389:JB655393 SX655389:SX655393 ACT655389:ACT655393 AMP655389:AMP655393 AWL655389:AWL655393 BGH655389:BGH655393 BQD655389:BQD655393 BZZ655389:BZZ655393 CJV655389:CJV655393 CTR655389:CTR655393 DDN655389:DDN655393 DNJ655389:DNJ655393 DXF655389:DXF655393 EHB655389:EHB655393 EQX655389:EQX655393 FAT655389:FAT655393 FKP655389:FKP655393 FUL655389:FUL655393 GEH655389:GEH655393 GOD655389:GOD655393 GXZ655389:GXZ655393 HHV655389:HHV655393 HRR655389:HRR655393 IBN655389:IBN655393 ILJ655389:ILJ655393 IVF655389:IVF655393 JFB655389:JFB655393 JOX655389:JOX655393 JYT655389:JYT655393 KIP655389:KIP655393 KSL655389:KSL655393 LCH655389:LCH655393 LMD655389:LMD655393 LVZ655389:LVZ655393 MFV655389:MFV655393 MPR655389:MPR655393 MZN655389:MZN655393 NJJ655389:NJJ655393 NTF655389:NTF655393 ODB655389:ODB655393 OMX655389:OMX655393 OWT655389:OWT655393 PGP655389:PGP655393 PQL655389:PQL655393 QAH655389:QAH655393 QKD655389:QKD655393 QTZ655389:QTZ655393 RDV655389:RDV655393 RNR655389:RNR655393 RXN655389:RXN655393 SHJ655389:SHJ655393 SRF655389:SRF655393 TBB655389:TBB655393 TKX655389:TKX655393 TUT655389:TUT655393 UEP655389:UEP655393 UOL655389:UOL655393 UYH655389:UYH655393 VID655389:VID655393 VRZ655389:VRZ655393 WBV655389:WBV655393 WLR655389:WLR655393 WVN655389:WVN655393 F720925:F720929 JB720925:JB720929 SX720925:SX720929 ACT720925:ACT720929 AMP720925:AMP720929 AWL720925:AWL720929 BGH720925:BGH720929 BQD720925:BQD720929 BZZ720925:BZZ720929 CJV720925:CJV720929 CTR720925:CTR720929 DDN720925:DDN720929 DNJ720925:DNJ720929 DXF720925:DXF720929 EHB720925:EHB720929 EQX720925:EQX720929 FAT720925:FAT720929 FKP720925:FKP720929 FUL720925:FUL720929 GEH720925:GEH720929 GOD720925:GOD720929 GXZ720925:GXZ720929 HHV720925:HHV720929 HRR720925:HRR720929 IBN720925:IBN720929 ILJ720925:ILJ720929 IVF720925:IVF720929 JFB720925:JFB720929 JOX720925:JOX720929 JYT720925:JYT720929 KIP720925:KIP720929 KSL720925:KSL720929 LCH720925:LCH720929 LMD720925:LMD720929 LVZ720925:LVZ720929 MFV720925:MFV720929 MPR720925:MPR720929 MZN720925:MZN720929 NJJ720925:NJJ720929 NTF720925:NTF720929 ODB720925:ODB720929 OMX720925:OMX720929 OWT720925:OWT720929 PGP720925:PGP720929 PQL720925:PQL720929 QAH720925:QAH720929 QKD720925:QKD720929 QTZ720925:QTZ720929 RDV720925:RDV720929 RNR720925:RNR720929 RXN720925:RXN720929 SHJ720925:SHJ720929 SRF720925:SRF720929 TBB720925:TBB720929 TKX720925:TKX720929 TUT720925:TUT720929 UEP720925:UEP720929 UOL720925:UOL720929 UYH720925:UYH720929 VID720925:VID720929 VRZ720925:VRZ720929 WBV720925:WBV720929 WLR720925:WLR720929 WVN720925:WVN720929 F786461:F786465 JB786461:JB786465 SX786461:SX786465 ACT786461:ACT786465 AMP786461:AMP786465 AWL786461:AWL786465 BGH786461:BGH786465 BQD786461:BQD786465 BZZ786461:BZZ786465 CJV786461:CJV786465 CTR786461:CTR786465 DDN786461:DDN786465 DNJ786461:DNJ786465 DXF786461:DXF786465 EHB786461:EHB786465 EQX786461:EQX786465 FAT786461:FAT786465 FKP786461:FKP786465 FUL786461:FUL786465 GEH786461:GEH786465 GOD786461:GOD786465 GXZ786461:GXZ786465 HHV786461:HHV786465 HRR786461:HRR786465 IBN786461:IBN786465 ILJ786461:ILJ786465 IVF786461:IVF786465 JFB786461:JFB786465 JOX786461:JOX786465 JYT786461:JYT786465 KIP786461:KIP786465 KSL786461:KSL786465 LCH786461:LCH786465 LMD786461:LMD786465 LVZ786461:LVZ786465 MFV786461:MFV786465 MPR786461:MPR786465 MZN786461:MZN786465 NJJ786461:NJJ786465 NTF786461:NTF786465 ODB786461:ODB786465 OMX786461:OMX786465 OWT786461:OWT786465 PGP786461:PGP786465 PQL786461:PQL786465 QAH786461:QAH786465 QKD786461:QKD786465 QTZ786461:QTZ786465 RDV786461:RDV786465 RNR786461:RNR786465 RXN786461:RXN786465 SHJ786461:SHJ786465 SRF786461:SRF786465 TBB786461:TBB786465 TKX786461:TKX786465 TUT786461:TUT786465 UEP786461:UEP786465 UOL786461:UOL786465 UYH786461:UYH786465 VID786461:VID786465 VRZ786461:VRZ786465 WBV786461:WBV786465 WLR786461:WLR786465 WVN786461:WVN786465 F851997:F852001 JB851997:JB852001 SX851997:SX852001 ACT851997:ACT852001 AMP851997:AMP852001 AWL851997:AWL852001 BGH851997:BGH852001 BQD851997:BQD852001 BZZ851997:BZZ852001 CJV851997:CJV852001 CTR851997:CTR852001 DDN851997:DDN852001 DNJ851997:DNJ852001 DXF851997:DXF852001 EHB851997:EHB852001 EQX851997:EQX852001 FAT851997:FAT852001 FKP851997:FKP852001 FUL851997:FUL852001 GEH851997:GEH852001 GOD851997:GOD852001 GXZ851997:GXZ852001 HHV851997:HHV852001 HRR851997:HRR852001 IBN851997:IBN852001 ILJ851997:ILJ852001 IVF851997:IVF852001 JFB851997:JFB852001 JOX851997:JOX852001 JYT851997:JYT852001 KIP851997:KIP852001 KSL851997:KSL852001 LCH851997:LCH852001 LMD851997:LMD852001 LVZ851997:LVZ852001 MFV851997:MFV852001 MPR851997:MPR852001 MZN851997:MZN852001 NJJ851997:NJJ852001 NTF851997:NTF852001 ODB851997:ODB852001 OMX851997:OMX852001 OWT851997:OWT852001 PGP851997:PGP852001 PQL851997:PQL852001 QAH851997:QAH852001 QKD851997:QKD852001 QTZ851997:QTZ852001 RDV851997:RDV852001 RNR851997:RNR852001 RXN851997:RXN852001 SHJ851997:SHJ852001 SRF851997:SRF852001 TBB851997:TBB852001 TKX851997:TKX852001 TUT851997:TUT852001 UEP851997:UEP852001 UOL851997:UOL852001 UYH851997:UYH852001 VID851997:VID852001 VRZ851997:VRZ852001 WBV851997:WBV852001 WLR851997:WLR852001 WVN851997:WVN852001 F917533:F917537 JB917533:JB917537 SX917533:SX917537 ACT917533:ACT917537 AMP917533:AMP917537 AWL917533:AWL917537 BGH917533:BGH917537 BQD917533:BQD917537 BZZ917533:BZZ917537 CJV917533:CJV917537 CTR917533:CTR917537 DDN917533:DDN917537 DNJ917533:DNJ917537 DXF917533:DXF917537 EHB917533:EHB917537 EQX917533:EQX917537 FAT917533:FAT917537 FKP917533:FKP917537 FUL917533:FUL917537 GEH917533:GEH917537 GOD917533:GOD917537 GXZ917533:GXZ917537 HHV917533:HHV917537 HRR917533:HRR917537 IBN917533:IBN917537 ILJ917533:ILJ917537 IVF917533:IVF917537 JFB917533:JFB917537 JOX917533:JOX917537 JYT917533:JYT917537 KIP917533:KIP917537 KSL917533:KSL917537 LCH917533:LCH917537 LMD917533:LMD917537 LVZ917533:LVZ917537 MFV917533:MFV917537 MPR917533:MPR917537 MZN917533:MZN917537 NJJ917533:NJJ917537 NTF917533:NTF917537 ODB917533:ODB917537 OMX917533:OMX917537 OWT917533:OWT917537 PGP917533:PGP917537 PQL917533:PQL917537 QAH917533:QAH917537 QKD917533:QKD917537 QTZ917533:QTZ917537 RDV917533:RDV917537 RNR917533:RNR917537 RXN917533:RXN917537 SHJ917533:SHJ917537 SRF917533:SRF917537 TBB917533:TBB917537 TKX917533:TKX917537 TUT917533:TUT917537 UEP917533:UEP917537 UOL917533:UOL917537 UYH917533:UYH917537 VID917533:VID917537 VRZ917533:VRZ917537 WBV917533:WBV917537 WLR917533:WLR917537 WVN917533:WVN917537 F983069:F983073 JB983069:JB983073 SX983069:SX983073 ACT983069:ACT983073 AMP983069:AMP983073 AWL983069:AWL983073 BGH983069:BGH983073 BQD983069:BQD983073 BZZ983069:BZZ983073 CJV983069:CJV983073 CTR983069:CTR983073 DDN983069:DDN983073 DNJ983069:DNJ983073 DXF983069:DXF983073 EHB983069:EHB983073 EQX983069:EQX983073 FAT983069:FAT983073 FKP983069:FKP983073 FUL983069:FUL983073 GEH983069:GEH983073 GOD983069:GOD983073 GXZ983069:GXZ983073 HHV983069:HHV983073 HRR983069:HRR983073 IBN983069:IBN983073 ILJ983069:ILJ983073 IVF983069:IVF983073 JFB983069:JFB983073 JOX983069:JOX983073 JYT983069:JYT983073 KIP983069:KIP983073 KSL983069:KSL983073 LCH983069:LCH983073 LMD983069:LMD983073 LVZ983069:LVZ983073 MFV983069:MFV983073 MPR983069:MPR983073 MZN983069:MZN983073 NJJ983069:NJJ983073 NTF983069:NTF983073 ODB983069:ODB983073 OMX983069:OMX983073 OWT983069:OWT983073 PGP983069:PGP983073 PQL983069:PQL983073 QAH983069:QAH983073 QKD983069:QKD983073 QTZ983069:QTZ983073 RDV983069:RDV983073 RNR983069:RNR983073 RXN983069:RXN983073 SHJ983069:SHJ983073 SRF983069:SRF983073 TBB983069:TBB983073 TKX983069:TKX983073 TUT983069:TUT983073 UEP983069:UEP983073 UOL983069:UOL983073 UYH983069:UYH983073 VID983069:VID983073 VRZ983069:VRZ983073 WBV983069:WBV983073 WLR983069:WLR983073 WVN983069:WVN983073">
      <formula1>$G$2:$G$5</formula1>
    </dataValidation>
    <dataValidation type="list" allowBlank="1" showInputMessage="1" showErrorMessage="1" sqref="I65565:I65569 JE65565:JE65569 TA65565:TA65569 ACW65565:ACW65569 AMS65565:AMS65569 AWO65565:AWO65569 BGK65565:BGK65569 BQG65565:BQG65569 CAC65565:CAC65569 CJY65565:CJY65569 CTU65565:CTU65569 DDQ65565:DDQ65569 DNM65565:DNM65569 DXI65565:DXI65569 EHE65565:EHE65569 ERA65565:ERA65569 FAW65565:FAW65569 FKS65565:FKS65569 FUO65565:FUO65569 GEK65565:GEK65569 GOG65565:GOG65569 GYC65565:GYC65569 HHY65565:HHY65569 HRU65565:HRU65569 IBQ65565:IBQ65569 ILM65565:ILM65569 IVI65565:IVI65569 JFE65565:JFE65569 JPA65565:JPA65569 JYW65565:JYW65569 KIS65565:KIS65569 KSO65565:KSO65569 LCK65565:LCK65569 LMG65565:LMG65569 LWC65565:LWC65569 MFY65565:MFY65569 MPU65565:MPU65569 MZQ65565:MZQ65569 NJM65565:NJM65569 NTI65565:NTI65569 ODE65565:ODE65569 ONA65565:ONA65569 OWW65565:OWW65569 PGS65565:PGS65569 PQO65565:PQO65569 QAK65565:QAK65569 QKG65565:QKG65569 QUC65565:QUC65569 RDY65565:RDY65569 RNU65565:RNU65569 RXQ65565:RXQ65569 SHM65565:SHM65569 SRI65565:SRI65569 TBE65565:TBE65569 TLA65565:TLA65569 TUW65565:TUW65569 UES65565:UES65569 UOO65565:UOO65569 UYK65565:UYK65569 VIG65565:VIG65569 VSC65565:VSC65569 WBY65565:WBY65569 WLU65565:WLU65569 WVQ65565:WVQ65569 I131101:I131105 JE131101:JE131105 TA131101:TA131105 ACW131101:ACW131105 AMS131101:AMS131105 AWO131101:AWO131105 BGK131101:BGK131105 BQG131101:BQG131105 CAC131101:CAC131105 CJY131101:CJY131105 CTU131101:CTU131105 DDQ131101:DDQ131105 DNM131101:DNM131105 DXI131101:DXI131105 EHE131101:EHE131105 ERA131101:ERA131105 FAW131101:FAW131105 FKS131101:FKS131105 FUO131101:FUO131105 GEK131101:GEK131105 GOG131101:GOG131105 GYC131101:GYC131105 HHY131101:HHY131105 HRU131101:HRU131105 IBQ131101:IBQ131105 ILM131101:ILM131105 IVI131101:IVI131105 JFE131101:JFE131105 JPA131101:JPA131105 JYW131101:JYW131105 KIS131101:KIS131105 KSO131101:KSO131105 LCK131101:LCK131105 LMG131101:LMG131105 LWC131101:LWC131105 MFY131101:MFY131105 MPU131101:MPU131105 MZQ131101:MZQ131105 NJM131101:NJM131105 NTI131101:NTI131105 ODE131101:ODE131105 ONA131101:ONA131105 OWW131101:OWW131105 PGS131101:PGS131105 PQO131101:PQO131105 QAK131101:QAK131105 QKG131101:QKG131105 QUC131101:QUC131105 RDY131101:RDY131105 RNU131101:RNU131105 RXQ131101:RXQ131105 SHM131101:SHM131105 SRI131101:SRI131105 TBE131101:TBE131105 TLA131101:TLA131105 TUW131101:TUW131105 UES131101:UES131105 UOO131101:UOO131105 UYK131101:UYK131105 VIG131101:VIG131105 VSC131101:VSC131105 WBY131101:WBY131105 WLU131101:WLU131105 WVQ131101:WVQ131105 I196637:I196641 JE196637:JE196641 TA196637:TA196641 ACW196637:ACW196641 AMS196637:AMS196641 AWO196637:AWO196641 BGK196637:BGK196641 BQG196637:BQG196641 CAC196637:CAC196641 CJY196637:CJY196641 CTU196637:CTU196641 DDQ196637:DDQ196641 DNM196637:DNM196641 DXI196637:DXI196641 EHE196637:EHE196641 ERA196637:ERA196641 FAW196637:FAW196641 FKS196637:FKS196641 FUO196637:FUO196641 GEK196637:GEK196641 GOG196637:GOG196641 GYC196637:GYC196641 HHY196637:HHY196641 HRU196637:HRU196641 IBQ196637:IBQ196641 ILM196637:ILM196641 IVI196637:IVI196641 JFE196637:JFE196641 JPA196637:JPA196641 JYW196637:JYW196641 KIS196637:KIS196641 KSO196637:KSO196641 LCK196637:LCK196641 LMG196637:LMG196641 LWC196637:LWC196641 MFY196637:MFY196641 MPU196637:MPU196641 MZQ196637:MZQ196641 NJM196637:NJM196641 NTI196637:NTI196641 ODE196637:ODE196641 ONA196637:ONA196641 OWW196637:OWW196641 PGS196637:PGS196641 PQO196637:PQO196641 QAK196637:QAK196641 QKG196637:QKG196641 QUC196637:QUC196641 RDY196637:RDY196641 RNU196637:RNU196641 RXQ196637:RXQ196641 SHM196637:SHM196641 SRI196637:SRI196641 TBE196637:TBE196641 TLA196637:TLA196641 TUW196637:TUW196641 UES196637:UES196641 UOO196637:UOO196641 UYK196637:UYK196641 VIG196637:VIG196641 VSC196637:VSC196641 WBY196637:WBY196641 WLU196637:WLU196641 WVQ196637:WVQ196641 I262173:I262177 JE262173:JE262177 TA262173:TA262177 ACW262173:ACW262177 AMS262173:AMS262177 AWO262173:AWO262177 BGK262173:BGK262177 BQG262173:BQG262177 CAC262173:CAC262177 CJY262173:CJY262177 CTU262173:CTU262177 DDQ262173:DDQ262177 DNM262173:DNM262177 DXI262173:DXI262177 EHE262173:EHE262177 ERA262173:ERA262177 FAW262173:FAW262177 FKS262173:FKS262177 FUO262173:FUO262177 GEK262173:GEK262177 GOG262173:GOG262177 GYC262173:GYC262177 HHY262173:HHY262177 HRU262173:HRU262177 IBQ262173:IBQ262177 ILM262173:ILM262177 IVI262173:IVI262177 JFE262173:JFE262177 JPA262173:JPA262177 JYW262173:JYW262177 KIS262173:KIS262177 KSO262173:KSO262177 LCK262173:LCK262177 LMG262173:LMG262177 LWC262173:LWC262177 MFY262173:MFY262177 MPU262173:MPU262177 MZQ262173:MZQ262177 NJM262173:NJM262177 NTI262173:NTI262177 ODE262173:ODE262177 ONA262173:ONA262177 OWW262173:OWW262177 PGS262173:PGS262177 PQO262173:PQO262177 QAK262173:QAK262177 QKG262173:QKG262177 QUC262173:QUC262177 RDY262173:RDY262177 RNU262173:RNU262177 RXQ262173:RXQ262177 SHM262173:SHM262177 SRI262173:SRI262177 TBE262173:TBE262177 TLA262173:TLA262177 TUW262173:TUW262177 UES262173:UES262177 UOO262173:UOO262177 UYK262173:UYK262177 VIG262173:VIG262177 VSC262173:VSC262177 WBY262173:WBY262177 WLU262173:WLU262177 WVQ262173:WVQ262177 I327709:I327713 JE327709:JE327713 TA327709:TA327713 ACW327709:ACW327713 AMS327709:AMS327713 AWO327709:AWO327713 BGK327709:BGK327713 BQG327709:BQG327713 CAC327709:CAC327713 CJY327709:CJY327713 CTU327709:CTU327713 DDQ327709:DDQ327713 DNM327709:DNM327713 DXI327709:DXI327713 EHE327709:EHE327713 ERA327709:ERA327713 FAW327709:FAW327713 FKS327709:FKS327713 FUO327709:FUO327713 GEK327709:GEK327713 GOG327709:GOG327713 GYC327709:GYC327713 HHY327709:HHY327713 HRU327709:HRU327713 IBQ327709:IBQ327713 ILM327709:ILM327713 IVI327709:IVI327713 JFE327709:JFE327713 JPA327709:JPA327713 JYW327709:JYW327713 KIS327709:KIS327713 KSO327709:KSO327713 LCK327709:LCK327713 LMG327709:LMG327713 LWC327709:LWC327713 MFY327709:MFY327713 MPU327709:MPU327713 MZQ327709:MZQ327713 NJM327709:NJM327713 NTI327709:NTI327713 ODE327709:ODE327713 ONA327709:ONA327713 OWW327709:OWW327713 PGS327709:PGS327713 PQO327709:PQO327713 QAK327709:QAK327713 QKG327709:QKG327713 QUC327709:QUC327713 RDY327709:RDY327713 RNU327709:RNU327713 RXQ327709:RXQ327713 SHM327709:SHM327713 SRI327709:SRI327713 TBE327709:TBE327713 TLA327709:TLA327713 TUW327709:TUW327713 UES327709:UES327713 UOO327709:UOO327713 UYK327709:UYK327713 VIG327709:VIG327713 VSC327709:VSC327713 WBY327709:WBY327713 WLU327709:WLU327713 WVQ327709:WVQ327713 I393245:I393249 JE393245:JE393249 TA393245:TA393249 ACW393245:ACW393249 AMS393245:AMS393249 AWO393245:AWO393249 BGK393245:BGK393249 BQG393245:BQG393249 CAC393245:CAC393249 CJY393245:CJY393249 CTU393245:CTU393249 DDQ393245:DDQ393249 DNM393245:DNM393249 DXI393245:DXI393249 EHE393245:EHE393249 ERA393245:ERA393249 FAW393245:FAW393249 FKS393245:FKS393249 FUO393245:FUO393249 GEK393245:GEK393249 GOG393245:GOG393249 GYC393245:GYC393249 HHY393245:HHY393249 HRU393245:HRU393249 IBQ393245:IBQ393249 ILM393245:ILM393249 IVI393245:IVI393249 JFE393245:JFE393249 JPA393245:JPA393249 JYW393245:JYW393249 KIS393245:KIS393249 KSO393245:KSO393249 LCK393245:LCK393249 LMG393245:LMG393249 LWC393245:LWC393249 MFY393245:MFY393249 MPU393245:MPU393249 MZQ393245:MZQ393249 NJM393245:NJM393249 NTI393245:NTI393249 ODE393245:ODE393249 ONA393245:ONA393249 OWW393245:OWW393249 PGS393245:PGS393249 PQO393245:PQO393249 QAK393245:QAK393249 QKG393245:QKG393249 QUC393245:QUC393249 RDY393245:RDY393249 RNU393245:RNU393249 RXQ393245:RXQ393249 SHM393245:SHM393249 SRI393245:SRI393249 TBE393245:TBE393249 TLA393245:TLA393249 TUW393245:TUW393249 UES393245:UES393249 UOO393245:UOO393249 UYK393245:UYK393249 VIG393245:VIG393249 VSC393245:VSC393249 WBY393245:WBY393249 WLU393245:WLU393249 WVQ393245:WVQ393249 I458781:I458785 JE458781:JE458785 TA458781:TA458785 ACW458781:ACW458785 AMS458781:AMS458785 AWO458781:AWO458785 BGK458781:BGK458785 BQG458781:BQG458785 CAC458781:CAC458785 CJY458781:CJY458785 CTU458781:CTU458785 DDQ458781:DDQ458785 DNM458781:DNM458785 DXI458781:DXI458785 EHE458781:EHE458785 ERA458781:ERA458785 FAW458781:FAW458785 FKS458781:FKS458785 FUO458781:FUO458785 GEK458781:GEK458785 GOG458781:GOG458785 GYC458781:GYC458785 HHY458781:HHY458785 HRU458781:HRU458785 IBQ458781:IBQ458785 ILM458781:ILM458785 IVI458781:IVI458785 JFE458781:JFE458785 JPA458781:JPA458785 JYW458781:JYW458785 KIS458781:KIS458785 KSO458781:KSO458785 LCK458781:LCK458785 LMG458781:LMG458785 LWC458781:LWC458785 MFY458781:MFY458785 MPU458781:MPU458785 MZQ458781:MZQ458785 NJM458781:NJM458785 NTI458781:NTI458785 ODE458781:ODE458785 ONA458781:ONA458785 OWW458781:OWW458785 PGS458781:PGS458785 PQO458781:PQO458785 QAK458781:QAK458785 QKG458781:QKG458785 QUC458781:QUC458785 RDY458781:RDY458785 RNU458781:RNU458785 RXQ458781:RXQ458785 SHM458781:SHM458785 SRI458781:SRI458785 TBE458781:TBE458785 TLA458781:TLA458785 TUW458781:TUW458785 UES458781:UES458785 UOO458781:UOO458785 UYK458781:UYK458785 VIG458781:VIG458785 VSC458781:VSC458785 WBY458781:WBY458785 WLU458781:WLU458785 WVQ458781:WVQ458785 I524317:I524321 JE524317:JE524321 TA524317:TA524321 ACW524317:ACW524321 AMS524317:AMS524321 AWO524317:AWO524321 BGK524317:BGK524321 BQG524317:BQG524321 CAC524317:CAC524321 CJY524317:CJY524321 CTU524317:CTU524321 DDQ524317:DDQ524321 DNM524317:DNM524321 DXI524317:DXI524321 EHE524317:EHE524321 ERA524317:ERA524321 FAW524317:FAW524321 FKS524317:FKS524321 FUO524317:FUO524321 GEK524317:GEK524321 GOG524317:GOG524321 GYC524317:GYC524321 HHY524317:HHY524321 HRU524317:HRU524321 IBQ524317:IBQ524321 ILM524317:ILM524321 IVI524317:IVI524321 JFE524317:JFE524321 JPA524317:JPA524321 JYW524317:JYW524321 KIS524317:KIS524321 KSO524317:KSO524321 LCK524317:LCK524321 LMG524317:LMG524321 LWC524317:LWC524321 MFY524317:MFY524321 MPU524317:MPU524321 MZQ524317:MZQ524321 NJM524317:NJM524321 NTI524317:NTI524321 ODE524317:ODE524321 ONA524317:ONA524321 OWW524317:OWW524321 PGS524317:PGS524321 PQO524317:PQO524321 QAK524317:QAK524321 QKG524317:QKG524321 QUC524317:QUC524321 RDY524317:RDY524321 RNU524317:RNU524321 RXQ524317:RXQ524321 SHM524317:SHM524321 SRI524317:SRI524321 TBE524317:TBE524321 TLA524317:TLA524321 TUW524317:TUW524321 UES524317:UES524321 UOO524317:UOO524321 UYK524317:UYK524321 VIG524317:VIG524321 VSC524317:VSC524321 WBY524317:WBY524321 WLU524317:WLU524321 WVQ524317:WVQ524321 I589853:I589857 JE589853:JE589857 TA589853:TA589857 ACW589853:ACW589857 AMS589853:AMS589857 AWO589853:AWO589857 BGK589853:BGK589857 BQG589853:BQG589857 CAC589853:CAC589857 CJY589853:CJY589857 CTU589853:CTU589857 DDQ589853:DDQ589857 DNM589853:DNM589857 DXI589853:DXI589857 EHE589853:EHE589857 ERA589853:ERA589857 FAW589853:FAW589857 FKS589853:FKS589857 FUO589853:FUO589857 GEK589853:GEK589857 GOG589853:GOG589857 GYC589853:GYC589857 HHY589853:HHY589857 HRU589853:HRU589857 IBQ589853:IBQ589857 ILM589853:ILM589857 IVI589853:IVI589857 JFE589853:JFE589857 JPA589853:JPA589857 JYW589853:JYW589857 KIS589853:KIS589857 KSO589853:KSO589857 LCK589853:LCK589857 LMG589853:LMG589857 LWC589853:LWC589857 MFY589853:MFY589857 MPU589853:MPU589857 MZQ589853:MZQ589857 NJM589853:NJM589857 NTI589853:NTI589857 ODE589853:ODE589857 ONA589853:ONA589857 OWW589853:OWW589857 PGS589853:PGS589857 PQO589853:PQO589857 QAK589853:QAK589857 QKG589853:QKG589857 QUC589853:QUC589857 RDY589853:RDY589857 RNU589853:RNU589857 RXQ589853:RXQ589857 SHM589853:SHM589857 SRI589853:SRI589857 TBE589853:TBE589857 TLA589853:TLA589857 TUW589853:TUW589857 UES589853:UES589857 UOO589853:UOO589857 UYK589853:UYK589857 VIG589853:VIG589857 VSC589853:VSC589857 WBY589853:WBY589857 WLU589853:WLU589857 WVQ589853:WVQ589857 I655389:I655393 JE655389:JE655393 TA655389:TA655393 ACW655389:ACW655393 AMS655389:AMS655393 AWO655389:AWO655393 BGK655389:BGK655393 BQG655389:BQG655393 CAC655389:CAC655393 CJY655389:CJY655393 CTU655389:CTU655393 DDQ655389:DDQ655393 DNM655389:DNM655393 DXI655389:DXI655393 EHE655389:EHE655393 ERA655389:ERA655393 FAW655389:FAW655393 FKS655389:FKS655393 FUO655389:FUO655393 GEK655389:GEK655393 GOG655389:GOG655393 GYC655389:GYC655393 HHY655389:HHY655393 HRU655389:HRU655393 IBQ655389:IBQ655393 ILM655389:ILM655393 IVI655389:IVI655393 JFE655389:JFE655393 JPA655389:JPA655393 JYW655389:JYW655393 KIS655389:KIS655393 KSO655389:KSO655393 LCK655389:LCK655393 LMG655389:LMG655393 LWC655389:LWC655393 MFY655389:MFY655393 MPU655389:MPU655393 MZQ655389:MZQ655393 NJM655389:NJM655393 NTI655389:NTI655393 ODE655389:ODE655393 ONA655389:ONA655393 OWW655389:OWW655393 PGS655389:PGS655393 PQO655389:PQO655393 QAK655389:QAK655393 QKG655389:QKG655393 QUC655389:QUC655393 RDY655389:RDY655393 RNU655389:RNU655393 RXQ655389:RXQ655393 SHM655389:SHM655393 SRI655389:SRI655393 TBE655389:TBE655393 TLA655389:TLA655393 TUW655389:TUW655393 UES655389:UES655393 UOO655389:UOO655393 UYK655389:UYK655393 VIG655389:VIG655393 VSC655389:VSC655393 WBY655389:WBY655393 WLU655389:WLU655393 WVQ655389:WVQ655393 I720925:I720929 JE720925:JE720929 TA720925:TA720929 ACW720925:ACW720929 AMS720925:AMS720929 AWO720925:AWO720929 BGK720925:BGK720929 BQG720925:BQG720929 CAC720925:CAC720929 CJY720925:CJY720929 CTU720925:CTU720929 DDQ720925:DDQ720929 DNM720925:DNM720929 DXI720925:DXI720929 EHE720925:EHE720929 ERA720925:ERA720929 FAW720925:FAW720929 FKS720925:FKS720929 FUO720925:FUO720929 GEK720925:GEK720929 GOG720925:GOG720929 GYC720925:GYC720929 HHY720925:HHY720929 HRU720925:HRU720929 IBQ720925:IBQ720929 ILM720925:ILM720929 IVI720925:IVI720929 JFE720925:JFE720929 JPA720925:JPA720929 JYW720925:JYW720929 KIS720925:KIS720929 KSO720925:KSO720929 LCK720925:LCK720929 LMG720925:LMG720929 LWC720925:LWC720929 MFY720925:MFY720929 MPU720925:MPU720929 MZQ720925:MZQ720929 NJM720925:NJM720929 NTI720925:NTI720929 ODE720925:ODE720929 ONA720925:ONA720929 OWW720925:OWW720929 PGS720925:PGS720929 PQO720925:PQO720929 QAK720925:QAK720929 QKG720925:QKG720929 QUC720925:QUC720929 RDY720925:RDY720929 RNU720925:RNU720929 RXQ720925:RXQ720929 SHM720925:SHM720929 SRI720925:SRI720929 TBE720925:TBE720929 TLA720925:TLA720929 TUW720925:TUW720929 UES720925:UES720929 UOO720925:UOO720929 UYK720925:UYK720929 VIG720925:VIG720929 VSC720925:VSC720929 WBY720925:WBY720929 WLU720925:WLU720929 WVQ720925:WVQ720929 I786461:I786465 JE786461:JE786465 TA786461:TA786465 ACW786461:ACW786465 AMS786461:AMS786465 AWO786461:AWO786465 BGK786461:BGK786465 BQG786461:BQG786465 CAC786461:CAC786465 CJY786461:CJY786465 CTU786461:CTU786465 DDQ786461:DDQ786465 DNM786461:DNM786465 DXI786461:DXI786465 EHE786461:EHE786465 ERA786461:ERA786465 FAW786461:FAW786465 FKS786461:FKS786465 FUO786461:FUO786465 GEK786461:GEK786465 GOG786461:GOG786465 GYC786461:GYC786465 HHY786461:HHY786465 HRU786461:HRU786465 IBQ786461:IBQ786465 ILM786461:ILM786465 IVI786461:IVI786465 JFE786461:JFE786465 JPA786461:JPA786465 JYW786461:JYW786465 KIS786461:KIS786465 KSO786461:KSO786465 LCK786461:LCK786465 LMG786461:LMG786465 LWC786461:LWC786465 MFY786461:MFY786465 MPU786461:MPU786465 MZQ786461:MZQ786465 NJM786461:NJM786465 NTI786461:NTI786465 ODE786461:ODE786465 ONA786461:ONA786465 OWW786461:OWW786465 PGS786461:PGS786465 PQO786461:PQO786465 QAK786461:QAK786465 QKG786461:QKG786465 QUC786461:QUC786465 RDY786461:RDY786465 RNU786461:RNU786465 RXQ786461:RXQ786465 SHM786461:SHM786465 SRI786461:SRI786465 TBE786461:TBE786465 TLA786461:TLA786465 TUW786461:TUW786465 UES786461:UES786465 UOO786461:UOO786465 UYK786461:UYK786465 VIG786461:VIG786465 VSC786461:VSC786465 WBY786461:WBY786465 WLU786461:WLU786465 WVQ786461:WVQ786465 I851997:I852001 JE851997:JE852001 TA851997:TA852001 ACW851997:ACW852001 AMS851997:AMS852001 AWO851997:AWO852001 BGK851997:BGK852001 BQG851997:BQG852001 CAC851997:CAC852001 CJY851997:CJY852001 CTU851997:CTU852001 DDQ851997:DDQ852001 DNM851997:DNM852001 DXI851997:DXI852001 EHE851997:EHE852001 ERA851997:ERA852001 FAW851997:FAW852001 FKS851997:FKS852001 FUO851997:FUO852001 GEK851997:GEK852001 GOG851997:GOG852001 GYC851997:GYC852001 HHY851997:HHY852001 HRU851997:HRU852001 IBQ851997:IBQ852001 ILM851997:ILM852001 IVI851997:IVI852001 JFE851997:JFE852001 JPA851997:JPA852001 JYW851997:JYW852001 KIS851997:KIS852001 KSO851997:KSO852001 LCK851997:LCK852001 LMG851997:LMG852001 LWC851997:LWC852001 MFY851997:MFY852001 MPU851997:MPU852001 MZQ851997:MZQ852001 NJM851997:NJM852001 NTI851997:NTI852001 ODE851997:ODE852001 ONA851997:ONA852001 OWW851997:OWW852001 PGS851997:PGS852001 PQO851997:PQO852001 QAK851997:QAK852001 QKG851997:QKG852001 QUC851997:QUC852001 RDY851997:RDY852001 RNU851997:RNU852001 RXQ851997:RXQ852001 SHM851997:SHM852001 SRI851997:SRI852001 TBE851997:TBE852001 TLA851997:TLA852001 TUW851997:TUW852001 UES851997:UES852001 UOO851997:UOO852001 UYK851997:UYK852001 VIG851997:VIG852001 VSC851997:VSC852001 WBY851997:WBY852001 WLU851997:WLU852001 WVQ851997:WVQ852001 I917533:I917537 JE917533:JE917537 TA917533:TA917537 ACW917533:ACW917537 AMS917533:AMS917537 AWO917533:AWO917537 BGK917533:BGK917537 BQG917533:BQG917537 CAC917533:CAC917537 CJY917533:CJY917537 CTU917533:CTU917537 DDQ917533:DDQ917537 DNM917533:DNM917537 DXI917533:DXI917537 EHE917533:EHE917537 ERA917533:ERA917537 FAW917533:FAW917537 FKS917533:FKS917537 FUO917533:FUO917537 GEK917533:GEK917537 GOG917533:GOG917537 GYC917533:GYC917537 HHY917533:HHY917537 HRU917533:HRU917537 IBQ917533:IBQ917537 ILM917533:ILM917537 IVI917533:IVI917537 JFE917533:JFE917537 JPA917533:JPA917537 JYW917533:JYW917537 KIS917533:KIS917537 KSO917533:KSO917537 LCK917533:LCK917537 LMG917533:LMG917537 LWC917533:LWC917537 MFY917533:MFY917537 MPU917533:MPU917537 MZQ917533:MZQ917537 NJM917533:NJM917537 NTI917533:NTI917537 ODE917533:ODE917537 ONA917533:ONA917537 OWW917533:OWW917537 PGS917533:PGS917537 PQO917533:PQO917537 QAK917533:QAK917537 QKG917533:QKG917537 QUC917533:QUC917537 RDY917533:RDY917537 RNU917533:RNU917537 RXQ917533:RXQ917537 SHM917533:SHM917537 SRI917533:SRI917537 TBE917533:TBE917537 TLA917533:TLA917537 TUW917533:TUW917537 UES917533:UES917537 UOO917533:UOO917537 UYK917533:UYK917537 VIG917533:VIG917537 VSC917533:VSC917537 WBY917533:WBY917537 WLU917533:WLU917537 WVQ917533:WVQ917537 I983069:I983073 JE983069:JE983073 TA983069:TA983073 ACW983069:ACW983073 AMS983069:AMS983073 AWO983069:AWO983073 BGK983069:BGK983073 BQG983069:BQG983073 CAC983069:CAC983073 CJY983069:CJY983073 CTU983069:CTU983073 DDQ983069:DDQ983073 DNM983069:DNM983073 DXI983069:DXI983073 EHE983069:EHE983073 ERA983069:ERA983073 FAW983069:FAW983073 FKS983069:FKS983073 FUO983069:FUO983073 GEK983069:GEK983073 GOG983069:GOG983073 GYC983069:GYC983073 HHY983069:HHY983073 HRU983069:HRU983073 IBQ983069:IBQ983073 ILM983069:ILM983073 IVI983069:IVI983073 JFE983069:JFE983073 JPA983069:JPA983073 JYW983069:JYW983073 KIS983069:KIS983073 KSO983069:KSO983073 LCK983069:LCK983073 LMG983069:LMG983073 LWC983069:LWC983073 MFY983069:MFY983073 MPU983069:MPU983073 MZQ983069:MZQ983073 NJM983069:NJM983073 NTI983069:NTI983073 ODE983069:ODE983073 ONA983069:ONA983073 OWW983069:OWW983073 PGS983069:PGS983073 PQO983069:PQO983073 QAK983069:QAK983073 QKG983069:QKG983073 QUC983069:QUC983073 RDY983069:RDY983073 RNU983069:RNU983073 RXQ983069:RXQ983073 SHM983069:SHM983073 SRI983069:SRI983073 TBE983069:TBE983073 TLA983069:TLA983073 TUW983069:TUW983073 UES983069:UES983073 UOO983069:UOO983073 UYK983069:UYK983073 VIG983069:VIG983073 VSC983069:VSC983073 WBY983069:WBY983073 WLU983069:WLU983073 WVQ983069:WVQ983073">
      <formula1>$H$2:$H$3</formula1>
    </dataValidation>
    <dataValidation type="list" allowBlank="1" showInputMessage="1" showErrorMessage="1" sqref="V65538:V65569 JR65538:JR65569 TN65538:TN65569 ADJ65538:ADJ65569 ANF65538:ANF65569 AXB65538:AXB65569 BGX65538:BGX65569 BQT65538:BQT65569 CAP65538:CAP65569 CKL65538:CKL65569 CUH65538:CUH65569 DED65538:DED65569 DNZ65538:DNZ65569 DXV65538:DXV65569 EHR65538:EHR65569 ERN65538:ERN65569 FBJ65538:FBJ65569 FLF65538:FLF65569 FVB65538:FVB65569 GEX65538:GEX65569 GOT65538:GOT65569 GYP65538:GYP65569 HIL65538:HIL65569 HSH65538:HSH65569 ICD65538:ICD65569 ILZ65538:ILZ65569 IVV65538:IVV65569 JFR65538:JFR65569 JPN65538:JPN65569 JZJ65538:JZJ65569 KJF65538:KJF65569 KTB65538:KTB65569 LCX65538:LCX65569 LMT65538:LMT65569 LWP65538:LWP65569 MGL65538:MGL65569 MQH65538:MQH65569 NAD65538:NAD65569 NJZ65538:NJZ65569 NTV65538:NTV65569 ODR65538:ODR65569 ONN65538:ONN65569 OXJ65538:OXJ65569 PHF65538:PHF65569 PRB65538:PRB65569 QAX65538:QAX65569 QKT65538:QKT65569 QUP65538:QUP65569 REL65538:REL65569 ROH65538:ROH65569 RYD65538:RYD65569 SHZ65538:SHZ65569 SRV65538:SRV65569 TBR65538:TBR65569 TLN65538:TLN65569 TVJ65538:TVJ65569 UFF65538:UFF65569 UPB65538:UPB65569 UYX65538:UYX65569 VIT65538:VIT65569 VSP65538:VSP65569 WCL65538:WCL65569 WMH65538:WMH65569 WWD65538:WWD65569 V131074:V131105 JR131074:JR131105 TN131074:TN131105 ADJ131074:ADJ131105 ANF131074:ANF131105 AXB131074:AXB131105 BGX131074:BGX131105 BQT131074:BQT131105 CAP131074:CAP131105 CKL131074:CKL131105 CUH131074:CUH131105 DED131074:DED131105 DNZ131074:DNZ131105 DXV131074:DXV131105 EHR131074:EHR131105 ERN131074:ERN131105 FBJ131074:FBJ131105 FLF131074:FLF131105 FVB131074:FVB131105 GEX131074:GEX131105 GOT131074:GOT131105 GYP131074:GYP131105 HIL131074:HIL131105 HSH131074:HSH131105 ICD131074:ICD131105 ILZ131074:ILZ131105 IVV131074:IVV131105 JFR131074:JFR131105 JPN131074:JPN131105 JZJ131074:JZJ131105 KJF131074:KJF131105 KTB131074:KTB131105 LCX131074:LCX131105 LMT131074:LMT131105 LWP131074:LWP131105 MGL131074:MGL131105 MQH131074:MQH131105 NAD131074:NAD131105 NJZ131074:NJZ131105 NTV131074:NTV131105 ODR131074:ODR131105 ONN131074:ONN131105 OXJ131074:OXJ131105 PHF131074:PHF131105 PRB131074:PRB131105 QAX131074:QAX131105 QKT131074:QKT131105 QUP131074:QUP131105 REL131074:REL131105 ROH131074:ROH131105 RYD131074:RYD131105 SHZ131074:SHZ131105 SRV131074:SRV131105 TBR131074:TBR131105 TLN131074:TLN131105 TVJ131074:TVJ131105 UFF131074:UFF131105 UPB131074:UPB131105 UYX131074:UYX131105 VIT131074:VIT131105 VSP131074:VSP131105 WCL131074:WCL131105 WMH131074:WMH131105 WWD131074:WWD131105 V196610:V196641 JR196610:JR196641 TN196610:TN196641 ADJ196610:ADJ196641 ANF196610:ANF196641 AXB196610:AXB196641 BGX196610:BGX196641 BQT196610:BQT196641 CAP196610:CAP196641 CKL196610:CKL196641 CUH196610:CUH196641 DED196610:DED196641 DNZ196610:DNZ196641 DXV196610:DXV196641 EHR196610:EHR196641 ERN196610:ERN196641 FBJ196610:FBJ196641 FLF196610:FLF196641 FVB196610:FVB196641 GEX196610:GEX196641 GOT196610:GOT196641 GYP196610:GYP196641 HIL196610:HIL196641 HSH196610:HSH196641 ICD196610:ICD196641 ILZ196610:ILZ196641 IVV196610:IVV196641 JFR196610:JFR196641 JPN196610:JPN196641 JZJ196610:JZJ196641 KJF196610:KJF196641 KTB196610:KTB196641 LCX196610:LCX196641 LMT196610:LMT196641 LWP196610:LWP196641 MGL196610:MGL196641 MQH196610:MQH196641 NAD196610:NAD196641 NJZ196610:NJZ196641 NTV196610:NTV196641 ODR196610:ODR196641 ONN196610:ONN196641 OXJ196610:OXJ196641 PHF196610:PHF196641 PRB196610:PRB196641 QAX196610:QAX196641 QKT196610:QKT196641 QUP196610:QUP196641 REL196610:REL196641 ROH196610:ROH196641 RYD196610:RYD196641 SHZ196610:SHZ196641 SRV196610:SRV196641 TBR196610:TBR196641 TLN196610:TLN196641 TVJ196610:TVJ196641 UFF196610:UFF196641 UPB196610:UPB196641 UYX196610:UYX196641 VIT196610:VIT196641 VSP196610:VSP196641 WCL196610:WCL196641 WMH196610:WMH196641 WWD196610:WWD196641 V262146:V262177 JR262146:JR262177 TN262146:TN262177 ADJ262146:ADJ262177 ANF262146:ANF262177 AXB262146:AXB262177 BGX262146:BGX262177 BQT262146:BQT262177 CAP262146:CAP262177 CKL262146:CKL262177 CUH262146:CUH262177 DED262146:DED262177 DNZ262146:DNZ262177 DXV262146:DXV262177 EHR262146:EHR262177 ERN262146:ERN262177 FBJ262146:FBJ262177 FLF262146:FLF262177 FVB262146:FVB262177 GEX262146:GEX262177 GOT262146:GOT262177 GYP262146:GYP262177 HIL262146:HIL262177 HSH262146:HSH262177 ICD262146:ICD262177 ILZ262146:ILZ262177 IVV262146:IVV262177 JFR262146:JFR262177 JPN262146:JPN262177 JZJ262146:JZJ262177 KJF262146:KJF262177 KTB262146:KTB262177 LCX262146:LCX262177 LMT262146:LMT262177 LWP262146:LWP262177 MGL262146:MGL262177 MQH262146:MQH262177 NAD262146:NAD262177 NJZ262146:NJZ262177 NTV262146:NTV262177 ODR262146:ODR262177 ONN262146:ONN262177 OXJ262146:OXJ262177 PHF262146:PHF262177 PRB262146:PRB262177 QAX262146:QAX262177 QKT262146:QKT262177 QUP262146:QUP262177 REL262146:REL262177 ROH262146:ROH262177 RYD262146:RYD262177 SHZ262146:SHZ262177 SRV262146:SRV262177 TBR262146:TBR262177 TLN262146:TLN262177 TVJ262146:TVJ262177 UFF262146:UFF262177 UPB262146:UPB262177 UYX262146:UYX262177 VIT262146:VIT262177 VSP262146:VSP262177 WCL262146:WCL262177 WMH262146:WMH262177 WWD262146:WWD262177 V327682:V327713 JR327682:JR327713 TN327682:TN327713 ADJ327682:ADJ327713 ANF327682:ANF327713 AXB327682:AXB327713 BGX327682:BGX327713 BQT327682:BQT327713 CAP327682:CAP327713 CKL327682:CKL327713 CUH327682:CUH327713 DED327682:DED327713 DNZ327682:DNZ327713 DXV327682:DXV327713 EHR327682:EHR327713 ERN327682:ERN327713 FBJ327682:FBJ327713 FLF327682:FLF327713 FVB327682:FVB327713 GEX327682:GEX327713 GOT327682:GOT327713 GYP327682:GYP327713 HIL327682:HIL327713 HSH327682:HSH327713 ICD327682:ICD327713 ILZ327682:ILZ327713 IVV327682:IVV327713 JFR327682:JFR327713 JPN327682:JPN327713 JZJ327682:JZJ327713 KJF327682:KJF327713 KTB327682:KTB327713 LCX327682:LCX327713 LMT327682:LMT327713 LWP327682:LWP327713 MGL327682:MGL327713 MQH327682:MQH327713 NAD327682:NAD327713 NJZ327682:NJZ327713 NTV327682:NTV327713 ODR327682:ODR327713 ONN327682:ONN327713 OXJ327682:OXJ327713 PHF327682:PHF327713 PRB327682:PRB327713 QAX327682:QAX327713 QKT327682:QKT327713 QUP327682:QUP327713 REL327682:REL327713 ROH327682:ROH327713 RYD327682:RYD327713 SHZ327682:SHZ327713 SRV327682:SRV327713 TBR327682:TBR327713 TLN327682:TLN327713 TVJ327682:TVJ327713 UFF327682:UFF327713 UPB327682:UPB327713 UYX327682:UYX327713 VIT327682:VIT327713 VSP327682:VSP327713 WCL327682:WCL327713 WMH327682:WMH327713 WWD327682:WWD327713 V393218:V393249 JR393218:JR393249 TN393218:TN393249 ADJ393218:ADJ393249 ANF393218:ANF393249 AXB393218:AXB393249 BGX393218:BGX393249 BQT393218:BQT393249 CAP393218:CAP393249 CKL393218:CKL393249 CUH393218:CUH393249 DED393218:DED393249 DNZ393218:DNZ393249 DXV393218:DXV393249 EHR393218:EHR393249 ERN393218:ERN393249 FBJ393218:FBJ393249 FLF393218:FLF393249 FVB393218:FVB393249 GEX393218:GEX393249 GOT393218:GOT393249 GYP393218:GYP393249 HIL393218:HIL393249 HSH393218:HSH393249 ICD393218:ICD393249 ILZ393218:ILZ393249 IVV393218:IVV393249 JFR393218:JFR393249 JPN393218:JPN393249 JZJ393218:JZJ393249 KJF393218:KJF393249 KTB393218:KTB393249 LCX393218:LCX393249 LMT393218:LMT393249 LWP393218:LWP393249 MGL393218:MGL393249 MQH393218:MQH393249 NAD393218:NAD393249 NJZ393218:NJZ393249 NTV393218:NTV393249 ODR393218:ODR393249 ONN393218:ONN393249 OXJ393218:OXJ393249 PHF393218:PHF393249 PRB393218:PRB393249 QAX393218:QAX393249 QKT393218:QKT393249 QUP393218:QUP393249 REL393218:REL393249 ROH393218:ROH393249 RYD393218:RYD393249 SHZ393218:SHZ393249 SRV393218:SRV393249 TBR393218:TBR393249 TLN393218:TLN393249 TVJ393218:TVJ393249 UFF393218:UFF393249 UPB393218:UPB393249 UYX393218:UYX393249 VIT393218:VIT393249 VSP393218:VSP393249 WCL393218:WCL393249 WMH393218:WMH393249 WWD393218:WWD393249 V458754:V458785 JR458754:JR458785 TN458754:TN458785 ADJ458754:ADJ458785 ANF458754:ANF458785 AXB458754:AXB458785 BGX458754:BGX458785 BQT458754:BQT458785 CAP458754:CAP458785 CKL458754:CKL458785 CUH458754:CUH458785 DED458754:DED458785 DNZ458754:DNZ458785 DXV458754:DXV458785 EHR458754:EHR458785 ERN458754:ERN458785 FBJ458754:FBJ458785 FLF458754:FLF458785 FVB458754:FVB458785 GEX458754:GEX458785 GOT458754:GOT458785 GYP458754:GYP458785 HIL458754:HIL458785 HSH458754:HSH458785 ICD458754:ICD458785 ILZ458754:ILZ458785 IVV458754:IVV458785 JFR458754:JFR458785 JPN458754:JPN458785 JZJ458754:JZJ458785 KJF458754:KJF458785 KTB458754:KTB458785 LCX458754:LCX458785 LMT458754:LMT458785 LWP458754:LWP458785 MGL458754:MGL458785 MQH458754:MQH458785 NAD458754:NAD458785 NJZ458754:NJZ458785 NTV458754:NTV458785 ODR458754:ODR458785 ONN458754:ONN458785 OXJ458754:OXJ458785 PHF458754:PHF458785 PRB458754:PRB458785 QAX458754:QAX458785 QKT458754:QKT458785 QUP458754:QUP458785 REL458754:REL458785 ROH458754:ROH458785 RYD458754:RYD458785 SHZ458754:SHZ458785 SRV458754:SRV458785 TBR458754:TBR458785 TLN458754:TLN458785 TVJ458754:TVJ458785 UFF458754:UFF458785 UPB458754:UPB458785 UYX458754:UYX458785 VIT458754:VIT458785 VSP458754:VSP458785 WCL458754:WCL458785 WMH458754:WMH458785 WWD458754:WWD458785 V524290:V524321 JR524290:JR524321 TN524290:TN524321 ADJ524290:ADJ524321 ANF524290:ANF524321 AXB524290:AXB524321 BGX524290:BGX524321 BQT524290:BQT524321 CAP524290:CAP524321 CKL524290:CKL524321 CUH524290:CUH524321 DED524290:DED524321 DNZ524290:DNZ524321 DXV524290:DXV524321 EHR524290:EHR524321 ERN524290:ERN524321 FBJ524290:FBJ524321 FLF524290:FLF524321 FVB524290:FVB524321 GEX524290:GEX524321 GOT524290:GOT524321 GYP524290:GYP524321 HIL524290:HIL524321 HSH524290:HSH524321 ICD524290:ICD524321 ILZ524290:ILZ524321 IVV524290:IVV524321 JFR524290:JFR524321 JPN524290:JPN524321 JZJ524290:JZJ524321 KJF524290:KJF524321 KTB524290:KTB524321 LCX524290:LCX524321 LMT524290:LMT524321 LWP524290:LWP524321 MGL524290:MGL524321 MQH524290:MQH524321 NAD524290:NAD524321 NJZ524290:NJZ524321 NTV524290:NTV524321 ODR524290:ODR524321 ONN524290:ONN524321 OXJ524290:OXJ524321 PHF524290:PHF524321 PRB524290:PRB524321 QAX524290:QAX524321 QKT524290:QKT524321 QUP524290:QUP524321 REL524290:REL524321 ROH524290:ROH524321 RYD524290:RYD524321 SHZ524290:SHZ524321 SRV524290:SRV524321 TBR524290:TBR524321 TLN524290:TLN524321 TVJ524290:TVJ524321 UFF524290:UFF524321 UPB524290:UPB524321 UYX524290:UYX524321 VIT524290:VIT524321 VSP524290:VSP524321 WCL524290:WCL524321 WMH524290:WMH524321 WWD524290:WWD524321 V589826:V589857 JR589826:JR589857 TN589826:TN589857 ADJ589826:ADJ589857 ANF589826:ANF589857 AXB589826:AXB589857 BGX589826:BGX589857 BQT589826:BQT589857 CAP589826:CAP589857 CKL589826:CKL589857 CUH589826:CUH589857 DED589826:DED589857 DNZ589826:DNZ589857 DXV589826:DXV589857 EHR589826:EHR589857 ERN589826:ERN589857 FBJ589826:FBJ589857 FLF589826:FLF589857 FVB589826:FVB589857 GEX589826:GEX589857 GOT589826:GOT589857 GYP589826:GYP589857 HIL589826:HIL589857 HSH589826:HSH589857 ICD589826:ICD589857 ILZ589826:ILZ589857 IVV589826:IVV589857 JFR589826:JFR589857 JPN589826:JPN589857 JZJ589826:JZJ589857 KJF589826:KJF589857 KTB589826:KTB589857 LCX589826:LCX589857 LMT589826:LMT589857 LWP589826:LWP589857 MGL589826:MGL589857 MQH589826:MQH589857 NAD589826:NAD589857 NJZ589826:NJZ589857 NTV589826:NTV589857 ODR589826:ODR589857 ONN589826:ONN589857 OXJ589826:OXJ589857 PHF589826:PHF589857 PRB589826:PRB589857 QAX589826:QAX589857 QKT589826:QKT589857 QUP589826:QUP589857 REL589826:REL589857 ROH589826:ROH589857 RYD589826:RYD589857 SHZ589826:SHZ589857 SRV589826:SRV589857 TBR589826:TBR589857 TLN589826:TLN589857 TVJ589826:TVJ589857 UFF589826:UFF589857 UPB589826:UPB589857 UYX589826:UYX589857 VIT589826:VIT589857 VSP589826:VSP589857 WCL589826:WCL589857 WMH589826:WMH589857 WWD589826:WWD589857 V655362:V655393 JR655362:JR655393 TN655362:TN655393 ADJ655362:ADJ655393 ANF655362:ANF655393 AXB655362:AXB655393 BGX655362:BGX655393 BQT655362:BQT655393 CAP655362:CAP655393 CKL655362:CKL655393 CUH655362:CUH655393 DED655362:DED655393 DNZ655362:DNZ655393 DXV655362:DXV655393 EHR655362:EHR655393 ERN655362:ERN655393 FBJ655362:FBJ655393 FLF655362:FLF655393 FVB655362:FVB655393 GEX655362:GEX655393 GOT655362:GOT655393 GYP655362:GYP655393 HIL655362:HIL655393 HSH655362:HSH655393 ICD655362:ICD655393 ILZ655362:ILZ655393 IVV655362:IVV655393 JFR655362:JFR655393 JPN655362:JPN655393 JZJ655362:JZJ655393 KJF655362:KJF655393 KTB655362:KTB655393 LCX655362:LCX655393 LMT655362:LMT655393 LWP655362:LWP655393 MGL655362:MGL655393 MQH655362:MQH655393 NAD655362:NAD655393 NJZ655362:NJZ655393 NTV655362:NTV655393 ODR655362:ODR655393 ONN655362:ONN655393 OXJ655362:OXJ655393 PHF655362:PHF655393 PRB655362:PRB655393 QAX655362:QAX655393 QKT655362:QKT655393 QUP655362:QUP655393 REL655362:REL655393 ROH655362:ROH655393 RYD655362:RYD655393 SHZ655362:SHZ655393 SRV655362:SRV655393 TBR655362:TBR655393 TLN655362:TLN655393 TVJ655362:TVJ655393 UFF655362:UFF655393 UPB655362:UPB655393 UYX655362:UYX655393 VIT655362:VIT655393 VSP655362:VSP655393 WCL655362:WCL655393 WMH655362:WMH655393 WWD655362:WWD655393 V720898:V720929 JR720898:JR720929 TN720898:TN720929 ADJ720898:ADJ720929 ANF720898:ANF720929 AXB720898:AXB720929 BGX720898:BGX720929 BQT720898:BQT720929 CAP720898:CAP720929 CKL720898:CKL720929 CUH720898:CUH720929 DED720898:DED720929 DNZ720898:DNZ720929 DXV720898:DXV720929 EHR720898:EHR720929 ERN720898:ERN720929 FBJ720898:FBJ720929 FLF720898:FLF720929 FVB720898:FVB720929 GEX720898:GEX720929 GOT720898:GOT720929 GYP720898:GYP720929 HIL720898:HIL720929 HSH720898:HSH720929 ICD720898:ICD720929 ILZ720898:ILZ720929 IVV720898:IVV720929 JFR720898:JFR720929 JPN720898:JPN720929 JZJ720898:JZJ720929 KJF720898:KJF720929 KTB720898:KTB720929 LCX720898:LCX720929 LMT720898:LMT720929 LWP720898:LWP720929 MGL720898:MGL720929 MQH720898:MQH720929 NAD720898:NAD720929 NJZ720898:NJZ720929 NTV720898:NTV720929 ODR720898:ODR720929 ONN720898:ONN720929 OXJ720898:OXJ720929 PHF720898:PHF720929 PRB720898:PRB720929 QAX720898:QAX720929 QKT720898:QKT720929 QUP720898:QUP720929 REL720898:REL720929 ROH720898:ROH720929 RYD720898:RYD720929 SHZ720898:SHZ720929 SRV720898:SRV720929 TBR720898:TBR720929 TLN720898:TLN720929 TVJ720898:TVJ720929 UFF720898:UFF720929 UPB720898:UPB720929 UYX720898:UYX720929 VIT720898:VIT720929 VSP720898:VSP720929 WCL720898:WCL720929 WMH720898:WMH720929 WWD720898:WWD720929 V786434:V786465 JR786434:JR786465 TN786434:TN786465 ADJ786434:ADJ786465 ANF786434:ANF786465 AXB786434:AXB786465 BGX786434:BGX786465 BQT786434:BQT786465 CAP786434:CAP786465 CKL786434:CKL786465 CUH786434:CUH786465 DED786434:DED786465 DNZ786434:DNZ786465 DXV786434:DXV786465 EHR786434:EHR786465 ERN786434:ERN786465 FBJ786434:FBJ786465 FLF786434:FLF786465 FVB786434:FVB786465 GEX786434:GEX786465 GOT786434:GOT786465 GYP786434:GYP786465 HIL786434:HIL786465 HSH786434:HSH786465 ICD786434:ICD786465 ILZ786434:ILZ786465 IVV786434:IVV786465 JFR786434:JFR786465 JPN786434:JPN786465 JZJ786434:JZJ786465 KJF786434:KJF786465 KTB786434:KTB786465 LCX786434:LCX786465 LMT786434:LMT786465 LWP786434:LWP786465 MGL786434:MGL786465 MQH786434:MQH786465 NAD786434:NAD786465 NJZ786434:NJZ786465 NTV786434:NTV786465 ODR786434:ODR786465 ONN786434:ONN786465 OXJ786434:OXJ786465 PHF786434:PHF786465 PRB786434:PRB786465 QAX786434:QAX786465 QKT786434:QKT786465 QUP786434:QUP786465 REL786434:REL786465 ROH786434:ROH786465 RYD786434:RYD786465 SHZ786434:SHZ786465 SRV786434:SRV786465 TBR786434:TBR786465 TLN786434:TLN786465 TVJ786434:TVJ786465 UFF786434:UFF786465 UPB786434:UPB786465 UYX786434:UYX786465 VIT786434:VIT786465 VSP786434:VSP786465 WCL786434:WCL786465 WMH786434:WMH786465 WWD786434:WWD786465 V851970:V852001 JR851970:JR852001 TN851970:TN852001 ADJ851970:ADJ852001 ANF851970:ANF852001 AXB851970:AXB852001 BGX851970:BGX852001 BQT851970:BQT852001 CAP851970:CAP852001 CKL851970:CKL852001 CUH851970:CUH852001 DED851970:DED852001 DNZ851970:DNZ852001 DXV851970:DXV852001 EHR851970:EHR852001 ERN851970:ERN852001 FBJ851970:FBJ852001 FLF851970:FLF852001 FVB851970:FVB852001 GEX851970:GEX852001 GOT851970:GOT852001 GYP851970:GYP852001 HIL851970:HIL852001 HSH851970:HSH852001 ICD851970:ICD852001 ILZ851970:ILZ852001 IVV851970:IVV852001 JFR851970:JFR852001 JPN851970:JPN852001 JZJ851970:JZJ852001 KJF851970:KJF852001 KTB851970:KTB852001 LCX851970:LCX852001 LMT851970:LMT852001 LWP851970:LWP852001 MGL851970:MGL852001 MQH851970:MQH852001 NAD851970:NAD852001 NJZ851970:NJZ852001 NTV851970:NTV852001 ODR851970:ODR852001 ONN851970:ONN852001 OXJ851970:OXJ852001 PHF851970:PHF852001 PRB851970:PRB852001 QAX851970:QAX852001 QKT851970:QKT852001 QUP851970:QUP852001 REL851970:REL852001 ROH851970:ROH852001 RYD851970:RYD852001 SHZ851970:SHZ852001 SRV851970:SRV852001 TBR851970:TBR852001 TLN851970:TLN852001 TVJ851970:TVJ852001 UFF851970:UFF852001 UPB851970:UPB852001 UYX851970:UYX852001 VIT851970:VIT852001 VSP851970:VSP852001 WCL851970:WCL852001 WMH851970:WMH852001 WWD851970:WWD852001 V917506:V917537 JR917506:JR917537 TN917506:TN917537 ADJ917506:ADJ917537 ANF917506:ANF917537 AXB917506:AXB917537 BGX917506:BGX917537 BQT917506:BQT917537 CAP917506:CAP917537 CKL917506:CKL917537 CUH917506:CUH917537 DED917506:DED917537 DNZ917506:DNZ917537 DXV917506:DXV917537 EHR917506:EHR917537 ERN917506:ERN917537 FBJ917506:FBJ917537 FLF917506:FLF917537 FVB917506:FVB917537 GEX917506:GEX917537 GOT917506:GOT917537 GYP917506:GYP917537 HIL917506:HIL917537 HSH917506:HSH917537 ICD917506:ICD917537 ILZ917506:ILZ917537 IVV917506:IVV917537 JFR917506:JFR917537 JPN917506:JPN917537 JZJ917506:JZJ917537 KJF917506:KJF917537 KTB917506:KTB917537 LCX917506:LCX917537 LMT917506:LMT917537 LWP917506:LWP917537 MGL917506:MGL917537 MQH917506:MQH917537 NAD917506:NAD917537 NJZ917506:NJZ917537 NTV917506:NTV917537 ODR917506:ODR917537 ONN917506:ONN917537 OXJ917506:OXJ917537 PHF917506:PHF917537 PRB917506:PRB917537 QAX917506:QAX917537 QKT917506:QKT917537 QUP917506:QUP917537 REL917506:REL917537 ROH917506:ROH917537 RYD917506:RYD917537 SHZ917506:SHZ917537 SRV917506:SRV917537 TBR917506:TBR917537 TLN917506:TLN917537 TVJ917506:TVJ917537 UFF917506:UFF917537 UPB917506:UPB917537 UYX917506:UYX917537 VIT917506:VIT917537 VSP917506:VSP917537 WCL917506:WCL917537 WMH917506:WMH917537 WWD917506:WWD917537 V983042:V983073 JR983042:JR983073 TN983042:TN983073 ADJ983042:ADJ983073 ANF983042:ANF983073 AXB983042:AXB983073 BGX983042:BGX983073 BQT983042:BQT983073 CAP983042:CAP983073 CKL983042:CKL983073 CUH983042:CUH983073 DED983042:DED983073 DNZ983042:DNZ983073 DXV983042:DXV983073 EHR983042:EHR983073 ERN983042:ERN983073 FBJ983042:FBJ983073 FLF983042:FLF983073 FVB983042:FVB983073 GEX983042:GEX983073 GOT983042:GOT983073 GYP983042:GYP983073 HIL983042:HIL983073 HSH983042:HSH983073 ICD983042:ICD983073 ILZ983042:ILZ983073 IVV983042:IVV983073 JFR983042:JFR983073 JPN983042:JPN983073 JZJ983042:JZJ983073 KJF983042:KJF983073 KTB983042:KTB983073 LCX983042:LCX983073 LMT983042:LMT983073 LWP983042:LWP983073 MGL983042:MGL983073 MQH983042:MQH983073 NAD983042:NAD983073 NJZ983042:NJZ983073 NTV983042:NTV983073 ODR983042:ODR983073 ONN983042:ONN983073 OXJ983042:OXJ983073 PHF983042:PHF983073 PRB983042:PRB983073 QAX983042:QAX983073 QKT983042:QKT983073 QUP983042:QUP983073 REL983042:REL983073 ROH983042:ROH983073 RYD983042:RYD983073 SHZ983042:SHZ983073 SRV983042:SRV983073 TBR983042:TBR983073 TLN983042:TLN983073 TVJ983042:TVJ983073 UFF983042:UFF983073 UPB983042:UPB983073 UYX983042:UYX983073 VIT983042:VIT983073 VSP983042:VSP983073 WCL983042:WCL983073 WMH983042:WMH983073 WWD983042:WWD983073">
      <formula1>$J$2:$J$4</formula1>
    </dataValidation>
    <dataValidation type="list" allowBlank="1" showInputMessage="1" showErrorMessage="1" sqref="W65538:W65569 JS65538:JS65569 TO65538:TO65569 ADK65538:ADK65569 ANG65538:ANG65569 AXC65538:AXC65569 BGY65538:BGY65569 BQU65538:BQU65569 CAQ65538:CAQ65569 CKM65538:CKM65569 CUI65538:CUI65569 DEE65538:DEE65569 DOA65538:DOA65569 DXW65538:DXW65569 EHS65538:EHS65569 ERO65538:ERO65569 FBK65538:FBK65569 FLG65538:FLG65569 FVC65538:FVC65569 GEY65538:GEY65569 GOU65538:GOU65569 GYQ65538:GYQ65569 HIM65538:HIM65569 HSI65538:HSI65569 ICE65538:ICE65569 IMA65538:IMA65569 IVW65538:IVW65569 JFS65538:JFS65569 JPO65538:JPO65569 JZK65538:JZK65569 KJG65538:KJG65569 KTC65538:KTC65569 LCY65538:LCY65569 LMU65538:LMU65569 LWQ65538:LWQ65569 MGM65538:MGM65569 MQI65538:MQI65569 NAE65538:NAE65569 NKA65538:NKA65569 NTW65538:NTW65569 ODS65538:ODS65569 ONO65538:ONO65569 OXK65538:OXK65569 PHG65538:PHG65569 PRC65538:PRC65569 QAY65538:QAY65569 QKU65538:QKU65569 QUQ65538:QUQ65569 REM65538:REM65569 ROI65538:ROI65569 RYE65538:RYE65569 SIA65538:SIA65569 SRW65538:SRW65569 TBS65538:TBS65569 TLO65538:TLO65569 TVK65538:TVK65569 UFG65538:UFG65569 UPC65538:UPC65569 UYY65538:UYY65569 VIU65538:VIU65569 VSQ65538:VSQ65569 WCM65538:WCM65569 WMI65538:WMI65569 WWE65538:WWE65569 W131074:W131105 JS131074:JS131105 TO131074:TO131105 ADK131074:ADK131105 ANG131074:ANG131105 AXC131074:AXC131105 BGY131074:BGY131105 BQU131074:BQU131105 CAQ131074:CAQ131105 CKM131074:CKM131105 CUI131074:CUI131105 DEE131074:DEE131105 DOA131074:DOA131105 DXW131074:DXW131105 EHS131074:EHS131105 ERO131074:ERO131105 FBK131074:FBK131105 FLG131074:FLG131105 FVC131074:FVC131105 GEY131074:GEY131105 GOU131074:GOU131105 GYQ131074:GYQ131105 HIM131074:HIM131105 HSI131074:HSI131105 ICE131074:ICE131105 IMA131074:IMA131105 IVW131074:IVW131105 JFS131074:JFS131105 JPO131074:JPO131105 JZK131074:JZK131105 KJG131074:KJG131105 KTC131074:KTC131105 LCY131074:LCY131105 LMU131074:LMU131105 LWQ131074:LWQ131105 MGM131074:MGM131105 MQI131074:MQI131105 NAE131074:NAE131105 NKA131074:NKA131105 NTW131074:NTW131105 ODS131074:ODS131105 ONO131074:ONO131105 OXK131074:OXK131105 PHG131074:PHG131105 PRC131074:PRC131105 QAY131074:QAY131105 QKU131074:QKU131105 QUQ131074:QUQ131105 REM131074:REM131105 ROI131074:ROI131105 RYE131074:RYE131105 SIA131074:SIA131105 SRW131074:SRW131105 TBS131074:TBS131105 TLO131074:TLO131105 TVK131074:TVK131105 UFG131074:UFG131105 UPC131074:UPC131105 UYY131074:UYY131105 VIU131074:VIU131105 VSQ131074:VSQ131105 WCM131074:WCM131105 WMI131074:WMI131105 WWE131074:WWE131105 W196610:W196641 JS196610:JS196641 TO196610:TO196641 ADK196610:ADK196641 ANG196610:ANG196641 AXC196610:AXC196641 BGY196610:BGY196641 BQU196610:BQU196641 CAQ196610:CAQ196641 CKM196610:CKM196641 CUI196610:CUI196641 DEE196610:DEE196641 DOA196610:DOA196641 DXW196610:DXW196641 EHS196610:EHS196641 ERO196610:ERO196641 FBK196610:FBK196641 FLG196610:FLG196641 FVC196610:FVC196641 GEY196610:GEY196641 GOU196610:GOU196641 GYQ196610:GYQ196641 HIM196610:HIM196641 HSI196610:HSI196641 ICE196610:ICE196641 IMA196610:IMA196641 IVW196610:IVW196641 JFS196610:JFS196641 JPO196610:JPO196641 JZK196610:JZK196641 KJG196610:KJG196641 KTC196610:KTC196641 LCY196610:LCY196641 LMU196610:LMU196641 LWQ196610:LWQ196641 MGM196610:MGM196641 MQI196610:MQI196641 NAE196610:NAE196641 NKA196610:NKA196641 NTW196610:NTW196641 ODS196610:ODS196641 ONO196610:ONO196641 OXK196610:OXK196641 PHG196610:PHG196641 PRC196610:PRC196641 QAY196610:QAY196641 QKU196610:QKU196641 QUQ196610:QUQ196641 REM196610:REM196641 ROI196610:ROI196641 RYE196610:RYE196641 SIA196610:SIA196641 SRW196610:SRW196641 TBS196610:TBS196641 TLO196610:TLO196641 TVK196610:TVK196641 UFG196610:UFG196641 UPC196610:UPC196641 UYY196610:UYY196641 VIU196610:VIU196641 VSQ196610:VSQ196641 WCM196610:WCM196641 WMI196610:WMI196641 WWE196610:WWE196641 W262146:W262177 JS262146:JS262177 TO262146:TO262177 ADK262146:ADK262177 ANG262146:ANG262177 AXC262146:AXC262177 BGY262146:BGY262177 BQU262146:BQU262177 CAQ262146:CAQ262177 CKM262146:CKM262177 CUI262146:CUI262177 DEE262146:DEE262177 DOA262146:DOA262177 DXW262146:DXW262177 EHS262146:EHS262177 ERO262146:ERO262177 FBK262146:FBK262177 FLG262146:FLG262177 FVC262146:FVC262177 GEY262146:GEY262177 GOU262146:GOU262177 GYQ262146:GYQ262177 HIM262146:HIM262177 HSI262146:HSI262177 ICE262146:ICE262177 IMA262146:IMA262177 IVW262146:IVW262177 JFS262146:JFS262177 JPO262146:JPO262177 JZK262146:JZK262177 KJG262146:KJG262177 KTC262146:KTC262177 LCY262146:LCY262177 LMU262146:LMU262177 LWQ262146:LWQ262177 MGM262146:MGM262177 MQI262146:MQI262177 NAE262146:NAE262177 NKA262146:NKA262177 NTW262146:NTW262177 ODS262146:ODS262177 ONO262146:ONO262177 OXK262146:OXK262177 PHG262146:PHG262177 PRC262146:PRC262177 QAY262146:QAY262177 QKU262146:QKU262177 QUQ262146:QUQ262177 REM262146:REM262177 ROI262146:ROI262177 RYE262146:RYE262177 SIA262146:SIA262177 SRW262146:SRW262177 TBS262146:TBS262177 TLO262146:TLO262177 TVK262146:TVK262177 UFG262146:UFG262177 UPC262146:UPC262177 UYY262146:UYY262177 VIU262146:VIU262177 VSQ262146:VSQ262177 WCM262146:WCM262177 WMI262146:WMI262177 WWE262146:WWE262177 W327682:W327713 JS327682:JS327713 TO327682:TO327713 ADK327682:ADK327713 ANG327682:ANG327713 AXC327682:AXC327713 BGY327682:BGY327713 BQU327682:BQU327713 CAQ327682:CAQ327713 CKM327682:CKM327713 CUI327682:CUI327713 DEE327682:DEE327713 DOA327682:DOA327713 DXW327682:DXW327713 EHS327682:EHS327713 ERO327682:ERO327713 FBK327682:FBK327713 FLG327682:FLG327713 FVC327682:FVC327713 GEY327682:GEY327713 GOU327682:GOU327713 GYQ327682:GYQ327713 HIM327682:HIM327713 HSI327682:HSI327713 ICE327682:ICE327713 IMA327682:IMA327713 IVW327682:IVW327713 JFS327682:JFS327713 JPO327682:JPO327713 JZK327682:JZK327713 KJG327682:KJG327713 KTC327682:KTC327713 LCY327682:LCY327713 LMU327682:LMU327713 LWQ327682:LWQ327713 MGM327682:MGM327713 MQI327682:MQI327713 NAE327682:NAE327713 NKA327682:NKA327713 NTW327682:NTW327713 ODS327682:ODS327713 ONO327682:ONO327713 OXK327682:OXK327713 PHG327682:PHG327713 PRC327682:PRC327713 QAY327682:QAY327713 QKU327682:QKU327713 QUQ327682:QUQ327713 REM327682:REM327713 ROI327682:ROI327713 RYE327682:RYE327713 SIA327682:SIA327713 SRW327682:SRW327713 TBS327682:TBS327713 TLO327682:TLO327713 TVK327682:TVK327713 UFG327682:UFG327713 UPC327682:UPC327713 UYY327682:UYY327713 VIU327682:VIU327713 VSQ327682:VSQ327713 WCM327682:WCM327713 WMI327682:WMI327713 WWE327682:WWE327713 W393218:W393249 JS393218:JS393249 TO393218:TO393249 ADK393218:ADK393249 ANG393218:ANG393249 AXC393218:AXC393249 BGY393218:BGY393249 BQU393218:BQU393249 CAQ393218:CAQ393249 CKM393218:CKM393249 CUI393218:CUI393249 DEE393218:DEE393249 DOA393218:DOA393249 DXW393218:DXW393249 EHS393218:EHS393249 ERO393218:ERO393249 FBK393218:FBK393249 FLG393218:FLG393249 FVC393218:FVC393249 GEY393218:GEY393249 GOU393218:GOU393249 GYQ393218:GYQ393249 HIM393218:HIM393249 HSI393218:HSI393249 ICE393218:ICE393249 IMA393218:IMA393249 IVW393218:IVW393249 JFS393218:JFS393249 JPO393218:JPO393249 JZK393218:JZK393249 KJG393218:KJG393249 KTC393218:KTC393249 LCY393218:LCY393249 LMU393218:LMU393249 LWQ393218:LWQ393249 MGM393218:MGM393249 MQI393218:MQI393249 NAE393218:NAE393249 NKA393218:NKA393249 NTW393218:NTW393249 ODS393218:ODS393249 ONO393218:ONO393249 OXK393218:OXK393249 PHG393218:PHG393249 PRC393218:PRC393249 QAY393218:QAY393249 QKU393218:QKU393249 QUQ393218:QUQ393249 REM393218:REM393249 ROI393218:ROI393249 RYE393218:RYE393249 SIA393218:SIA393249 SRW393218:SRW393249 TBS393218:TBS393249 TLO393218:TLO393249 TVK393218:TVK393249 UFG393218:UFG393249 UPC393218:UPC393249 UYY393218:UYY393249 VIU393218:VIU393249 VSQ393218:VSQ393249 WCM393218:WCM393249 WMI393218:WMI393249 WWE393218:WWE393249 W458754:W458785 JS458754:JS458785 TO458754:TO458785 ADK458754:ADK458785 ANG458754:ANG458785 AXC458754:AXC458785 BGY458754:BGY458785 BQU458754:BQU458785 CAQ458754:CAQ458785 CKM458754:CKM458785 CUI458754:CUI458785 DEE458754:DEE458785 DOA458754:DOA458785 DXW458754:DXW458785 EHS458754:EHS458785 ERO458754:ERO458785 FBK458754:FBK458785 FLG458754:FLG458785 FVC458754:FVC458785 GEY458754:GEY458785 GOU458754:GOU458785 GYQ458754:GYQ458785 HIM458754:HIM458785 HSI458754:HSI458785 ICE458754:ICE458785 IMA458754:IMA458785 IVW458754:IVW458785 JFS458754:JFS458785 JPO458754:JPO458785 JZK458754:JZK458785 KJG458754:KJG458785 KTC458754:KTC458785 LCY458754:LCY458785 LMU458754:LMU458785 LWQ458754:LWQ458785 MGM458754:MGM458785 MQI458754:MQI458785 NAE458754:NAE458785 NKA458754:NKA458785 NTW458754:NTW458785 ODS458754:ODS458785 ONO458754:ONO458785 OXK458754:OXK458785 PHG458754:PHG458785 PRC458754:PRC458785 QAY458754:QAY458785 QKU458754:QKU458785 QUQ458754:QUQ458785 REM458754:REM458785 ROI458754:ROI458785 RYE458754:RYE458785 SIA458754:SIA458785 SRW458754:SRW458785 TBS458754:TBS458785 TLO458754:TLO458785 TVK458754:TVK458785 UFG458754:UFG458785 UPC458754:UPC458785 UYY458754:UYY458785 VIU458754:VIU458785 VSQ458754:VSQ458785 WCM458754:WCM458785 WMI458754:WMI458785 WWE458754:WWE458785 W524290:W524321 JS524290:JS524321 TO524290:TO524321 ADK524290:ADK524321 ANG524290:ANG524321 AXC524290:AXC524321 BGY524290:BGY524321 BQU524290:BQU524321 CAQ524290:CAQ524321 CKM524290:CKM524321 CUI524290:CUI524321 DEE524290:DEE524321 DOA524290:DOA524321 DXW524290:DXW524321 EHS524290:EHS524321 ERO524290:ERO524321 FBK524290:FBK524321 FLG524290:FLG524321 FVC524290:FVC524321 GEY524290:GEY524321 GOU524290:GOU524321 GYQ524290:GYQ524321 HIM524290:HIM524321 HSI524290:HSI524321 ICE524290:ICE524321 IMA524290:IMA524321 IVW524290:IVW524321 JFS524290:JFS524321 JPO524290:JPO524321 JZK524290:JZK524321 KJG524290:KJG524321 KTC524290:KTC524321 LCY524290:LCY524321 LMU524290:LMU524321 LWQ524290:LWQ524321 MGM524290:MGM524321 MQI524290:MQI524321 NAE524290:NAE524321 NKA524290:NKA524321 NTW524290:NTW524321 ODS524290:ODS524321 ONO524290:ONO524321 OXK524290:OXK524321 PHG524290:PHG524321 PRC524290:PRC524321 QAY524290:QAY524321 QKU524290:QKU524321 QUQ524290:QUQ524321 REM524290:REM524321 ROI524290:ROI524321 RYE524290:RYE524321 SIA524290:SIA524321 SRW524290:SRW524321 TBS524290:TBS524321 TLO524290:TLO524321 TVK524290:TVK524321 UFG524290:UFG524321 UPC524290:UPC524321 UYY524290:UYY524321 VIU524290:VIU524321 VSQ524290:VSQ524321 WCM524290:WCM524321 WMI524290:WMI524321 WWE524290:WWE524321 W589826:W589857 JS589826:JS589857 TO589826:TO589857 ADK589826:ADK589857 ANG589826:ANG589857 AXC589826:AXC589857 BGY589826:BGY589857 BQU589826:BQU589857 CAQ589826:CAQ589857 CKM589826:CKM589857 CUI589826:CUI589857 DEE589826:DEE589857 DOA589826:DOA589857 DXW589826:DXW589857 EHS589826:EHS589857 ERO589826:ERO589857 FBK589826:FBK589857 FLG589826:FLG589857 FVC589826:FVC589857 GEY589826:GEY589857 GOU589826:GOU589857 GYQ589826:GYQ589857 HIM589826:HIM589857 HSI589826:HSI589857 ICE589826:ICE589857 IMA589826:IMA589857 IVW589826:IVW589857 JFS589826:JFS589857 JPO589826:JPO589857 JZK589826:JZK589857 KJG589826:KJG589857 KTC589826:KTC589857 LCY589826:LCY589857 LMU589826:LMU589857 LWQ589826:LWQ589857 MGM589826:MGM589857 MQI589826:MQI589857 NAE589826:NAE589857 NKA589826:NKA589857 NTW589826:NTW589857 ODS589826:ODS589857 ONO589826:ONO589857 OXK589826:OXK589857 PHG589826:PHG589857 PRC589826:PRC589857 QAY589826:QAY589857 QKU589826:QKU589857 QUQ589826:QUQ589857 REM589826:REM589857 ROI589826:ROI589857 RYE589826:RYE589857 SIA589826:SIA589857 SRW589826:SRW589857 TBS589826:TBS589857 TLO589826:TLO589857 TVK589826:TVK589857 UFG589826:UFG589857 UPC589826:UPC589857 UYY589826:UYY589857 VIU589826:VIU589857 VSQ589826:VSQ589857 WCM589826:WCM589857 WMI589826:WMI589857 WWE589826:WWE589857 W655362:W655393 JS655362:JS655393 TO655362:TO655393 ADK655362:ADK655393 ANG655362:ANG655393 AXC655362:AXC655393 BGY655362:BGY655393 BQU655362:BQU655393 CAQ655362:CAQ655393 CKM655362:CKM655393 CUI655362:CUI655393 DEE655362:DEE655393 DOA655362:DOA655393 DXW655362:DXW655393 EHS655362:EHS655393 ERO655362:ERO655393 FBK655362:FBK655393 FLG655362:FLG655393 FVC655362:FVC655393 GEY655362:GEY655393 GOU655362:GOU655393 GYQ655362:GYQ655393 HIM655362:HIM655393 HSI655362:HSI655393 ICE655362:ICE655393 IMA655362:IMA655393 IVW655362:IVW655393 JFS655362:JFS655393 JPO655362:JPO655393 JZK655362:JZK655393 KJG655362:KJG655393 KTC655362:KTC655393 LCY655362:LCY655393 LMU655362:LMU655393 LWQ655362:LWQ655393 MGM655362:MGM655393 MQI655362:MQI655393 NAE655362:NAE655393 NKA655362:NKA655393 NTW655362:NTW655393 ODS655362:ODS655393 ONO655362:ONO655393 OXK655362:OXK655393 PHG655362:PHG655393 PRC655362:PRC655393 QAY655362:QAY655393 QKU655362:QKU655393 QUQ655362:QUQ655393 REM655362:REM655393 ROI655362:ROI655393 RYE655362:RYE655393 SIA655362:SIA655393 SRW655362:SRW655393 TBS655362:TBS655393 TLO655362:TLO655393 TVK655362:TVK655393 UFG655362:UFG655393 UPC655362:UPC655393 UYY655362:UYY655393 VIU655362:VIU655393 VSQ655362:VSQ655393 WCM655362:WCM655393 WMI655362:WMI655393 WWE655362:WWE655393 W720898:W720929 JS720898:JS720929 TO720898:TO720929 ADK720898:ADK720929 ANG720898:ANG720929 AXC720898:AXC720929 BGY720898:BGY720929 BQU720898:BQU720929 CAQ720898:CAQ720929 CKM720898:CKM720929 CUI720898:CUI720929 DEE720898:DEE720929 DOA720898:DOA720929 DXW720898:DXW720929 EHS720898:EHS720929 ERO720898:ERO720929 FBK720898:FBK720929 FLG720898:FLG720929 FVC720898:FVC720929 GEY720898:GEY720929 GOU720898:GOU720929 GYQ720898:GYQ720929 HIM720898:HIM720929 HSI720898:HSI720929 ICE720898:ICE720929 IMA720898:IMA720929 IVW720898:IVW720929 JFS720898:JFS720929 JPO720898:JPO720929 JZK720898:JZK720929 KJG720898:KJG720929 KTC720898:KTC720929 LCY720898:LCY720929 LMU720898:LMU720929 LWQ720898:LWQ720929 MGM720898:MGM720929 MQI720898:MQI720929 NAE720898:NAE720929 NKA720898:NKA720929 NTW720898:NTW720929 ODS720898:ODS720929 ONO720898:ONO720929 OXK720898:OXK720929 PHG720898:PHG720929 PRC720898:PRC720929 QAY720898:QAY720929 QKU720898:QKU720929 QUQ720898:QUQ720929 REM720898:REM720929 ROI720898:ROI720929 RYE720898:RYE720929 SIA720898:SIA720929 SRW720898:SRW720929 TBS720898:TBS720929 TLO720898:TLO720929 TVK720898:TVK720929 UFG720898:UFG720929 UPC720898:UPC720929 UYY720898:UYY720929 VIU720898:VIU720929 VSQ720898:VSQ720929 WCM720898:WCM720929 WMI720898:WMI720929 WWE720898:WWE720929 W786434:W786465 JS786434:JS786465 TO786434:TO786465 ADK786434:ADK786465 ANG786434:ANG786465 AXC786434:AXC786465 BGY786434:BGY786465 BQU786434:BQU786465 CAQ786434:CAQ786465 CKM786434:CKM786465 CUI786434:CUI786465 DEE786434:DEE786465 DOA786434:DOA786465 DXW786434:DXW786465 EHS786434:EHS786465 ERO786434:ERO786465 FBK786434:FBK786465 FLG786434:FLG786465 FVC786434:FVC786465 GEY786434:GEY786465 GOU786434:GOU786465 GYQ786434:GYQ786465 HIM786434:HIM786465 HSI786434:HSI786465 ICE786434:ICE786465 IMA786434:IMA786465 IVW786434:IVW786465 JFS786434:JFS786465 JPO786434:JPO786465 JZK786434:JZK786465 KJG786434:KJG786465 KTC786434:KTC786465 LCY786434:LCY786465 LMU786434:LMU786465 LWQ786434:LWQ786465 MGM786434:MGM786465 MQI786434:MQI786465 NAE786434:NAE786465 NKA786434:NKA786465 NTW786434:NTW786465 ODS786434:ODS786465 ONO786434:ONO786465 OXK786434:OXK786465 PHG786434:PHG786465 PRC786434:PRC786465 QAY786434:QAY786465 QKU786434:QKU786465 QUQ786434:QUQ786465 REM786434:REM786465 ROI786434:ROI786465 RYE786434:RYE786465 SIA786434:SIA786465 SRW786434:SRW786465 TBS786434:TBS786465 TLO786434:TLO786465 TVK786434:TVK786465 UFG786434:UFG786465 UPC786434:UPC786465 UYY786434:UYY786465 VIU786434:VIU786465 VSQ786434:VSQ786465 WCM786434:WCM786465 WMI786434:WMI786465 WWE786434:WWE786465 W851970:W852001 JS851970:JS852001 TO851970:TO852001 ADK851970:ADK852001 ANG851970:ANG852001 AXC851970:AXC852001 BGY851970:BGY852001 BQU851970:BQU852001 CAQ851970:CAQ852001 CKM851970:CKM852001 CUI851970:CUI852001 DEE851970:DEE852001 DOA851970:DOA852001 DXW851970:DXW852001 EHS851970:EHS852001 ERO851970:ERO852001 FBK851970:FBK852001 FLG851970:FLG852001 FVC851970:FVC852001 GEY851970:GEY852001 GOU851970:GOU852001 GYQ851970:GYQ852001 HIM851970:HIM852001 HSI851970:HSI852001 ICE851970:ICE852001 IMA851970:IMA852001 IVW851970:IVW852001 JFS851970:JFS852001 JPO851970:JPO852001 JZK851970:JZK852001 KJG851970:KJG852001 KTC851970:KTC852001 LCY851970:LCY852001 LMU851970:LMU852001 LWQ851970:LWQ852001 MGM851970:MGM852001 MQI851970:MQI852001 NAE851970:NAE852001 NKA851970:NKA852001 NTW851970:NTW852001 ODS851970:ODS852001 ONO851970:ONO852001 OXK851970:OXK852001 PHG851970:PHG852001 PRC851970:PRC852001 QAY851970:QAY852001 QKU851970:QKU852001 QUQ851970:QUQ852001 REM851970:REM852001 ROI851970:ROI852001 RYE851970:RYE852001 SIA851970:SIA852001 SRW851970:SRW852001 TBS851970:TBS852001 TLO851970:TLO852001 TVK851970:TVK852001 UFG851970:UFG852001 UPC851970:UPC852001 UYY851970:UYY852001 VIU851970:VIU852001 VSQ851970:VSQ852001 WCM851970:WCM852001 WMI851970:WMI852001 WWE851970:WWE852001 W917506:W917537 JS917506:JS917537 TO917506:TO917537 ADK917506:ADK917537 ANG917506:ANG917537 AXC917506:AXC917537 BGY917506:BGY917537 BQU917506:BQU917537 CAQ917506:CAQ917537 CKM917506:CKM917537 CUI917506:CUI917537 DEE917506:DEE917537 DOA917506:DOA917537 DXW917506:DXW917537 EHS917506:EHS917537 ERO917506:ERO917537 FBK917506:FBK917537 FLG917506:FLG917537 FVC917506:FVC917537 GEY917506:GEY917537 GOU917506:GOU917537 GYQ917506:GYQ917537 HIM917506:HIM917537 HSI917506:HSI917537 ICE917506:ICE917537 IMA917506:IMA917537 IVW917506:IVW917537 JFS917506:JFS917537 JPO917506:JPO917537 JZK917506:JZK917537 KJG917506:KJG917537 KTC917506:KTC917537 LCY917506:LCY917537 LMU917506:LMU917537 LWQ917506:LWQ917537 MGM917506:MGM917537 MQI917506:MQI917537 NAE917506:NAE917537 NKA917506:NKA917537 NTW917506:NTW917537 ODS917506:ODS917537 ONO917506:ONO917537 OXK917506:OXK917537 PHG917506:PHG917537 PRC917506:PRC917537 QAY917506:QAY917537 QKU917506:QKU917537 QUQ917506:QUQ917537 REM917506:REM917537 ROI917506:ROI917537 RYE917506:RYE917537 SIA917506:SIA917537 SRW917506:SRW917537 TBS917506:TBS917537 TLO917506:TLO917537 TVK917506:TVK917537 UFG917506:UFG917537 UPC917506:UPC917537 UYY917506:UYY917537 VIU917506:VIU917537 VSQ917506:VSQ917537 WCM917506:WCM917537 WMI917506:WMI917537 WWE917506:WWE917537 W983042:W983073 JS983042:JS983073 TO983042:TO983073 ADK983042:ADK983073 ANG983042:ANG983073 AXC983042:AXC983073 BGY983042:BGY983073 BQU983042:BQU983073 CAQ983042:CAQ983073 CKM983042:CKM983073 CUI983042:CUI983073 DEE983042:DEE983073 DOA983042:DOA983073 DXW983042:DXW983073 EHS983042:EHS983073 ERO983042:ERO983073 FBK983042:FBK983073 FLG983042:FLG983073 FVC983042:FVC983073 GEY983042:GEY983073 GOU983042:GOU983073 GYQ983042:GYQ983073 HIM983042:HIM983073 HSI983042:HSI983073 ICE983042:ICE983073 IMA983042:IMA983073 IVW983042:IVW983073 JFS983042:JFS983073 JPO983042:JPO983073 JZK983042:JZK983073 KJG983042:KJG983073 KTC983042:KTC983073 LCY983042:LCY983073 LMU983042:LMU983073 LWQ983042:LWQ983073 MGM983042:MGM983073 MQI983042:MQI983073 NAE983042:NAE983073 NKA983042:NKA983073 NTW983042:NTW983073 ODS983042:ODS983073 ONO983042:ONO983073 OXK983042:OXK983073 PHG983042:PHG983073 PRC983042:PRC983073 QAY983042:QAY983073 QKU983042:QKU983073 QUQ983042:QUQ983073 REM983042:REM983073 ROI983042:ROI983073 RYE983042:RYE983073 SIA983042:SIA983073 SRW983042:SRW983073 TBS983042:TBS983073 TLO983042:TLO983073 TVK983042:TVK983073 UFG983042:UFG983073 UPC983042:UPC983073 UYY983042:UYY983073 VIU983042:VIU983073 VSQ983042:VSQ983073 WCM983042:WCM983073 WMI983042:WMI983073 WWE983042:WWE983073">
      <formula1>$I$2:$I$4</formula1>
    </dataValidation>
    <dataValidation type="list" allowBlank="1" showErrorMessage="1" sqref="V31">
      <formula1>$J$2:$J$4</formula1>
    </dataValidation>
    <dataValidation type="list" allowBlank="1" showErrorMessage="1" sqref="W31">
      <formula1>$I$2:$I$4</formula1>
    </dataValidation>
    <dataValidation type="list" allowBlank="1" showErrorMessage="1" sqref="I31">
      <formula1>$H$2:$H$3</formula1>
    </dataValidation>
    <dataValidation type="list" allowBlank="1" showErrorMessage="1" sqref="F31">
      <formula1>$G$2:$G$5</formula1>
    </dataValidation>
    <dataValidation type="list" allowBlank="1" showErrorMessage="1" sqref="C31">
      <formula1>$D$2:$D$13</formula1>
    </dataValidation>
    <dataValidation type="list" allowBlank="1" showErrorMessage="1" sqref="B31">
      <formula1>$F$2:$F$6</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6"/>
  <sheetViews>
    <sheetView showGridLines="0" topLeftCell="H29" zoomScale="80" zoomScaleNormal="80" workbookViewId="0">
      <selection activeCell="L31" sqref="L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141"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142"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CONTROL INTERNO DISCIPLINARIO</v>
      </c>
      <c r="F22" s="968"/>
      <c r="G22" s="21"/>
      <c r="H22" s="959" t="s">
        <v>60</v>
      </c>
      <c r="I22" s="960"/>
      <c r="J22" s="961"/>
      <c r="K22" s="83"/>
      <c r="L22" s="89"/>
      <c r="M22" s="89"/>
      <c r="N22" s="89"/>
      <c r="O22" s="89"/>
      <c r="P22" s="89"/>
      <c r="Q22" s="87"/>
      <c r="R22" s="87"/>
      <c r="S22" s="87"/>
      <c r="T22" s="87"/>
      <c r="U22" s="87"/>
      <c r="V22" s="87"/>
      <c r="W22" s="87"/>
      <c r="X22" s="86"/>
    </row>
    <row r="23" spans="1:27" ht="53.25" customHeight="1" thickBot="1" x14ac:dyDescent="0.3">
      <c r="A23" s="982" t="s">
        <v>55</v>
      </c>
      <c r="B23" s="983"/>
      <c r="C23" s="984"/>
      <c r="D23" s="23"/>
      <c r="E23" s="93" t="s">
        <v>144</v>
      </c>
      <c r="F23" s="94">
        <f>COUNTA(E31:E37)</f>
        <v>1</v>
      </c>
      <c r="G23" s="21"/>
      <c r="H23" s="962" t="s">
        <v>66</v>
      </c>
      <c r="I23" s="963"/>
      <c r="J23" s="94">
        <f>COUNTIF(I31:I37,"Acción correctiva")</f>
        <v>1</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COUNTA(H31:H37)</f>
        <v>1</v>
      </c>
      <c r="G24" s="24"/>
      <c r="H24" s="964" t="s">
        <v>149</v>
      </c>
      <c r="I24" s="965"/>
      <c r="J24" s="99">
        <f>COUNTIF(I31:I37,"Acción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COUNTIF(W31:W37, "Vencida")</f>
        <v>0</v>
      </c>
      <c r="G25" s="24"/>
      <c r="H25" s="966"/>
      <c r="I25" s="966"/>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5">
        <f>COUNTIF(W31:W37, "En ejecución")</f>
        <v>0</v>
      </c>
      <c r="G26" s="24"/>
      <c r="H26" s="966"/>
      <c r="I26" s="966"/>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COUNTIF(W31:W37,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s="571" customFormat="1" ht="220.5" customHeight="1" x14ac:dyDescent="0.25">
      <c r="A31" s="666">
        <v>1</v>
      </c>
      <c r="B31" s="666" t="s">
        <v>10</v>
      </c>
      <c r="C31" s="666" t="s">
        <v>53</v>
      </c>
      <c r="D31" s="667">
        <v>44741</v>
      </c>
      <c r="E31" s="678" t="s">
        <v>1016</v>
      </c>
      <c r="F31" s="666" t="s">
        <v>154</v>
      </c>
      <c r="G31" s="666" t="s">
        <v>1011</v>
      </c>
      <c r="H31" s="668" t="s">
        <v>1012</v>
      </c>
      <c r="I31" s="669" t="s">
        <v>24</v>
      </c>
      <c r="J31" s="669" t="s">
        <v>1013</v>
      </c>
      <c r="K31" s="679" t="s">
        <v>1017</v>
      </c>
      <c r="L31" s="671">
        <v>44748</v>
      </c>
      <c r="M31" s="671">
        <v>44757</v>
      </c>
      <c r="N31" s="671">
        <v>44926</v>
      </c>
      <c r="O31" s="989"/>
      <c r="P31" s="990"/>
      <c r="Q31" s="990"/>
      <c r="R31" s="991"/>
      <c r="S31" s="680"/>
      <c r="T31" s="673"/>
      <c r="U31" s="681"/>
      <c r="V31" s="674"/>
      <c r="W31" s="682"/>
      <c r="X31" s="674"/>
      <c r="Y31" s="683"/>
      <c r="Z31" s="684"/>
      <c r="AA31" s="684"/>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17" priority="1" stopIfTrue="1" operator="containsText" text="Cerrada">
      <formula>NOT(ISERROR(SEARCH(("Cerrada"),(W31))))</formula>
    </cfRule>
  </conditionalFormatting>
  <conditionalFormatting sqref="W31">
    <cfRule type="containsText" dxfId="16" priority="2" stopIfTrue="1" operator="containsText" text="En ejecución">
      <formula>NOT(ISERROR(SEARCH(("En ejecución"),(W31))))</formula>
    </cfRule>
  </conditionalFormatting>
  <conditionalFormatting sqref="W31">
    <cfRule type="containsText" dxfId="15"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ErrorMessage="1" sqref="V31">
      <formula1>$J$2:$J$4</formula1>
    </dataValidation>
    <dataValidation type="list" allowBlank="1" showErrorMessage="1" sqref="W31">
      <formula1>$I$2:$I$4</formula1>
    </dataValidation>
    <dataValidation type="list" allowBlank="1" showErrorMessage="1" sqref="I31">
      <formula1>$H$2:$H$3</formula1>
    </dataValidation>
    <dataValidation type="list" allowBlank="1" showErrorMessage="1" sqref="F31">
      <formula1>$G$2:$G$5</formula1>
    </dataValidation>
    <dataValidation type="list" allowBlank="1" showErrorMessage="1" sqref="C31">
      <formula1>$D$2:$D$13</formula1>
    </dataValidation>
    <dataValidation type="list" allowBlank="1" showErrorMessage="1" sqref="B31">
      <formula1>$F$2:$F$6</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5" zoomScale="80" zoomScaleNormal="80" workbookViewId="0">
      <selection activeCell="E32" sqref="E32"/>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141"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142"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EVALUACIÓN Y CONTROL</v>
      </c>
      <c r="F22" s="968"/>
      <c r="G22" s="21"/>
      <c r="H22" s="959" t="s">
        <v>60</v>
      </c>
      <c r="I22" s="960"/>
      <c r="J22" s="961"/>
      <c r="K22" s="83"/>
      <c r="L22" s="84"/>
      <c r="M22" s="84"/>
      <c r="N22" s="84"/>
      <c r="O22" s="84"/>
      <c r="P22" s="84"/>
      <c r="Q22" s="87"/>
      <c r="R22" s="87"/>
      <c r="S22" s="87"/>
      <c r="T22" s="87"/>
      <c r="U22" s="87"/>
      <c r="V22" s="87"/>
      <c r="W22" s="87"/>
      <c r="X22" s="86"/>
    </row>
    <row r="23" spans="1:27" ht="53.25" customHeight="1" thickBot="1" x14ac:dyDescent="0.3">
      <c r="A23" s="982" t="s">
        <v>121</v>
      </c>
      <c r="B23" s="983"/>
      <c r="C23" s="984"/>
      <c r="D23" s="23"/>
      <c r="E23" s="93" t="s">
        <v>144</v>
      </c>
      <c r="F23" s="94">
        <f>COUNTA(E31:E40)</f>
        <v>0</v>
      </c>
      <c r="G23" s="21"/>
      <c r="H23" s="962" t="s">
        <v>66</v>
      </c>
      <c r="I23" s="963"/>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964" t="s">
        <v>149</v>
      </c>
      <c r="I24" s="965"/>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966"/>
      <c r="I25" s="966"/>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5">
        <f>COUNTIF(W31:W40, "En ejecución")</f>
        <v>0</v>
      </c>
      <c r="G26" s="24"/>
      <c r="H26" s="966"/>
      <c r="I26" s="966"/>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s="557" customFormat="1" ht="37.5" customHeight="1" x14ac:dyDescent="0.25">
      <c r="A31" s="560"/>
      <c r="B31" s="234"/>
      <c r="C31" s="234"/>
      <c r="D31" s="235"/>
      <c r="E31" s="225"/>
      <c r="F31" s="234"/>
      <c r="G31" s="225"/>
      <c r="H31" s="163"/>
      <c r="I31" s="162"/>
      <c r="J31" s="556"/>
      <c r="K31" s="560"/>
      <c r="L31" s="224"/>
      <c r="M31" s="224"/>
      <c r="N31" s="224"/>
      <c r="O31" s="836"/>
      <c r="P31" s="831"/>
      <c r="Q31" s="831"/>
      <c r="R31" s="832"/>
      <c r="S31" s="398"/>
      <c r="T31" s="189"/>
      <c r="U31" s="558"/>
      <c r="V31" s="559"/>
      <c r="W31" s="567"/>
      <c r="X31" s="568"/>
      <c r="Y31" s="53"/>
      <c r="Z31" s="1"/>
    </row>
    <row r="32" spans="1:27" ht="37.5" customHeight="1" x14ac:dyDescent="0.25">
      <c r="A32" s="131"/>
      <c r="B32" s="128"/>
      <c r="C32" s="128"/>
      <c r="D32" s="131"/>
      <c r="E32" s="132"/>
      <c r="F32" s="128"/>
      <c r="G32" s="133"/>
      <c r="H32" s="133"/>
      <c r="I32" s="129"/>
      <c r="J32" s="132"/>
      <c r="K32" s="132"/>
      <c r="L32" s="132"/>
      <c r="M32" s="134"/>
      <c r="N32" s="132"/>
      <c r="O32" s="1002"/>
      <c r="P32" s="1003"/>
      <c r="Q32" s="1003"/>
      <c r="R32" s="1004"/>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05"/>
      <c r="P33" s="1006"/>
      <c r="Q33" s="1006"/>
      <c r="R33" s="1007"/>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protectedRanges>
    <protectedRange sqref="O31:Q31 S31" name="Rango1" securityDescriptor="O:WDG:WDD:(A;;CC;;;S-1-5-21-1528164968-1790463351-673733271-1117)"/>
  </protectedRanges>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2:W33">
    <cfRule type="containsText" dxfId="14" priority="4" stopIfTrue="1" operator="containsText" text="Cerrada">
      <formula>NOT(ISERROR(SEARCH("Cerrada",W32)))</formula>
    </cfRule>
    <cfRule type="containsText" dxfId="13" priority="5" stopIfTrue="1" operator="containsText" text="En ejecución">
      <formula>NOT(ISERROR(SEARCH("En ejecución",W32)))</formula>
    </cfRule>
    <cfRule type="containsText" dxfId="12" priority="6" stopIfTrue="1" operator="containsText" text="Vencida">
      <formula>NOT(ISERROR(SEARCH("Vencida",W32)))</formula>
    </cfRule>
  </conditionalFormatting>
  <conditionalFormatting sqref="W31">
    <cfRule type="containsText" dxfId="11" priority="1" stopIfTrue="1" operator="containsText" text="Cerrada">
      <formula>NOT(ISERROR(SEARCH("Cerrada",W31)))</formula>
    </cfRule>
    <cfRule type="containsText" dxfId="10" priority="2" stopIfTrue="1" operator="containsText" text="En ejecución">
      <formula>NOT(ISERROR(SEARCH("En ejecución",W31)))</formula>
    </cfRule>
    <cfRule type="containsText" dxfId="9"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abSelected="1" topLeftCell="A31" zoomScale="80" zoomScaleNormal="80" workbookViewId="0">
      <selection activeCell="A29" sqref="A29:G29"/>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141"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142" t="s">
        <v>937</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MEJORAMIENTO INTEGRAL Y CONTINUO</v>
      </c>
      <c r="F22" s="968"/>
      <c r="G22" s="21"/>
      <c r="H22" s="959" t="s">
        <v>60</v>
      </c>
      <c r="I22" s="960"/>
      <c r="J22" s="961"/>
      <c r="K22" s="83"/>
      <c r="L22" s="87"/>
      <c r="M22" s="87"/>
      <c r="N22" s="87"/>
      <c r="O22" s="87"/>
      <c r="P22" s="87"/>
      <c r="Q22" s="87"/>
      <c r="R22" s="87"/>
      <c r="S22" s="87"/>
      <c r="T22" s="87"/>
      <c r="U22" s="87"/>
      <c r="V22" s="87"/>
      <c r="W22" s="87"/>
      <c r="X22" s="86"/>
    </row>
    <row r="23" spans="1:27" ht="53.25" customHeight="1" thickBot="1" x14ac:dyDescent="0.3">
      <c r="A23" s="982" t="s">
        <v>21</v>
      </c>
      <c r="B23" s="983"/>
      <c r="C23" s="984"/>
      <c r="D23" s="23"/>
      <c r="E23" s="93" t="s">
        <v>144</v>
      </c>
      <c r="F23" s="94">
        <f>COUNTA(E32:E41)</f>
        <v>2</v>
      </c>
      <c r="G23" s="21"/>
      <c r="H23" s="962" t="s">
        <v>66</v>
      </c>
      <c r="I23" s="963"/>
      <c r="J23" s="94">
        <f>COUNTIF(I33:I40,"Acción correctiva")</f>
        <v>1</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COUNTA(H32:H41)</f>
        <v>2</v>
      </c>
      <c r="G24" s="24"/>
      <c r="H24" s="964" t="s">
        <v>149</v>
      </c>
      <c r="I24" s="965"/>
      <c r="J24" s="99">
        <f>COUNTIF(I33:I40,"Acción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COUNTIF(W32:W41, "Vencida")</f>
        <v>0</v>
      </c>
      <c r="G25" s="24"/>
      <c r="H25" s="966"/>
      <c r="I25" s="966"/>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5">
        <f>COUNTIF(W32:W41, "En ejecución")</f>
        <v>0</v>
      </c>
      <c r="G26" s="24"/>
      <c r="H26" s="966"/>
      <c r="I26" s="966"/>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COUNTIF(W32:W41,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s="571" customFormat="1" ht="186.75" customHeight="1" x14ac:dyDescent="0.25">
      <c r="A31" s="560">
        <v>1</v>
      </c>
      <c r="B31" s="234" t="s">
        <v>10</v>
      </c>
      <c r="C31" s="234" t="s">
        <v>15</v>
      </c>
      <c r="D31" s="224">
        <v>44741</v>
      </c>
      <c r="E31" s="225" t="s">
        <v>1010</v>
      </c>
      <c r="F31" s="234" t="s">
        <v>154</v>
      </c>
      <c r="G31" s="225" t="s">
        <v>1039</v>
      </c>
      <c r="H31" s="163" t="s">
        <v>1012</v>
      </c>
      <c r="I31" s="162" t="s">
        <v>24</v>
      </c>
      <c r="J31" s="572" t="s">
        <v>1037</v>
      </c>
      <c r="K31" s="560" t="s">
        <v>1038</v>
      </c>
      <c r="L31" s="671">
        <v>44748</v>
      </c>
      <c r="M31" s="671">
        <v>44757</v>
      </c>
      <c r="N31" s="671">
        <v>44926</v>
      </c>
      <c r="O31" s="836"/>
      <c r="P31" s="831"/>
      <c r="Q31" s="831"/>
      <c r="R31" s="832"/>
      <c r="S31" s="398"/>
      <c r="T31" s="189"/>
      <c r="U31" s="569"/>
      <c r="V31" s="559"/>
      <c r="W31" s="397"/>
      <c r="X31" s="418"/>
      <c r="Y31" s="53"/>
      <c r="Z31" s="1"/>
    </row>
    <row r="32" spans="1:27" s="557" customFormat="1" ht="159.75" customHeight="1" x14ac:dyDescent="0.25">
      <c r="A32" s="560">
        <v>2</v>
      </c>
      <c r="B32" s="234" t="s">
        <v>10</v>
      </c>
      <c r="C32" s="234" t="s">
        <v>15</v>
      </c>
      <c r="D32" s="224">
        <v>44741</v>
      </c>
      <c r="E32" s="559" t="s">
        <v>1034</v>
      </c>
      <c r="F32" s="234" t="s">
        <v>154</v>
      </c>
      <c r="G32" s="225" t="s">
        <v>1040</v>
      </c>
      <c r="H32" s="163" t="s">
        <v>1041</v>
      </c>
      <c r="I32" s="162" t="s">
        <v>24</v>
      </c>
      <c r="J32" s="556" t="s">
        <v>1042</v>
      </c>
      <c r="K32" s="560" t="s">
        <v>1038</v>
      </c>
      <c r="L32" s="671">
        <v>44748</v>
      </c>
      <c r="M32" s="671">
        <v>44757</v>
      </c>
      <c r="N32" s="671">
        <v>44926</v>
      </c>
      <c r="O32" s="836"/>
      <c r="P32" s="831"/>
      <c r="Q32" s="831"/>
      <c r="R32" s="832"/>
      <c r="S32" s="398"/>
      <c r="T32" s="189"/>
      <c r="U32" s="558"/>
      <c r="V32" s="559"/>
      <c r="W32" s="567"/>
      <c r="X32" s="568"/>
      <c r="Y32" s="53"/>
      <c r="Z32" s="1"/>
    </row>
    <row r="33" spans="1:26" s="571" customFormat="1" ht="159.75" customHeight="1" x14ac:dyDescent="0.25">
      <c r="A33" s="560">
        <v>3</v>
      </c>
      <c r="B33" s="234" t="s">
        <v>10</v>
      </c>
      <c r="C33" s="234" t="s">
        <v>15</v>
      </c>
      <c r="D33" s="224">
        <v>44741</v>
      </c>
      <c r="E33" s="559" t="s">
        <v>1035</v>
      </c>
      <c r="F33" s="234" t="s">
        <v>138</v>
      </c>
      <c r="G33" s="225" t="s">
        <v>1043</v>
      </c>
      <c r="H33" s="163" t="s">
        <v>1044</v>
      </c>
      <c r="I33" s="162" t="s">
        <v>24</v>
      </c>
      <c r="J33" s="572" t="s">
        <v>1045</v>
      </c>
      <c r="K33" s="560" t="s">
        <v>1038</v>
      </c>
      <c r="L33" s="671">
        <v>44748</v>
      </c>
      <c r="M33" s="671">
        <v>44757</v>
      </c>
      <c r="N33" s="671">
        <v>44926</v>
      </c>
      <c r="O33" s="836"/>
      <c r="P33" s="831"/>
      <c r="Q33" s="831"/>
      <c r="R33" s="832"/>
      <c r="S33" s="398"/>
      <c r="T33" s="189"/>
      <c r="U33" s="569"/>
      <c r="V33" s="559"/>
      <c r="W33" s="567"/>
      <c r="X33" s="568"/>
      <c r="Y33" s="53"/>
      <c r="Z33" s="1"/>
    </row>
    <row r="34" spans="1:26" x14ac:dyDescent="0.25">
      <c r="A34" s="51"/>
      <c r="B34" s="51"/>
      <c r="C34" s="51"/>
      <c r="D34" s="51"/>
      <c r="E34" s="53"/>
      <c r="F34" s="51"/>
      <c r="G34" s="53"/>
      <c r="H34" s="53"/>
      <c r="I34" s="51"/>
      <c r="J34" s="51"/>
      <c r="K34" s="51"/>
      <c r="L34" s="51"/>
      <c r="M34" s="51"/>
      <c r="N34" s="51"/>
      <c r="O34" s="51"/>
      <c r="P34" s="51"/>
      <c r="Q34" s="51"/>
      <c r="R34" s="51"/>
      <c r="S34" s="51"/>
      <c r="T34" s="271"/>
      <c r="U34" s="271"/>
      <c r="V34" s="15"/>
      <c r="W34" s="13"/>
      <c r="X34" s="16"/>
      <c r="Y34" s="1"/>
      <c r="Z34" s="1"/>
    </row>
    <row r="35" spans="1:26" x14ac:dyDescent="0.25">
      <c r="A35" s="51"/>
      <c r="B35" s="51"/>
      <c r="C35" s="51"/>
      <c r="D35" s="51"/>
      <c r="E35" s="53"/>
      <c r="F35" s="51"/>
      <c r="G35" s="53"/>
      <c r="H35" s="53"/>
      <c r="I35" s="51"/>
      <c r="J35" s="51"/>
      <c r="K35" s="51"/>
      <c r="L35" s="51"/>
      <c r="M35" s="51"/>
      <c r="N35" s="51"/>
      <c r="O35" s="51"/>
      <c r="P35" s="51"/>
      <c r="Q35" s="51"/>
      <c r="R35" s="51"/>
      <c r="S35" s="51"/>
      <c r="T35" s="271"/>
      <c r="U35" s="271"/>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protectedRanges>
    <protectedRange sqref="O32:Q33 S32:S33" name="Rango1" securityDescriptor="O:WDG:WDD:(A;;CC;;;S-1-5-21-1528164968-1790463351-673733271-1117)"/>
    <protectedRange sqref="O31:Q31 S31" name="Rango1_1" securityDescriptor="O:WDG:WDD:(A;;CC;;;S-1-5-21-1528164968-1790463351-673733271-1117)"/>
  </protectedRanges>
  <mergeCells count="18">
    <mergeCell ref="A29:G29"/>
    <mergeCell ref="A23:C23"/>
    <mergeCell ref="H23:I23"/>
    <mergeCell ref="H24:I24"/>
    <mergeCell ref="H25:I25"/>
    <mergeCell ref="H26:I26"/>
    <mergeCell ref="A17:C20"/>
    <mergeCell ref="D17:W20"/>
    <mergeCell ref="A22:C22"/>
    <mergeCell ref="E22:F22"/>
    <mergeCell ref="H22:J22"/>
    <mergeCell ref="H29:N29"/>
    <mergeCell ref="O29:S29"/>
    <mergeCell ref="T29:X29"/>
    <mergeCell ref="O30:R30"/>
    <mergeCell ref="O33:R33"/>
    <mergeCell ref="O31:R31"/>
    <mergeCell ref="O32:R32"/>
  </mergeCells>
  <conditionalFormatting sqref="W32:W33">
    <cfRule type="containsText" dxfId="8" priority="7" stopIfTrue="1" operator="containsText" text="Cerrada">
      <formula>NOT(ISERROR(SEARCH("Cerrada",W32)))</formula>
    </cfRule>
    <cfRule type="containsText" dxfId="7" priority="8" stopIfTrue="1" operator="containsText" text="En ejecución">
      <formula>NOT(ISERROR(SEARCH("En ejecución",W32)))</formula>
    </cfRule>
    <cfRule type="containsText" dxfId="6" priority="9" stopIfTrue="1" operator="containsText" text="Vencida">
      <formula>NOT(ISERROR(SEARCH("Vencida",W32)))</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hyperlinks>
    <hyperlink ref="S32" r:id="rId1" display="http://www.idep.edu.co/sites/default/files/PRO-GRF-11-01_Egresos_o_salidas_de_bienes_V6.pdf"/>
    <hyperlink ref="U32" r:id="rId2" display="http://www.idep.edu.co/sites/default/files/PRO-GRF-11-01_Egresos_o_salidas_de_bienes_V6.pdf"/>
    <hyperlink ref="S33" r:id="rId3" display="http://www.idep.edu.co/sites/default/files/PRO-GRF-11-01_Egresos_o_salidas_de_bienes_V6.pdf"/>
    <hyperlink ref="U33" r:id="rId4" display="http://www.idep.edu.co/sites/default/files/PRO-GRF-11-01_Egresos_o_salidas_de_bienes_V6.pdf"/>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containsText" priority="1" stopIfTrue="1" operator="containsText" text="Cerrada" id="{34FB1578-8E10-4A8E-A10A-9428E52541CD}">
            <xm:f>NOT(ISERROR(SEARCH("Cerrada",'DIP-02'!W31)))</xm:f>
            <x14:dxf>
              <font>
                <b/>
                <i val="0"/>
              </font>
              <fill>
                <patternFill>
                  <bgColor rgb="FF00B050"/>
                </patternFill>
              </fill>
            </x14:dxf>
          </x14:cfRule>
          <x14:cfRule type="containsText" priority="2" stopIfTrue="1" operator="containsText" text="En ejecución" id="{7B4DCCB3-E9E8-4A8A-8701-0F79C8154903}">
            <xm:f>NOT(ISERROR(SEARCH("En ejecución",'DIP-02'!W31)))</xm:f>
            <x14:dxf>
              <font>
                <b/>
                <i val="0"/>
              </font>
              <fill>
                <patternFill>
                  <bgColor rgb="FFFFFF00"/>
                </patternFill>
              </fill>
            </x14:dxf>
          </x14:cfRule>
          <x14:cfRule type="containsText" priority="3" stopIfTrue="1" operator="containsText" text="Vencida" id="{23E94CB9-6CB1-4ECC-9545-3EB64744FB86}">
            <xm:f>NOT(ISERROR(SEARCH("Vencida",'DIP-02'!W31)))</xm:f>
            <x14:dxf>
              <font>
                <b/>
                <i val="0"/>
              </font>
              <fill>
                <patternFill>
                  <bgColor rgb="FFFF0000"/>
                </patternFill>
              </fill>
            </x14:dxf>
          </x14:cfRule>
          <xm:sqref>W31</xm:sqref>
        </x14:conditionalFormatting>
        <x14:conditionalFormatting xmlns:xm="http://schemas.microsoft.com/office/excel/2006/main">
          <x14:cfRule type="containsText" priority="4" stopIfTrue="1" operator="containsText" text="Cerrada" id="{945DD3EF-081A-4AD8-88AF-B5A52558DB24}">
            <xm:f>NOT(ISERROR(SEARCH("Cerrada",'DIP-02'!W31)))</xm:f>
            <x14:dxf>
              <font>
                <b/>
                <i val="0"/>
              </font>
              <fill>
                <patternFill>
                  <bgColor rgb="FF00B050"/>
                </patternFill>
              </fill>
            </x14:dxf>
          </x14:cfRule>
          <x14:cfRule type="containsText" priority="5" stopIfTrue="1" operator="containsText" text="En ejecución" id="{342CDA9A-3D89-4D97-AD55-629A88BA43DB}">
            <xm:f>NOT(ISERROR(SEARCH("En ejecución",'DIP-02'!W31)))</xm:f>
            <x14:dxf>
              <font>
                <b/>
                <i val="0"/>
              </font>
              <fill>
                <patternFill>
                  <bgColor rgb="FFFFFF00"/>
                </patternFill>
              </fill>
            </x14:dxf>
          </x14:cfRule>
          <x14:cfRule type="containsText" priority="6" stopIfTrue="1" operator="containsText" text="Vencida" id="{ACAD220A-5E95-4152-BAE7-6D1A0A713F18}">
            <xm:f>NOT(ISERROR(SEARCH("Vencida",'DIP-02'!W31)))</xm:f>
            <x14:dxf>
              <font>
                <b/>
                <i val="0"/>
              </font>
              <fill>
                <patternFill>
                  <bgColor rgb="FFFF0000"/>
                </patternFill>
              </fill>
            </x14:dxf>
          </x14:cfRule>
          <xm:sqref>W31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85" zoomScale="85" zoomScaleNormal="85" workbookViewId="0">
      <selection activeCell="A85" sqref="A85"/>
    </sheetView>
  </sheetViews>
  <sheetFormatPr baseColWidth="10" defaultColWidth="14.42578125" defaultRowHeight="15" customHeight="1" x14ac:dyDescent="0.25"/>
  <cols>
    <col min="1" max="1" width="6.5703125" style="440" customWidth="1"/>
    <col min="2" max="2" width="10.7109375" style="440" customWidth="1"/>
    <col min="3" max="3" width="17.5703125" style="440" customWidth="1"/>
    <col min="4" max="4" width="21.5703125" style="440" customWidth="1"/>
    <col min="5" max="5" width="52.28515625" style="440" customWidth="1"/>
    <col min="6" max="6" width="24.140625" style="440" customWidth="1"/>
    <col min="7" max="7" width="26.5703125" style="440" customWidth="1"/>
    <col min="8" max="8" width="25.85546875" style="440" customWidth="1"/>
    <col min="9" max="9" width="14" style="440" customWidth="1"/>
    <col min="10" max="10" width="18" style="440" customWidth="1"/>
    <col min="11" max="11" width="18.5703125" style="440" customWidth="1"/>
    <col min="12" max="12" width="20" style="440" customWidth="1"/>
    <col min="13" max="14" width="15.42578125" style="440" customWidth="1"/>
    <col min="15" max="15" width="55.7109375" style="440" customWidth="1"/>
    <col min="16" max="16" width="28.140625" style="440" customWidth="1"/>
    <col min="17" max="17" width="100.7109375" style="440" customWidth="1"/>
    <col min="18" max="18" width="40.140625" style="440" customWidth="1"/>
    <col min="19" max="19" width="18.42578125" style="440" customWidth="1"/>
    <col min="20" max="20" width="19.42578125" style="440" customWidth="1"/>
    <col min="21" max="21" width="80.28515625" style="440" customWidth="1"/>
    <col min="22" max="22" width="31.140625" style="440" customWidth="1"/>
    <col min="23" max="23" width="14.42578125" style="440" customWidth="1"/>
    <col min="24" max="25" width="11" style="440" customWidth="1"/>
    <col min="26" max="16384" width="14.42578125" style="440"/>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80"/>
      <c r="U17" s="90" t="s">
        <v>57</v>
      </c>
      <c r="W17" s="1"/>
    </row>
    <row r="18" spans="1:24" ht="27.75" customHeight="1" x14ac:dyDescent="0.25">
      <c r="A18" s="873"/>
      <c r="B18" s="874"/>
      <c r="C18" s="875"/>
      <c r="D18" s="881"/>
      <c r="E18" s="882"/>
      <c r="F18" s="882"/>
      <c r="G18" s="882"/>
      <c r="H18" s="882"/>
      <c r="I18" s="882"/>
      <c r="J18" s="882"/>
      <c r="K18" s="882"/>
      <c r="L18" s="882"/>
      <c r="M18" s="882"/>
      <c r="N18" s="882"/>
      <c r="O18" s="882"/>
      <c r="P18" s="882"/>
      <c r="Q18" s="882"/>
      <c r="R18" s="882"/>
      <c r="S18" s="882"/>
      <c r="T18" s="883"/>
      <c r="U18" s="141" t="s">
        <v>160</v>
      </c>
      <c r="W18" s="1"/>
    </row>
    <row r="19" spans="1:24" ht="27.75" customHeight="1" x14ac:dyDescent="0.25">
      <c r="A19" s="873"/>
      <c r="B19" s="874"/>
      <c r="C19" s="875"/>
      <c r="D19" s="881"/>
      <c r="E19" s="882"/>
      <c r="F19" s="882"/>
      <c r="G19" s="882"/>
      <c r="H19" s="882"/>
      <c r="I19" s="882"/>
      <c r="J19" s="882"/>
      <c r="K19" s="882"/>
      <c r="L19" s="882"/>
      <c r="M19" s="882"/>
      <c r="N19" s="882"/>
      <c r="O19" s="882"/>
      <c r="P19" s="882"/>
      <c r="Q19" s="882"/>
      <c r="R19" s="882"/>
      <c r="S19" s="882"/>
      <c r="T19" s="883"/>
      <c r="U19" s="142" t="s">
        <v>161</v>
      </c>
      <c r="W19" s="1"/>
    </row>
    <row r="20" spans="1:24"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6"/>
      <c r="U20" s="91" t="s">
        <v>58</v>
      </c>
      <c r="W20" s="1"/>
    </row>
    <row r="21" spans="1:24" s="512" customFormat="1" ht="45" customHeight="1" thickBot="1" x14ac:dyDescent="0.3">
      <c r="A21" s="521" t="s">
        <v>930</v>
      </c>
      <c r="B21" s="515"/>
      <c r="C21" s="515"/>
      <c r="D21" s="513"/>
      <c r="E21" s="513"/>
      <c r="F21" s="513"/>
      <c r="G21" s="513"/>
      <c r="H21" s="513"/>
      <c r="I21" s="513"/>
      <c r="J21" s="513"/>
      <c r="K21" s="513"/>
      <c r="L21" s="513"/>
      <c r="M21" s="513"/>
      <c r="N21" s="513"/>
      <c r="O21" s="513"/>
      <c r="P21" s="513"/>
      <c r="Q21" s="513"/>
      <c r="R21" s="513"/>
      <c r="S21" s="513"/>
      <c r="T21" s="513"/>
      <c r="U21" s="520"/>
      <c r="W21" s="1"/>
    </row>
    <row r="22" spans="1:24" s="73" customFormat="1" ht="45" customHeight="1" thickBot="1" x14ac:dyDescent="0.25">
      <c r="A22" s="862" t="s">
        <v>73</v>
      </c>
      <c r="B22" s="863"/>
      <c r="C22" s="863"/>
      <c r="D22" s="863"/>
      <c r="E22" s="863"/>
      <c r="F22" s="863"/>
      <c r="G22" s="864"/>
      <c r="H22" s="869" t="s">
        <v>74</v>
      </c>
      <c r="I22" s="870"/>
      <c r="J22" s="870"/>
      <c r="K22" s="870"/>
      <c r="L22" s="870"/>
      <c r="M22" s="870"/>
      <c r="N22" s="871"/>
      <c r="O22" s="887" t="s">
        <v>75</v>
      </c>
      <c r="P22" s="888"/>
      <c r="Q22" s="889" t="s">
        <v>141</v>
      </c>
      <c r="R22" s="890"/>
      <c r="S22" s="890"/>
      <c r="T22" s="890"/>
      <c r="U22" s="891"/>
      <c r="V22" s="75"/>
      <c r="W22" s="76"/>
      <c r="X22" s="77"/>
    </row>
    <row r="23" spans="1:24" ht="63" customHeight="1" thickBot="1" x14ac:dyDescent="0.3">
      <c r="A23" s="150" t="s">
        <v>147</v>
      </c>
      <c r="B23" s="151" t="s">
        <v>3</v>
      </c>
      <c r="C23" s="151" t="s">
        <v>77</v>
      </c>
      <c r="D23" s="151" t="s">
        <v>133</v>
      </c>
      <c r="E23" s="151" t="s">
        <v>134</v>
      </c>
      <c r="F23" s="151" t="s">
        <v>135</v>
      </c>
      <c r="G23" s="152" t="s">
        <v>136</v>
      </c>
      <c r="H23" s="153" t="s">
        <v>139</v>
      </c>
      <c r="I23" s="151" t="s">
        <v>5</v>
      </c>
      <c r="J23" s="151" t="s">
        <v>78</v>
      </c>
      <c r="K23" s="154" t="s">
        <v>79</v>
      </c>
      <c r="L23" s="154" t="s">
        <v>81</v>
      </c>
      <c r="M23" s="154" t="s">
        <v>82</v>
      </c>
      <c r="N23" s="155" t="s">
        <v>83</v>
      </c>
      <c r="O23" s="446" t="s">
        <v>84</v>
      </c>
      <c r="P23" s="155" t="s">
        <v>85</v>
      </c>
      <c r="Q23" s="156" t="s">
        <v>84</v>
      </c>
      <c r="R23" s="154" t="s">
        <v>85</v>
      </c>
      <c r="S23" s="154" t="s">
        <v>158</v>
      </c>
      <c r="T23" s="154" t="s">
        <v>86</v>
      </c>
      <c r="U23" s="155" t="s">
        <v>155</v>
      </c>
      <c r="V23" s="74"/>
      <c r="W23" s="78"/>
      <c r="X23" s="78"/>
    </row>
    <row r="24" spans="1:24" ht="72" customHeight="1" x14ac:dyDescent="0.25">
      <c r="A24" s="284">
        <v>6</v>
      </c>
      <c r="B24" s="146" t="s">
        <v>10</v>
      </c>
      <c r="C24" s="146" t="s">
        <v>15</v>
      </c>
      <c r="D24" s="149">
        <v>42342</v>
      </c>
      <c r="E24" s="147" t="s">
        <v>162</v>
      </c>
      <c r="F24" s="146" t="s">
        <v>11</v>
      </c>
      <c r="G24" s="148" t="s">
        <v>163</v>
      </c>
      <c r="H24" s="148" t="s">
        <v>164</v>
      </c>
      <c r="I24" s="146" t="s">
        <v>140</v>
      </c>
      <c r="J24" s="146" t="s">
        <v>165</v>
      </c>
      <c r="K24" s="146" t="s">
        <v>166</v>
      </c>
      <c r="L24" s="149">
        <v>42349</v>
      </c>
      <c r="M24" s="149">
        <v>42371</v>
      </c>
      <c r="N24" s="149">
        <v>42460</v>
      </c>
      <c r="O24" s="488" t="s">
        <v>611</v>
      </c>
      <c r="P24" s="147" t="s">
        <v>381</v>
      </c>
      <c r="Q24" s="213" t="s">
        <v>632</v>
      </c>
      <c r="R24" s="214" t="s">
        <v>529</v>
      </c>
      <c r="S24" s="144"/>
      <c r="T24" s="441" t="s">
        <v>30</v>
      </c>
      <c r="U24" s="215" t="s">
        <v>633</v>
      </c>
      <c r="V24" s="53"/>
      <c r="W24" s="1"/>
    </row>
    <row r="25" spans="1:24" s="138" customFormat="1" ht="72" customHeight="1" x14ac:dyDescent="0.25">
      <c r="A25" s="894">
        <v>11</v>
      </c>
      <c r="B25" s="893" t="s">
        <v>10</v>
      </c>
      <c r="C25" s="893" t="s">
        <v>126</v>
      </c>
      <c r="D25" s="895">
        <v>42832</v>
      </c>
      <c r="E25" s="892" t="s">
        <v>167</v>
      </c>
      <c r="F25" s="893" t="s">
        <v>11</v>
      </c>
      <c r="G25" s="892" t="s">
        <v>168</v>
      </c>
      <c r="H25" s="295" t="s">
        <v>169</v>
      </c>
      <c r="I25" s="291" t="s">
        <v>140</v>
      </c>
      <c r="J25" s="291" t="s">
        <v>170</v>
      </c>
      <c r="K25" s="291" t="s">
        <v>171</v>
      </c>
      <c r="L25" s="292">
        <v>42857</v>
      </c>
      <c r="M25" s="292">
        <v>42767</v>
      </c>
      <c r="N25" s="292">
        <v>42931</v>
      </c>
      <c r="O25" s="489" t="s">
        <v>172</v>
      </c>
      <c r="P25" s="293" t="s">
        <v>173</v>
      </c>
      <c r="Q25" s="300" t="s">
        <v>612</v>
      </c>
      <c r="R25" s="295" t="s">
        <v>174</v>
      </c>
      <c r="S25" s="280" t="s">
        <v>156</v>
      </c>
      <c r="T25" s="467" t="s">
        <v>30</v>
      </c>
      <c r="U25" s="160" t="s">
        <v>245</v>
      </c>
      <c r="V25" s="53"/>
      <c r="W25" s="1"/>
    </row>
    <row r="26" spans="1:24" s="138" customFormat="1" ht="72" customHeight="1" x14ac:dyDescent="0.25">
      <c r="A26" s="866"/>
      <c r="B26" s="867"/>
      <c r="C26" s="867"/>
      <c r="D26" s="868"/>
      <c r="E26" s="865"/>
      <c r="F26" s="867"/>
      <c r="G26" s="865"/>
      <c r="H26" s="296" t="s">
        <v>175</v>
      </c>
      <c r="I26" s="289" t="s">
        <v>140</v>
      </c>
      <c r="J26" s="289" t="s">
        <v>176</v>
      </c>
      <c r="K26" s="289" t="s">
        <v>171</v>
      </c>
      <c r="L26" s="290">
        <v>42857</v>
      </c>
      <c r="M26" s="290">
        <v>42767</v>
      </c>
      <c r="N26" s="290">
        <v>42931</v>
      </c>
      <c r="O26" s="490" t="s">
        <v>177</v>
      </c>
      <c r="P26" s="288" t="s">
        <v>173</v>
      </c>
      <c r="Q26" s="173" t="s">
        <v>613</v>
      </c>
      <c r="R26" s="296" t="s">
        <v>178</v>
      </c>
      <c r="S26" s="264" t="s">
        <v>156</v>
      </c>
      <c r="T26" s="467" t="s">
        <v>30</v>
      </c>
      <c r="U26" s="212" t="s">
        <v>246</v>
      </c>
      <c r="V26" s="16"/>
      <c r="W26" s="1"/>
    </row>
    <row r="27" spans="1:24" s="138" customFormat="1" ht="72" customHeight="1" x14ac:dyDescent="0.25">
      <c r="A27" s="866"/>
      <c r="B27" s="867"/>
      <c r="C27" s="867"/>
      <c r="D27" s="868"/>
      <c r="E27" s="865"/>
      <c r="F27" s="867"/>
      <c r="G27" s="865"/>
      <c r="H27" s="296" t="s">
        <v>179</v>
      </c>
      <c r="I27" s="289" t="s">
        <v>140</v>
      </c>
      <c r="J27" s="289" t="s">
        <v>180</v>
      </c>
      <c r="K27" s="289" t="s">
        <v>171</v>
      </c>
      <c r="L27" s="290">
        <v>42857</v>
      </c>
      <c r="M27" s="290">
        <v>42767</v>
      </c>
      <c r="N27" s="290">
        <v>42933</v>
      </c>
      <c r="O27" s="490" t="s">
        <v>181</v>
      </c>
      <c r="P27" s="288"/>
      <c r="Q27" s="173" t="s">
        <v>347</v>
      </c>
      <c r="R27" s="296" t="s">
        <v>182</v>
      </c>
      <c r="S27" s="264" t="s">
        <v>156</v>
      </c>
      <c r="T27" s="467" t="s">
        <v>30</v>
      </c>
      <c r="U27" s="212" t="s">
        <v>247</v>
      </c>
      <c r="V27" s="16"/>
      <c r="W27" s="1"/>
    </row>
    <row r="28" spans="1:24" s="140" customFormat="1" ht="72" customHeight="1" x14ac:dyDescent="0.25">
      <c r="A28" s="866"/>
      <c r="B28" s="867"/>
      <c r="C28" s="867"/>
      <c r="D28" s="868"/>
      <c r="E28" s="865"/>
      <c r="F28" s="867"/>
      <c r="G28" s="865"/>
      <c r="H28" s="296" t="s">
        <v>183</v>
      </c>
      <c r="I28" s="289" t="s">
        <v>140</v>
      </c>
      <c r="J28" s="289" t="s">
        <v>184</v>
      </c>
      <c r="K28" s="289" t="s">
        <v>171</v>
      </c>
      <c r="L28" s="290">
        <v>42857</v>
      </c>
      <c r="M28" s="290">
        <v>42933</v>
      </c>
      <c r="N28" s="290">
        <v>42937</v>
      </c>
      <c r="O28" s="490" t="s">
        <v>185</v>
      </c>
      <c r="P28" s="288" t="s">
        <v>173</v>
      </c>
      <c r="Q28" s="173" t="s">
        <v>614</v>
      </c>
      <c r="R28" s="296" t="s">
        <v>348</v>
      </c>
      <c r="S28" s="264" t="s">
        <v>156</v>
      </c>
      <c r="T28" s="467" t="s">
        <v>30</v>
      </c>
      <c r="U28" s="212" t="s">
        <v>357</v>
      </c>
      <c r="V28" s="16"/>
      <c r="W28" s="1"/>
    </row>
    <row r="29" spans="1:24" s="140" customFormat="1" ht="72" customHeight="1" x14ac:dyDescent="0.25">
      <c r="A29" s="866"/>
      <c r="B29" s="867"/>
      <c r="C29" s="867"/>
      <c r="D29" s="868"/>
      <c r="E29" s="865"/>
      <c r="F29" s="867"/>
      <c r="G29" s="865"/>
      <c r="H29" s="296" t="s">
        <v>186</v>
      </c>
      <c r="I29" s="289" t="s">
        <v>140</v>
      </c>
      <c r="J29" s="289" t="s">
        <v>187</v>
      </c>
      <c r="K29" s="289" t="s">
        <v>171</v>
      </c>
      <c r="L29" s="290">
        <v>42857</v>
      </c>
      <c r="M29" s="290">
        <v>42940</v>
      </c>
      <c r="N29" s="290">
        <v>42947</v>
      </c>
      <c r="O29" s="490" t="s">
        <v>188</v>
      </c>
      <c r="P29" s="288"/>
      <c r="Q29" s="173" t="s">
        <v>615</v>
      </c>
      <c r="R29" s="296" t="s">
        <v>345</v>
      </c>
      <c r="S29" s="264" t="s">
        <v>156</v>
      </c>
      <c r="T29" s="467" t="s">
        <v>30</v>
      </c>
      <c r="U29" s="212" t="s">
        <v>616</v>
      </c>
      <c r="V29" s="16"/>
      <c r="W29" s="1"/>
    </row>
    <row r="30" spans="1:24" s="140" customFormat="1" ht="72" customHeight="1" x14ac:dyDescent="0.25">
      <c r="A30" s="866">
        <v>12</v>
      </c>
      <c r="B30" s="867" t="s">
        <v>10</v>
      </c>
      <c r="C30" s="867" t="s">
        <v>126</v>
      </c>
      <c r="D30" s="868">
        <v>42832</v>
      </c>
      <c r="E30" s="867" t="s">
        <v>189</v>
      </c>
      <c r="F30" s="867" t="s">
        <v>11</v>
      </c>
      <c r="G30" s="865" t="s">
        <v>190</v>
      </c>
      <c r="H30" s="296" t="s">
        <v>191</v>
      </c>
      <c r="I30" s="289" t="s">
        <v>140</v>
      </c>
      <c r="J30" s="289" t="s">
        <v>170</v>
      </c>
      <c r="K30" s="289" t="s">
        <v>171</v>
      </c>
      <c r="L30" s="290">
        <v>42857</v>
      </c>
      <c r="M30" s="290">
        <v>42962</v>
      </c>
      <c r="N30" s="290">
        <v>43069</v>
      </c>
      <c r="O30" s="490" t="s">
        <v>192</v>
      </c>
      <c r="P30" s="288" t="s">
        <v>193</v>
      </c>
      <c r="Q30" s="173" t="s">
        <v>617</v>
      </c>
      <c r="R30" s="296" t="s">
        <v>354</v>
      </c>
      <c r="S30" s="264" t="s">
        <v>156</v>
      </c>
      <c r="T30" s="467" t="s">
        <v>30</v>
      </c>
      <c r="U30" s="212" t="s">
        <v>358</v>
      </c>
      <c r="V30" s="16"/>
      <c r="W30" s="1"/>
    </row>
    <row r="31" spans="1:24" s="140" customFormat="1" ht="72" customHeight="1" x14ac:dyDescent="0.25">
      <c r="A31" s="866"/>
      <c r="B31" s="867"/>
      <c r="C31" s="867"/>
      <c r="D31" s="868"/>
      <c r="E31" s="867"/>
      <c r="F31" s="867"/>
      <c r="G31" s="865"/>
      <c r="H31" s="296" t="s">
        <v>194</v>
      </c>
      <c r="I31" s="289" t="s">
        <v>140</v>
      </c>
      <c r="J31" s="289" t="s">
        <v>180</v>
      </c>
      <c r="K31" s="289" t="s">
        <v>171</v>
      </c>
      <c r="L31" s="290">
        <v>42857</v>
      </c>
      <c r="M31" s="290">
        <v>42962</v>
      </c>
      <c r="N31" s="290">
        <v>43069</v>
      </c>
      <c r="O31" s="490" t="s">
        <v>195</v>
      </c>
      <c r="P31" s="288" t="s">
        <v>193</v>
      </c>
      <c r="Q31" s="173" t="s">
        <v>618</v>
      </c>
      <c r="R31" s="296" t="s">
        <v>353</v>
      </c>
      <c r="S31" s="264" t="s">
        <v>156</v>
      </c>
      <c r="T31" s="467" t="s">
        <v>30</v>
      </c>
      <c r="U31" s="212" t="s">
        <v>346</v>
      </c>
      <c r="V31" s="16"/>
      <c r="W31" s="1"/>
    </row>
    <row r="32" spans="1:24" s="140" customFormat="1" ht="72" customHeight="1" x14ac:dyDescent="0.25">
      <c r="A32" s="866"/>
      <c r="B32" s="867"/>
      <c r="C32" s="867"/>
      <c r="D32" s="868"/>
      <c r="E32" s="867"/>
      <c r="F32" s="867"/>
      <c r="G32" s="865"/>
      <c r="H32" s="296" t="s">
        <v>196</v>
      </c>
      <c r="I32" s="289" t="s">
        <v>140</v>
      </c>
      <c r="J32" s="289" t="s">
        <v>197</v>
      </c>
      <c r="K32" s="289" t="s">
        <v>171</v>
      </c>
      <c r="L32" s="290">
        <v>42857</v>
      </c>
      <c r="M32" s="290">
        <v>43073</v>
      </c>
      <c r="N32" s="290">
        <v>43077</v>
      </c>
      <c r="O32" s="490" t="s">
        <v>198</v>
      </c>
      <c r="P32" s="288"/>
      <c r="Q32" s="173" t="s">
        <v>619</v>
      </c>
      <c r="R32" s="296" t="s">
        <v>355</v>
      </c>
      <c r="S32" s="264" t="s">
        <v>156</v>
      </c>
      <c r="T32" s="467" t="s">
        <v>30</v>
      </c>
      <c r="U32" s="212" t="s">
        <v>359</v>
      </c>
      <c r="V32" s="16"/>
      <c r="W32" s="1"/>
    </row>
    <row r="33" spans="1:23" s="140" customFormat="1" ht="72" customHeight="1" x14ac:dyDescent="0.25">
      <c r="A33" s="866"/>
      <c r="B33" s="867"/>
      <c r="C33" s="867"/>
      <c r="D33" s="868"/>
      <c r="E33" s="867"/>
      <c r="F33" s="867"/>
      <c r="G33" s="865"/>
      <c r="H33" s="296" t="s">
        <v>199</v>
      </c>
      <c r="I33" s="289" t="s">
        <v>140</v>
      </c>
      <c r="J33" s="289" t="s">
        <v>200</v>
      </c>
      <c r="K33" s="289" t="s">
        <v>171</v>
      </c>
      <c r="L33" s="290">
        <v>42857</v>
      </c>
      <c r="M33" s="290">
        <v>43080</v>
      </c>
      <c r="N33" s="290">
        <v>43084</v>
      </c>
      <c r="O33" s="490" t="s">
        <v>201</v>
      </c>
      <c r="P33" s="288"/>
      <c r="Q33" s="173" t="s">
        <v>620</v>
      </c>
      <c r="R33" s="296" t="s">
        <v>356</v>
      </c>
      <c r="S33" s="264" t="s">
        <v>156</v>
      </c>
      <c r="T33" s="467" t="s">
        <v>30</v>
      </c>
      <c r="U33" s="212" t="s">
        <v>360</v>
      </c>
      <c r="V33" s="16"/>
      <c r="W33" s="1"/>
    </row>
    <row r="34" spans="1:23" s="140" customFormat="1" ht="72" customHeight="1" x14ac:dyDescent="0.25">
      <c r="A34" s="866"/>
      <c r="B34" s="867"/>
      <c r="C34" s="867"/>
      <c r="D34" s="868"/>
      <c r="E34" s="867"/>
      <c r="F34" s="867"/>
      <c r="G34" s="865"/>
      <c r="H34" s="296" t="s">
        <v>202</v>
      </c>
      <c r="I34" s="289" t="s">
        <v>140</v>
      </c>
      <c r="J34" s="289" t="s">
        <v>203</v>
      </c>
      <c r="K34" s="289" t="s">
        <v>171</v>
      </c>
      <c r="L34" s="290">
        <v>42857</v>
      </c>
      <c r="M34" s="290">
        <v>43467</v>
      </c>
      <c r="N34" s="290">
        <v>43830</v>
      </c>
      <c r="O34" s="490" t="s">
        <v>841</v>
      </c>
      <c r="P34" s="288" t="s">
        <v>842</v>
      </c>
      <c r="Q34" s="173" t="s">
        <v>926</v>
      </c>
      <c r="R34" s="260" t="s">
        <v>860</v>
      </c>
      <c r="S34" s="247"/>
      <c r="T34" s="467" t="s">
        <v>30</v>
      </c>
      <c r="U34" s="212" t="s">
        <v>927</v>
      </c>
      <c r="V34" s="16"/>
      <c r="W34" s="1"/>
    </row>
    <row r="35" spans="1:23" s="140" customFormat="1" ht="72" customHeight="1" x14ac:dyDescent="0.25">
      <c r="A35" s="301">
        <v>13</v>
      </c>
      <c r="B35" s="185" t="s">
        <v>10</v>
      </c>
      <c r="C35" s="185" t="s">
        <v>126</v>
      </c>
      <c r="D35" s="290">
        <v>42832</v>
      </c>
      <c r="E35" s="288" t="s">
        <v>204</v>
      </c>
      <c r="F35" s="289" t="s">
        <v>11</v>
      </c>
      <c r="G35" s="288" t="s">
        <v>190</v>
      </c>
      <c r="H35" s="296" t="s">
        <v>205</v>
      </c>
      <c r="I35" s="289" t="s">
        <v>140</v>
      </c>
      <c r="J35" s="289" t="s">
        <v>206</v>
      </c>
      <c r="K35" s="289" t="s">
        <v>171</v>
      </c>
      <c r="L35" s="290">
        <v>42857</v>
      </c>
      <c r="M35" s="290">
        <v>43132</v>
      </c>
      <c r="N35" s="290">
        <v>43465</v>
      </c>
      <c r="O35" s="490" t="s">
        <v>456</v>
      </c>
      <c r="P35" s="186" t="s">
        <v>457</v>
      </c>
      <c r="Q35" s="302" t="s">
        <v>621</v>
      </c>
      <c r="R35" s="260" t="s">
        <v>514</v>
      </c>
      <c r="S35" s="264" t="s">
        <v>156</v>
      </c>
      <c r="T35" s="467" t="s">
        <v>30</v>
      </c>
      <c r="U35" s="159" t="s">
        <v>510</v>
      </c>
      <c r="V35" s="16"/>
      <c r="W35" s="1"/>
    </row>
    <row r="36" spans="1:23" s="140" customFormat="1" ht="72" customHeight="1" x14ac:dyDescent="0.25">
      <c r="A36" s="301">
        <v>14</v>
      </c>
      <c r="B36" s="185" t="s">
        <v>10</v>
      </c>
      <c r="C36" s="185" t="s">
        <v>126</v>
      </c>
      <c r="D36" s="290">
        <v>42832</v>
      </c>
      <c r="E36" s="288" t="s">
        <v>207</v>
      </c>
      <c r="F36" s="289" t="s">
        <v>11</v>
      </c>
      <c r="G36" s="288" t="s">
        <v>190</v>
      </c>
      <c r="H36" s="296" t="s">
        <v>208</v>
      </c>
      <c r="I36" s="289" t="s">
        <v>140</v>
      </c>
      <c r="J36" s="289" t="s">
        <v>209</v>
      </c>
      <c r="K36" s="289" t="s">
        <v>171</v>
      </c>
      <c r="L36" s="290">
        <v>42857</v>
      </c>
      <c r="M36" s="290">
        <v>42842</v>
      </c>
      <c r="N36" s="290">
        <v>42867</v>
      </c>
      <c r="O36" s="490" t="s">
        <v>210</v>
      </c>
      <c r="P36" s="288"/>
      <c r="Q36" s="173" t="s">
        <v>622</v>
      </c>
      <c r="R36" s="296" t="s">
        <v>349</v>
      </c>
      <c r="S36" s="264" t="s">
        <v>156</v>
      </c>
      <c r="T36" s="467" t="s">
        <v>30</v>
      </c>
      <c r="U36" s="225" t="s">
        <v>361</v>
      </c>
      <c r="V36" s="16"/>
      <c r="W36" s="1"/>
    </row>
    <row r="37" spans="1:23" s="140" customFormat="1" ht="72" customHeight="1" x14ac:dyDescent="0.25">
      <c r="A37" s="866">
        <v>15</v>
      </c>
      <c r="B37" s="867" t="s">
        <v>10</v>
      </c>
      <c r="C37" s="867" t="s">
        <v>126</v>
      </c>
      <c r="D37" s="868">
        <v>43038</v>
      </c>
      <c r="E37" s="865" t="s">
        <v>211</v>
      </c>
      <c r="F37" s="867" t="s">
        <v>11</v>
      </c>
      <c r="G37" s="865" t="s">
        <v>212</v>
      </c>
      <c r="H37" s="296" t="s">
        <v>213</v>
      </c>
      <c r="I37" s="289" t="s">
        <v>140</v>
      </c>
      <c r="J37" s="289" t="s">
        <v>214</v>
      </c>
      <c r="K37" s="289" t="s">
        <v>215</v>
      </c>
      <c r="L37" s="290">
        <v>43040</v>
      </c>
      <c r="M37" s="290">
        <v>43102</v>
      </c>
      <c r="N37" s="290">
        <v>43190</v>
      </c>
      <c r="O37" s="491" t="s">
        <v>344</v>
      </c>
      <c r="P37" s="186" t="s">
        <v>350</v>
      </c>
      <c r="Q37" s="187" t="s">
        <v>351</v>
      </c>
      <c r="R37" s="188" t="s">
        <v>352</v>
      </c>
      <c r="S37" s="264" t="s">
        <v>156</v>
      </c>
      <c r="T37" s="467" t="s">
        <v>30</v>
      </c>
      <c r="U37" s="159" t="s">
        <v>362</v>
      </c>
      <c r="V37" s="16"/>
      <c r="W37" s="1"/>
    </row>
    <row r="38" spans="1:23" s="140" customFormat="1" ht="72" customHeight="1" x14ac:dyDescent="0.25">
      <c r="A38" s="866"/>
      <c r="B38" s="867"/>
      <c r="C38" s="867"/>
      <c r="D38" s="868"/>
      <c r="E38" s="865"/>
      <c r="F38" s="867"/>
      <c r="G38" s="865"/>
      <c r="H38" s="296" t="s">
        <v>216</v>
      </c>
      <c r="I38" s="289" t="s">
        <v>140</v>
      </c>
      <c r="J38" s="289" t="s">
        <v>217</v>
      </c>
      <c r="K38" s="289" t="s">
        <v>215</v>
      </c>
      <c r="L38" s="290">
        <v>43040</v>
      </c>
      <c r="M38" s="290">
        <v>43191</v>
      </c>
      <c r="N38" s="290">
        <v>43465</v>
      </c>
      <c r="O38" s="491" t="s">
        <v>458</v>
      </c>
      <c r="P38" s="186" t="s">
        <v>459</v>
      </c>
      <c r="Q38" s="173" t="s">
        <v>511</v>
      </c>
      <c r="R38" s="296" t="s">
        <v>512</v>
      </c>
      <c r="S38" s="264" t="s">
        <v>156</v>
      </c>
      <c r="T38" s="467" t="s">
        <v>30</v>
      </c>
      <c r="U38" s="159" t="s">
        <v>513</v>
      </c>
      <c r="V38" s="16"/>
      <c r="W38" s="1"/>
    </row>
    <row r="39" spans="1:23" s="140" customFormat="1" ht="72" customHeight="1" x14ac:dyDescent="0.25">
      <c r="A39" s="866">
        <v>16</v>
      </c>
      <c r="B39" s="867" t="s">
        <v>10</v>
      </c>
      <c r="C39" s="867" t="s">
        <v>126</v>
      </c>
      <c r="D39" s="868">
        <v>43084</v>
      </c>
      <c r="E39" s="865" t="s">
        <v>218</v>
      </c>
      <c r="F39" s="867" t="s">
        <v>11</v>
      </c>
      <c r="G39" s="865" t="s">
        <v>219</v>
      </c>
      <c r="H39" s="296" t="s">
        <v>220</v>
      </c>
      <c r="I39" s="289" t="s">
        <v>140</v>
      </c>
      <c r="J39" s="289" t="s">
        <v>221</v>
      </c>
      <c r="K39" s="289" t="s">
        <v>171</v>
      </c>
      <c r="L39" s="290">
        <v>43112</v>
      </c>
      <c r="M39" s="290">
        <v>43143</v>
      </c>
      <c r="N39" s="290">
        <v>43159</v>
      </c>
      <c r="O39" s="491" t="s">
        <v>222</v>
      </c>
      <c r="P39" s="288" t="s">
        <v>223</v>
      </c>
      <c r="Q39" s="173" t="s">
        <v>224</v>
      </c>
      <c r="R39" s="189" t="s">
        <v>225</v>
      </c>
      <c r="S39" s="264" t="s">
        <v>156</v>
      </c>
      <c r="T39" s="467" t="s">
        <v>30</v>
      </c>
      <c r="U39" s="157" t="s">
        <v>248</v>
      </c>
      <c r="V39" s="16"/>
      <c r="W39" s="1"/>
    </row>
    <row r="40" spans="1:23" s="140" customFormat="1" ht="72" customHeight="1" x14ac:dyDescent="0.25">
      <c r="A40" s="866"/>
      <c r="B40" s="867"/>
      <c r="C40" s="867"/>
      <c r="D40" s="868"/>
      <c r="E40" s="865"/>
      <c r="F40" s="867"/>
      <c r="G40" s="865"/>
      <c r="H40" s="296" t="s">
        <v>226</v>
      </c>
      <c r="I40" s="289" t="s">
        <v>140</v>
      </c>
      <c r="J40" s="289" t="s">
        <v>227</v>
      </c>
      <c r="K40" s="289" t="s">
        <v>171</v>
      </c>
      <c r="L40" s="290">
        <v>43112</v>
      </c>
      <c r="M40" s="290">
        <v>43122</v>
      </c>
      <c r="N40" s="290">
        <v>43159</v>
      </c>
      <c r="O40" s="491" t="s">
        <v>228</v>
      </c>
      <c r="P40" s="288" t="s">
        <v>229</v>
      </c>
      <c r="Q40" s="173" t="s">
        <v>230</v>
      </c>
      <c r="R40" s="296" t="s">
        <v>231</v>
      </c>
      <c r="S40" s="264" t="s">
        <v>156</v>
      </c>
      <c r="T40" s="467" t="s">
        <v>30</v>
      </c>
      <c r="U40" s="225" t="s">
        <v>249</v>
      </c>
      <c r="V40" s="16"/>
      <c r="W40" s="1"/>
    </row>
    <row r="41" spans="1:23" s="140" customFormat="1" ht="72" customHeight="1" x14ac:dyDescent="0.25">
      <c r="A41" s="866"/>
      <c r="B41" s="867"/>
      <c r="C41" s="867"/>
      <c r="D41" s="868"/>
      <c r="E41" s="865"/>
      <c r="F41" s="867"/>
      <c r="G41" s="865"/>
      <c r="H41" s="296" t="s">
        <v>232</v>
      </c>
      <c r="I41" s="289" t="s">
        <v>140</v>
      </c>
      <c r="J41" s="289" t="s">
        <v>233</v>
      </c>
      <c r="K41" s="289" t="s">
        <v>171</v>
      </c>
      <c r="L41" s="290">
        <v>43112</v>
      </c>
      <c r="M41" s="290">
        <v>43122</v>
      </c>
      <c r="N41" s="290">
        <v>43465</v>
      </c>
      <c r="O41" s="491" t="s">
        <v>460</v>
      </c>
      <c r="P41" s="186" t="s">
        <v>383</v>
      </c>
      <c r="Q41" s="294" t="s">
        <v>532</v>
      </c>
      <c r="R41" s="296" t="s">
        <v>533</v>
      </c>
      <c r="S41" s="264" t="s">
        <v>156</v>
      </c>
      <c r="T41" s="467" t="s">
        <v>30</v>
      </c>
      <c r="U41" s="159" t="s">
        <v>534</v>
      </c>
      <c r="V41" s="16"/>
      <c r="W41" s="1"/>
    </row>
    <row r="42" spans="1:23" s="140" customFormat="1" ht="72" customHeight="1" x14ac:dyDescent="0.25">
      <c r="A42" s="866">
        <v>17</v>
      </c>
      <c r="B42" s="867" t="s">
        <v>10</v>
      </c>
      <c r="C42" s="867" t="s">
        <v>234</v>
      </c>
      <c r="D42" s="868">
        <v>43084</v>
      </c>
      <c r="E42" s="865" t="s">
        <v>235</v>
      </c>
      <c r="F42" s="867" t="s">
        <v>11</v>
      </c>
      <c r="G42" s="865" t="s">
        <v>236</v>
      </c>
      <c r="H42" s="296" t="s">
        <v>237</v>
      </c>
      <c r="I42" s="289" t="s">
        <v>24</v>
      </c>
      <c r="J42" s="289" t="s">
        <v>221</v>
      </c>
      <c r="K42" s="289" t="s">
        <v>171</v>
      </c>
      <c r="L42" s="290">
        <v>43112</v>
      </c>
      <c r="M42" s="290">
        <v>43122</v>
      </c>
      <c r="N42" s="290">
        <v>43126</v>
      </c>
      <c r="O42" s="491" t="s">
        <v>594</v>
      </c>
      <c r="P42" s="288" t="s">
        <v>238</v>
      </c>
      <c r="Q42" s="173" t="s">
        <v>634</v>
      </c>
      <c r="R42" s="189" t="s">
        <v>239</v>
      </c>
      <c r="S42" s="247"/>
      <c r="T42" s="467" t="s">
        <v>30</v>
      </c>
      <c r="U42" s="159" t="s">
        <v>624</v>
      </c>
      <c r="V42" s="16"/>
      <c r="W42" s="1"/>
    </row>
    <row r="43" spans="1:23" s="140" customFormat="1" ht="72" customHeight="1" x14ac:dyDescent="0.25">
      <c r="A43" s="866"/>
      <c r="B43" s="867"/>
      <c r="C43" s="867"/>
      <c r="D43" s="868"/>
      <c r="E43" s="865"/>
      <c r="F43" s="867"/>
      <c r="G43" s="865"/>
      <c r="H43" s="296" t="s">
        <v>240</v>
      </c>
      <c r="I43" s="289" t="s">
        <v>24</v>
      </c>
      <c r="J43" s="289" t="s">
        <v>241</v>
      </c>
      <c r="K43" s="289" t="s">
        <v>171</v>
      </c>
      <c r="L43" s="290">
        <v>43112</v>
      </c>
      <c r="M43" s="290">
        <v>43132</v>
      </c>
      <c r="N43" s="290">
        <v>43159</v>
      </c>
      <c r="O43" s="491" t="s">
        <v>461</v>
      </c>
      <c r="P43" s="288"/>
      <c r="Q43" s="173" t="s">
        <v>541</v>
      </c>
      <c r="R43" s="296" t="s">
        <v>528</v>
      </c>
      <c r="S43" s="264" t="s">
        <v>156</v>
      </c>
      <c r="T43" s="467" t="s">
        <v>30</v>
      </c>
      <c r="U43" s="159" t="s">
        <v>390</v>
      </c>
      <c r="V43" s="16"/>
      <c r="W43" s="1"/>
    </row>
    <row r="44" spans="1:23" s="140" customFormat="1" ht="72" customHeight="1" x14ac:dyDescent="0.25">
      <c r="A44" s="866"/>
      <c r="B44" s="867"/>
      <c r="C44" s="867"/>
      <c r="D44" s="868"/>
      <c r="E44" s="865"/>
      <c r="F44" s="867"/>
      <c r="G44" s="865"/>
      <c r="H44" s="296" t="s">
        <v>242</v>
      </c>
      <c r="I44" s="289" t="s">
        <v>24</v>
      </c>
      <c r="J44" s="289" t="s">
        <v>243</v>
      </c>
      <c r="K44" s="289" t="s">
        <v>171</v>
      </c>
      <c r="L44" s="290">
        <v>43112</v>
      </c>
      <c r="M44" s="290">
        <v>43122</v>
      </c>
      <c r="N44" s="290">
        <v>43465</v>
      </c>
      <c r="O44" s="491" t="s">
        <v>382</v>
      </c>
      <c r="P44" s="288" t="s">
        <v>244</v>
      </c>
      <c r="Q44" s="173" t="s">
        <v>525</v>
      </c>
      <c r="R44" s="296" t="s">
        <v>526</v>
      </c>
      <c r="S44" s="264" t="s">
        <v>156</v>
      </c>
      <c r="T44" s="467" t="s">
        <v>30</v>
      </c>
      <c r="U44" s="159" t="s">
        <v>527</v>
      </c>
      <c r="V44" s="16"/>
      <c r="W44" s="1"/>
    </row>
    <row r="45" spans="1:23" s="195" customFormat="1" ht="72" customHeight="1" x14ac:dyDescent="0.25">
      <c r="A45" s="284">
        <v>19</v>
      </c>
      <c r="B45" s="146" t="s">
        <v>10</v>
      </c>
      <c r="C45" s="146" t="s">
        <v>127</v>
      </c>
      <c r="D45" s="149">
        <v>42551</v>
      </c>
      <c r="E45" s="147" t="s">
        <v>257</v>
      </c>
      <c r="F45" s="146" t="s">
        <v>11</v>
      </c>
      <c r="G45" s="147" t="s">
        <v>258</v>
      </c>
      <c r="H45" s="147" t="s">
        <v>250</v>
      </c>
      <c r="I45" s="146" t="s">
        <v>24</v>
      </c>
      <c r="J45" s="146" t="s">
        <v>251</v>
      </c>
      <c r="K45" s="146" t="s">
        <v>252</v>
      </c>
      <c r="L45" s="149">
        <v>42566</v>
      </c>
      <c r="M45" s="149">
        <v>42566</v>
      </c>
      <c r="N45" s="149">
        <v>42735</v>
      </c>
      <c r="O45" s="492" t="s">
        <v>501</v>
      </c>
      <c r="P45" s="146" t="s">
        <v>253</v>
      </c>
      <c r="Q45" s="216" t="s">
        <v>546</v>
      </c>
      <c r="R45" s="304" t="s">
        <v>627</v>
      </c>
      <c r="S45" s="171" t="s">
        <v>156</v>
      </c>
      <c r="T45" s="467" t="s">
        <v>30</v>
      </c>
      <c r="U45" s="215" t="s">
        <v>530</v>
      </c>
      <c r="V45" s="53"/>
      <c r="W45" s="1"/>
    </row>
    <row r="46" spans="1:23" s="195" customFormat="1" ht="72" customHeight="1" x14ac:dyDescent="0.25">
      <c r="A46" s="305">
        <v>26</v>
      </c>
      <c r="B46" s="223" t="s">
        <v>10</v>
      </c>
      <c r="C46" s="223" t="s">
        <v>127</v>
      </c>
      <c r="D46" s="224">
        <v>42951</v>
      </c>
      <c r="E46" s="225" t="s">
        <v>259</v>
      </c>
      <c r="F46" s="223" t="s">
        <v>11</v>
      </c>
      <c r="G46" s="225" t="s">
        <v>260</v>
      </c>
      <c r="H46" s="225" t="s">
        <v>254</v>
      </c>
      <c r="I46" s="223" t="s">
        <v>24</v>
      </c>
      <c r="J46" s="223" t="s">
        <v>255</v>
      </c>
      <c r="K46" s="223" t="s">
        <v>252</v>
      </c>
      <c r="L46" s="224">
        <v>42970</v>
      </c>
      <c r="M46" s="224">
        <v>42971</v>
      </c>
      <c r="N46" s="224">
        <v>43076</v>
      </c>
      <c r="O46" s="487" t="s">
        <v>586</v>
      </c>
      <c r="P46" s="223" t="s">
        <v>256</v>
      </c>
      <c r="Q46" s="218" t="s">
        <v>636</v>
      </c>
      <c r="R46" s="162" t="s">
        <v>571</v>
      </c>
      <c r="S46" s="172"/>
      <c r="T46" s="467" t="s">
        <v>30</v>
      </c>
      <c r="U46" s="163" t="s">
        <v>626</v>
      </c>
      <c r="V46" s="16"/>
      <c r="W46" s="1"/>
    </row>
    <row r="47" spans="1:23" s="195" customFormat="1" ht="72" customHeight="1" thickBot="1" x14ac:dyDescent="0.3">
      <c r="A47" s="305">
        <v>27</v>
      </c>
      <c r="B47" s="223" t="s">
        <v>10</v>
      </c>
      <c r="C47" s="223" t="s">
        <v>127</v>
      </c>
      <c r="D47" s="224">
        <v>42951</v>
      </c>
      <c r="E47" s="225" t="s">
        <v>261</v>
      </c>
      <c r="F47" s="223" t="s">
        <v>11</v>
      </c>
      <c r="G47" s="225" t="s">
        <v>260</v>
      </c>
      <c r="H47" s="225" t="s">
        <v>254</v>
      </c>
      <c r="I47" s="223" t="s">
        <v>24</v>
      </c>
      <c r="J47" s="223" t="s">
        <v>255</v>
      </c>
      <c r="K47" s="223" t="s">
        <v>252</v>
      </c>
      <c r="L47" s="224">
        <v>42970</v>
      </c>
      <c r="M47" s="224">
        <v>42971</v>
      </c>
      <c r="N47" s="224">
        <v>43076</v>
      </c>
      <c r="O47" s="487" t="s">
        <v>587</v>
      </c>
      <c r="P47" s="161" t="s">
        <v>256</v>
      </c>
      <c r="Q47" s="187" t="s">
        <v>635</v>
      </c>
      <c r="R47" s="162" t="s">
        <v>572</v>
      </c>
      <c r="S47" s="172"/>
      <c r="T47" s="467" t="s">
        <v>30</v>
      </c>
      <c r="U47" s="163" t="s">
        <v>625</v>
      </c>
      <c r="V47" s="16"/>
      <c r="W47" s="1"/>
    </row>
    <row r="48" spans="1:23" ht="72" customHeight="1" x14ac:dyDescent="0.25">
      <c r="A48" s="866">
        <v>30</v>
      </c>
      <c r="B48" s="867" t="s">
        <v>129</v>
      </c>
      <c r="C48" s="867" t="s">
        <v>123</v>
      </c>
      <c r="D48" s="897">
        <v>43370</v>
      </c>
      <c r="E48" s="898" t="s">
        <v>366</v>
      </c>
      <c r="F48" s="901" t="s">
        <v>138</v>
      </c>
      <c r="G48" s="903" t="s">
        <v>367</v>
      </c>
      <c r="H48" s="501" t="s">
        <v>368</v>
      </c>
      <c r="I48" s="502" t="s">
        <v>24</v>
      </c>
      <c r="J48" s="502" t="s">
        <v>380</v>
      </c>
      <c r="K48" s="503" t="s">
        <v>369</v>
      </c>
      <c r="L48" s="504">
        <v>43367</v>
      </c>
      <c r="M48" s="504">
        <v>43367</v>
      </c>
      <c r="N48" s="504">
        <v>43370</v>
      </c>
      <c r="O48" s="505" t="s">
        <v>502</v>
      </c>
      <c r="P48" s="506" t="s">
        <v>370</v>
      </c>
      <c r="Q48" s="507" t="s">
        <v>547</v>
      </c>
      <c r="R48" s="508" t="s">
        <v>388</v>
      </c>
      <c r="S48" s="509" t="s">
        <v>156</v>
      </c>
      <c r="T48" s="467" t="s">
        <v>30</v>
      </c>
      <c r="U48" s="217" t="s">
        <v>535</v>
      </c>
    </row>
    <row r="49" spans="1:26" ht="72" customHeight="1" x14ac:dyDescent="0.25">
      <c r="A49" s="866"/>
      <c r="B49" s="867"/>
      <c r="C49" s="867"/>
      <c r="D49" s="897"/>
      <c r="E49" s="899"/>
      <c r="F49" s="902"/>
      <c r="G49" s="904"/>
      <c r="H49" s="448" t="s">
        <v>768</v>
      </c>
      <c r="I49" s="450" t="s">
        <v>24</v>
      </c>
      <c r="J49" s="450" t="s">
        <v>371</v>
      </c>
      <c r="K49" s="408" t="s">
        <v>369</v>
      </c>
      <c r="L49" s="190">
        <v>43370</v>
      </c>
      <c r="M49" s="190">
        <v>43370</v>
      </c>
      <c r="N49" s="190">
        <v>43370</v>
      </c>
      <c r="O49" s="493" t="s">
        <v>545</v>
      </c>
      <c r="P49" s="450" t="s">
        <v>384</v>
      </c>
      <c r="Q49" s="164" t="s">
        <v>769</v>
      </c>
      <c r="R49" s="308" t="s">
        <v>548</v>
      </c>
      <c r="S49" s="264" t="s">
        <v>156</v>
      </c>
      <c r="T49" s="467" t="s">
        <v>30</v>
      </c>
      <c r="U49" s="217" t="s">
        <v>536</v>
      </c>
    </row>
    <row r="50" spans="1:26" ht="72" customHeight="1" x14ac:dyDescent="0.25">
      <c r="A50" s="866"/>
      <c r="B50" s="867"/>
      <c r="C50" s="867"/>
      <c r="D50" s="897"/>
      <c r="E50" s="899"/>
      <c r="F50" s="902"/>
      <c r="G50" s="904"/>
      <c r="H50" s="164" t="s">
        <v>770</v>
      </c>
      <c r="I50" s="450" t="s">
        <v>24</v>
      </c>
      <c r="J50" s="450" t="s">
        <v>372</v>
      </c>
      <c r="K50" s="409" t="s">
        <v>369</v>
      </c>
      <c r="L50" s="451">
        <v>43370</v>
      </c>
      <c r="M50" s="190">
        <v>43374</v>
      </c>
      <c r="N50" s="190">
        <v>43462</v>
      </c>
      <c r="O50" s="495" t="s">
        <v>503</v>
      </c>
      <c r="P50" s="450" t="s">
        <v>504</v>
      </c>
      <c r="Q50" s="218" t="s">
        <v>771</v>
      </c>
      <c r="R50" s="187" t="s">
        <v>542</v>
      </c>
      <c r="S50" s="264" t="s">
        <v>156</v>
      </c>
      <c r="T50" s="467" t="s">
        <v>30</v>
      </c>
      <c r="U50" s="477" t="s">
        <v>537</v>
      </c>
    </row>
    <row r="51" spans="1:26" ht="72" customHeight="1" x14ac:dyDescent="0.25">
      <c r="A51" s="866"/>
      <c r="B51" s="867"/>
      <c r="C51" s="867"/>
      <c r="D51" s="897"/>
      <c r="E51" s="899"/>
      <c r="F51" s="902"/>
      <c r="G51" s="904"/>
      <c r="H51" s="448" t="s">
        <v>373</v>
      </c>
      <c r="I51" s="450" t="s">
        <v>24</v>
      </c>
      <c r="J51" s="450" t="s">
        <v>374</v>
      </c>
      <c r="K51" s="409" t="s">
        <v>369</v>
      </c>
      <c r="L51" s="451">
        <v>43370</v>
      </c>
      <c r="M51" s="190">
        <v>43374</v>
      </c>
      <c r="N51" s="190">
        <v>43612</v>
      </c>
      <c r="O51" s="496" t="s">
        <v>846</v>
      </c>
      <c r="P51" s="450" t="s">
        <v>772</v>
      </c>
      <c r="Q51" s="218" t="s">
        <v>879</v>
      </c>
      <c r="R51" s="191" t="s">
        <v>500</v>
      </c>
      <c r="S51" s="191"/>
      <c r="T51" s="467" t="s">
        <v>30</v>
      </c>
      <c r="U51" s="477" t="s">
        <v>880</v>
      </c>
    </row>
    <row r="52" spans="1:26" ht="72" customHeight="1" x14ac:dyDescent="0.25">
      <c r="A52" s="866"/>
      <c r="B52" s="867"/>
      <c r="C52" s="867"/>
      <c r="D52" s="897"/>
      <c r="E52" s="899"/>
      <c r="F52" s="902"/>
      <c r="G52" s="904"/>
      <c r="H52" s="477" t="s">
        <v>375</v>
      </c>
      <c r="I52" s="476" t="s">
        <v>24</v>
      </c>
      <c r="J52" s="476" t="s">
        <v>773</v>
      </c>
      <c r="K52" s="410" t="s">
        <v>369</v>
      </c>
      <c r="L52" s="478">
        <v>43370</v>
      </c>
      <c r="M52" s="411">
        <v>43374</v>
      </c>
      <c r="N52" s="411">
        <v>43403</v>
      </c>
      <c r="O52" s="497" t="s">
        <v>847</v>
      </c>
      <c r="P52" s="412"/>
      <c r="Q52" s="218" t="s">
        <v>774</v>
      </c>
      <c r="R52" s="281"/>
      <c r="S52" s="281"/>
      <c r="T52" s="467" t="s">
        <v>539</v>
      </c>
      <c r="U52" s="477" t="s">
        <v>628</v>
      </c>
    </row>
    <row r="53" spans="1:26" ht="72" customHeight="1" x14ac:dyDescent="0.25">
      <c r="A53" s="866"/>
      <c r="B53" s="867"/>
      <c r="C53" s="867"/>
      <c r="D53" s="897"/>
      <c r="E53" s="899"/>
      <c r="F53" s="902"/>
      <c r="G53" s="904"/>
      <c r="H53" s="477" t="s">
        <v>775</v>
      </c>
      <c r="I53" s="476" t="s">
        <v>24</v>
      </c>
      <c r="J53" s="476" t="s">
        <v>376</v>
      </c>
      <c r="K53" s="410" t="s">
        <v>369</v>
      </c>
      <c r="L53" s="478">
        <v>43370</v>
      </c>
      <c r="M53" s="411">
        <v>43374</v>
      </c>
      <c r="N53" s="411">
        <v>43434</v>
      </c>
      <c r="O53" s="494" t="s">
        <v>848</v>
      </c>
      <c r="P53" s="412"/>
      <c r="Q53" s="218" t="s">
        <v>776</v>
      </c>
      <c r="R53" s="281"/>
      <c r="S53" s="281"/>
      <c r="T53" s="467" t="s">
        <v>539</v>
      </c>
      <c r="U53" s="477" t="s">
        <v>628</v>
      </c>
    </row>
    <row r="54" spans="1:26" ht="72" customHeight="1" x14ac:dyDescent="0.25">
      <c r="A54" s="866"/>
      <c r="B54" s="867"/>
      <c r="C54" s="867"/>
      <c r="D54" s="897"/>
      <c r="E54" s="900"/>
      <c r="F54" s="893"/>
      <c r="G54" s="905"/>
      <c r="H54" s="257" t="s">
        <v>377</v>
      </c>
      <c r="I54" s="413" t="s">
        <v>24</v>
      </c>
      <c r="J54" s="413" t="s">
        <v>378</v>
      </c>
      <c r="K54" s="410" t="s">
        <v>369</v>
      </c>
      <c r="L54" s="478">
        <v>43370</v>
      </c>
      <c r="M54" s="411">
        <v>43371</v>
      </c>
      <c r="N54" s="411">
        <v>43434</v>
      </c>
      <c r="O54" s="497" t="s">
        <v>849</v>
      </c>
      <c r="P54" s="414"/>
      <c r="Q54" s="218" t="s">
        <v>881</v>
      </c>
      <c r="R54" s="281"/>
      <c r="S54" s="281"/>
      <c r="T54" s="467" t="s">
        <v>539</v>
      </c>
      <c r="U54" s="477" t="s">
        <v>628</v>
      </c>
    </row>
    <row r="55" spans="1:26" ht="72" customHeight="1" x14ac:dyDescent="0.25">
      <c r="A55" s="866">
        <v>31</v>
      </c>
      <c r="B55" s="867" t="s">
        <v>10</v>
      </c>
      <c r="C55" s="867" t="s">
        <v>123</v>
      </c>
      <c r="D55" s="897">
        <v>43368</v>
      </c>
      <c r="E55" s="860" t="s">
        <v>777</v>
      </c>
      <c r="F55" s="867" t="s">
        <v>138</v>
      </c>
      <c r="G55" s="861" t="s">
        <v>778</v>
      </c>
      <c r="H55" s="448" t="s">
        <v>779</v>
      </c>
      <c r="I55" s="450" t="s">
        <v>24</v>
      </c>
      <c r="J55" s="450" t="s">
        <v>371</v>
      </c>
      <c r="K55" s="409" t="s">
        <v>369</v>
      </c>
      <c r="L55" s="190">
        <v>43370</v>
      </c>
      <c r="M55" s="190">
        <v>43370</v>
      </c>
      <c r="N55" s="190">
        <v>43370</v>
      </c>
      <c r="O55" s="185" t="s">
        <v>780</v>
      </c>
      <c r="P55" s="450" t="s">
        <v>384</v>
      </c>
      <c r="Q55" s="218" t="s">
        <v>781</v>
      </c>
      <c r="R55" s="308" t="s">
        <v>549</v>
      </c>
      <c r="S55" s="264" t="s">
        <v>156</v>
      </c>
      <c r="T55" s="467" t="s">
        <v>30</v>
      </c>
      <c r="U55" s="477" t="s">
        <v>628</v>
      </c>
    </row>
    <row r="56" spans="1:26" ht="72" customHeight="1" x14ac:dyDescent="0.25">
      <c r="A56" s="866"/>
      <c r="B56" s="867"/>
      <c r="C56" s="867"/>
      <c r="D56" s="897"/>
      <c r="E56" s="860"/>
      <c r="F56" s="867"/>
      <c r="G56" s="904"/>
      <c r="H56" s="477" t="s">
        <v>782</v>
      </c>
      <c r="I56" s="450" t="s">
        <v>24</v>
      </c>
      <c r="J56" s="450" t="s">
        <v>371</v>
      </c>
      <c r="K56" s="409" t="s">
        <v>369</v>
      </c>
      <c r="L56" s="190">
        <v>43370</v>
      </c>
      <c r="M56" s="190">
        <v>43374</v>
      </c>
      <c r="N56" s="190">
        <v>43449</v>
      </c>
      <c r="O56" s="498" t="s">
        <v>783</v>
      </c>
      <c r="P56" s="185" t="s">
        <v>505</v>
      </c>
      <c r="Q56" s="218" t="s">
        <v>550</v>
      </c>
      <c r="R56" s="309" t="s">
        <v>543</v>
      </c>
      <c r="S56" s="264" t="s">
        <v>156</v>
      </c>
      <c r="T56" s="467" t="s">
        <v>30</v>
      </c>
      <c r="U56" s="477" t="s">
        <v>531</v>
      </c>
    </row>
    <row r="57" spans="1:26" ht="72" customHeight="1" x14ac:dyDescent="0.25">
      <c r="A57" s="908"/>
      <c r="B57" s="907"/>
      <c r="C57" s="907"/>
      <c r="D57" s="909"/>
      <c r="E57" s="861"/>
      <c r="F57" s="907"/>
      <c r="G57" s="904"/>
      <c r="H57" s="226" t="s">
        <v>784</v>
      </c>
      <c r="I57" s="453" t="s">
        <v>24</v>
      </c>
      <c r="J57" s="453" t="s">
        <v>379</v>
      </c>
      <c r="K57" s="415" t="s">
        <v>369</v>
      </c>
      <c r="L57" s="253">
        <v>43370</v>
      </c>
      <c r="M57" s="254">
        <v>43374</v>
      </c>
      <c r="N57" s="254">
        <v>43403</v>
      </c>
      <c r="O57" s="499" t="s">
        <v>785</v>
      </c>
      <c r="P57" s="255" t="s">
        <v>506</v>
      </c>
      <c r="Q57" s="256" t="s">
        <v>786</v>
      </c>
      <c r="R57" s="259" t="s">
        <v>515</v>
      </c>
      <c r="S57" s="264" t="s">
        <v>156</v>
      </c>
      <c r="T57" s="467" t="s">
        <v>30</v>
      </c>
      <c r="U57" s="257" t="s">
        <v>531</v>
      </c>
    </row>
    <row r="58" spans="1:26" ht="72" customHeight="1" x14ac:dyDescent="0.25">
      <c r="A58" s="310">
        <v>32</v>
      </c>
      <c r="B58" s="185" t="s">
        <v>129</v>
      </c>
      <c r="C58" s="185" t="s">
        <v>123</v>
      </c>
      <c r="D58" s="454">
        <v>43437</v>
      </c>
      <c r="E58" s="445" t="s">
        <v>507</v>
      </c>
      <c r="F58" s="185" t="s">
        <v>138</v>
      </c>
      <c r="G58" s="311" t="s">
        <v>508</v>
      </c>
      <c r="H58" s="311" t="s">
        <v>509</v>
      </c>
      <c r="I58" s="185" t="s">
        <v>24</v>
      </c>
      <c r="J58" s="311" t="s">
        <v>384</v>
      </c>
      <c r="K58" s="409" t="s">
        <v>369</v>
      </c>
      <c r="L58" s="451">
        <v>43437</v>
      </c>
      <c r="M58" s="190">
        <v>43497</v>
      </c>
      <c r="N58" s="190">
        <v>43678</v>
      </c>
      <c r="O58" s="500" t="s">
        <v>787</v>
      </c>
      <c r="P58" s="312" t="s">
        <v>788</v>
      </c>
      <c r="Q58" s="313" t="s">
        <v>882</v>
      </c>
      <c r="R58" s="314" t="s">
        <v>610</v>
      </c>
      <c r="S58" s="264"/>
      <c r="T58" s="467" t="s">
        <v>30</v>
      </c>
      <c r="U58" s="477" t="s">
        <v>883</v>
      </c>
    </row>
    <row r="59" spans="1:26" s="193" customFormat="1" ht="85.5" x14ac:dyDescent="0.25">
      <c r="A59" s="394">
        <v>4</v>
      </c>
      <c r="B59" s="185" t="s">
        <v>129</v>
      </c>
      <c r="C59" s="185" t="s">
        <v>132</v>
      </c>
      <c r="D59" s="391">
        <v>43403</v>
      </c>
      <c r="E59" s="306" t="s">
        <v>475</v>
      </c>
      <c r="F59" s="390" t="s">
        <v>138</v>
      </c>
      <c r="G59" s="306" t="s">
        <v>476</v>
      </c>
      <c r="H59" s="306" t="s">
        <v>477</v>
      </c>
      <c r="I59" s="390" t="s">
        <v>140</v>
      </c>
      <c r="J59" s="389" t="s">
        <v>478</v>
      </c>
      <c r="K59" s="389" t="s">
        <v>466</v>
      </c>
      <c r="L59" s="391">
        <v>43439</v>
      </c>
      <c r="M59" s="391">
        <v>43511</v>
      </c>
      <c r="N59" s="391">
        <v>43539</v>
      </c>
      <c r="O59" s="496" t="s">
        <v>590</v>
      </c>
      <c r="P59" s="185" t="s">
        <v>591</v>
      </c>
      <c r="Q59" s="298" t="s">
        <v>631</v>
      </c>
      <c r="R59" s="307" t="s">
        <v>629</v>
      </c>
      <c r="S59" s="437" t="s">
        <v>159</v>
      </c>
      <c r="T59" s="390" t="s">
        <v>30</v>
      </c>
      <c r="U59" s="395" t="s">
        <v>605</v>
      </c>
      <c r="Y59" s="192"/>
      <c r="Z59" s="192"/>
    </row>
    <row r="60" spans="1:26" s="388" customFormat="1" ht="147" customHeight="1" thickBot="1" x14ac:dyDescent="0.3">
      <c r="A60" s="392">
        <v>2</v>
      </c>
      <c r="B60" s="234" t="s">
        <v>10</v>
      </c>
      <c r="C60" s="234" t="s">
        <v>132</v>
      </c>
      <c r="D60" s="224">
        <v>43392</v>
      </c>
      <c r="E60" s="267" t="s">
        <v>467</v>
      </c>
      <c r="F60" s="223" t="s">
        <v>138</v>
      </c>
      <c r="G60" s="267" t="s">
        <v>468</v>
      </c>
      <c r="H60" s="267" t="s">
        <v>469</v>
      </c>
      <c r="I60" s="223" t="s">
        <v>140</v>
      </c>
      <c r="J60" s="225" t="s">
        <v>470</v>
      </c>
      <c r="K60" s="225" t="s">
        <v>466</v>
      </c>
      <c r="L60" s="224">
        <v>43439</v>
      </c>
      <c r="M60" s="224">
        <v>43480</v>
      </c>
      <c r="N60" s="224">
        <v>43511</v>
      </c>
      <c r="O60" s="493" t="s">
        <v>588</v>
      </c>
      <c r="P60" s="234" t="s">
        <v>589</v>
      </c>
      <c r="Q60" s="268" t="s">
        <v>603</v>
      </c>
      <c r="R60" s="287" t="s">
        <v>604</v>
      </c>
      <c r="S60" s="396" t="s">
        <v>156</v>
      </c>
      <c r="T60" s="390" t="s">
        <v>30</v>
      </c>
      <c r="U60" s="69" t="s">
        <v>605</v>
      </c>
      <c r="Y60" s="1"/>
      <c r="Z60" s="1"/>
    </row>
    <row r="61" spans="1:26" s="202" customFormat="1" ht="409.6" customHeight="1" x14ac:dyDescent="0.25">
      <c r="A61" s="251">
        <v>30</v>
      </c>
      <c r="B61" s="249" t="s">
        <v>10</v>
      </c>
      <c r="C61" s="249" t="s">
        <v>35</v>
      </c>
      <c r="D61" s="252">
        <v>42531</v>
      </c>
      <c r="E61" s="250" t="s">
        <v>262</v>
      </c>
      <c r="F61" s="249" t="s">
        <v>11</v>
      </c>
      <c r="G61" s="262" t="s">
        <v>263</v>
      </c>
      <c r="H61" s="262" t="s">
        <v>264</v>
      </c>
      <c r="I61" s="161" t="s">
        <v>24</v>
      </c>
      <c r="J61" s="161" t="s">
        <v>265</v>
      </c>
      <c r="K61" s="161" t="s">
        <v>266</v>
      </c>
      <c r="L61" s="197">
        <v>42643</v>
      </c>
      <c r="M61" s="197">
        <v>42646</v>
      </c>
      <c r="N61" s="197">
        <v>42735</v>
      </c>
      <c r="O61" s="518" t="s">
        <v>483</v>
      </c>
      <c r="P61" s="232" t="s">
        <v>559</v>
      </c>
      <c r="Q61" s="233" t="s">
        <v>544</v>
      </c>
      <c r="R61" s="162" t="s">
        <v>560</v>
      </c>
      <c r="S61" s="198" t="s">
        <v>156</v>
      </c>
      <c r="T61" s="199" t="s">
        <v>30</v>
      </c>
      <c r="U61" s="163" t="s">
        <v>561</v>
      </c>
      <c r="Y61" s="200"/>
      <c r="Z61" s="201"/>
    </row>
    <row r="62" spans="1:26" s="202" customFormat="1" ht="357.75" customHeight="1" x14ac:dyDescent="0.25">
      <c r="A62" s="251">
        <v>32</v>
      </c>
      <c r="B62" s="249" t="s">
        <v>10</v>
      </c>
      <c r="C62" s="249" t="s">
        <v>43</v>
      </c>
      <c r="D62" s="252">
        <v>42934</v>
      </c>
      <c r="E62" s="250" t="s">
        <v>267</v>
      </c>
      <c r="F62" s="249" t="s">
        <v>11</v>
      </c>
      <c r="G62" s="262" t="s">
        <v>268</v>
      </c>
      <c r="H62" s="262" t="s">
        <v>269</v>
      </c>
      <c r="I62" s="161" t="s">
        <v>24</v>
      </c>
      <c r="J62" s="161" t="s">
        <v>270</v>
      </c>
      <c r="K62" s="161" t="s">
        <v>271</v>
      </c>
      <c r="L62" s="197">
        <v>42947</v>
      </c>
      <c r="M62" s="197">
        <v>42979</v>
      </c>
      <c r="N62" s="197">
        <v>43084</v>
      </c>
      <c r="O62" s="516" t="s">
        <v>484</v>
      </c>
      <c r="P62" s="161" t="s">
        <v>391</v>
      </c>
      <c r="Q62" s="213" t="s">
        <v>551</v>
      </c>
      <c r="R62" s="282" t="s">
        <v>562</v>
      </c>
      <c r="S62" s="204" t="s">
        <v>156</v>
      </c>
      <c r="T62" s="199" t="s">
        <v>30</v>
      </c>
      <c r="U62" s="163" t="s">
        <v>563</v>
      </c>
      <c r="Y62" s="200"/>
      <c r="Z62" s="201"/>
    </row>
    <row r="63" spans="1:26" s="207" customFormat="1" ht="409.5" x14ac:dyDescent="0.25">
      <c r="A63" s="251">
        <v>35</v>
      </c>
      <c r="B63" s="249" t="s">
        <v>10</v>
      </c>
      <c r="C63" s="249" t="s">
        <v>43</v>
      </c>
      <c r="D63" s="252">
        <v>42934</v>
      </c>
      <c r="E63" s="250" t="s">
        <v>272</v>
      </c>
      <c r="F63" s="249" t="s">
        <v>11</v>
      </c>
      <c r="G63" s="262" t="s">
        <v>273</v>
      </c>
      <c r="H63" s="262" t="s">
        <v>274</v>
      </c>
      <c r="I63" s="249" t="s">
        <v>24</v>
      </c>
      <c r="J63" s="203" t="s">
        <v>275</v>
      </c>
      <c r="K63" s="249" t="s">
        <v>276</v>
      </c>
      <c r="L63" s="252">
        <v>42947</v>
      </c>
      <c r="M63" s="252">
        <v>42948</v>
      </c>
      <c r="N63" s="252">
        <v>43100</v>
      </c>
      <c r="O63" s="516" t="s">
        <v>485</v>
      </c>
      <c r="P63" s="249" t="s">
        <v>392</v>
      </c>
      <c r="Q63" s="187" t="s">
        <v>552</v>
      </c>
      <c r="R63" s="196" t="s">
        <v>564</v>
      </c>
      <c r="S63" s="204" t="s">
        <v>156</v>
      </c>
      <c r="T63" s="199" t="s">
        <v>30</v>
      </c>
      <c r="U63" s="250" t="s">
        <v>516</v>
      </c>
      <c r="Y63" s="205"/>
      <c r="Z63" s="206"/>
    </row>
    <row r="64" spans="1:26" s="202" customFormat="1" ht="353.25" customHeight="1" x14ac:dyDescent="0.25">
      <c r="A64" s="914">
        <v>36</v>
      </c>
      <c r="B64" s="906" t="s">
        <v>10</v>
      </c>
      <c r="C64" s="906" t="s">
        <v>43</v>
      </c>
      <c r="D64" s="915">
        <v>42934</v>
      </c>
      <c r="E64" s="911" t="s">
        <v>277</v>
      </c>
      <c r="F64" s="906" t="s">
        <v>11</v>
      </c>
      <c r="G64" s="911" t="s">
        <v>273</v>
      </c>
      <c r="H64" s="262" t="s">
        <v>278</v>
      </c>
      <c r="I64" s="161" t="s">
        <v>24</v>
      </c>
      <c r="J64" s="165" t="s">
        <v>275</v>
      </c>
      <c r="K64" s="161" t="s">
        <v>271</v>
      </c>
      <c r="L64" s="197">
        <v>42947</v>
      </c>
      <c r="M64" s="197">
        <v>42948</v>
      </c>
      <c r="N64" s="197">
        <v>43097</v>
      </c>
      <c r="O64" s="516" t="s">
        <v>486</v>
      </c>
      <c r="P64" s="161" t="s">
        <v>393</v>
      </c>
      <c r="Q64" s="187" t="s">
        <v>553</v>
      </c>
      <c r="R64" s="208" t="s">
        <v>565</v>
      </c>
      <c r="S64" s="198" t="s">
        <v>156</v>
      </c>
      <c r="T64" s="199" t="s">
        <v>30</v>
      </c>
      <c r="U64" s="163" t="s">
        <v>517</v>
      </c>
      <c r="Y64" s="200"/>
      <c r="Z64" s="201"/>
    </row>
    <row r="65" spans="1:26" s="202" customFormat="1" ht="241.5" customHeight="1" x14ac:dyDescent="0.25">
      <c r="A65" s="914"/>
      <c r="B65" s="906"/>
      <c r="C65" s="906"/>
      <c r="D65" s="915"/>
      <c r="E65" s="911"/>
      <c r="F65" s="906"/>
      <c r="G65" s="911"/>
      <c r="H65" s="262" t="s">
        <v>279</v>
      </c>
      <c r="I65" s="161" t="s">
        <v>24</v>
      </c>
      <c r="J65" s="161" t="s">
        <v>280</v>
      </c>
      <c r="K65" s="161" t="s">
        <v>281</v>
      </c>
      <c r="L65" s="197">
        <v>42947</v>
      </c>
      <c r="M65" s="197">
        <v>42948</v>
      </c>
      <c r="N65" s="197">
        <v>43097</v>
      </c>
      <c r="O65" s="516" t="s">
        <v>487</v>
      </c>
      <c r="P65" s="161" t="s">
        <v>394</v>
      </c>
      <c r="Q65" s="158" t="s">
        <v>554</v>
      </c>
      <c r="R65" s="162" t="s">
        <v>566</v>
      </c>
      <c r="S65" s="198" t="s">
        <v>156</v>
      </c>
      <c r="T65" s="199" t="s">
        <v>30</v>
      </c>
      <c r="U65" s="163" t="s">
        <v>518</v>
      </c>
      <c r="Y65" s="200"/>
      <c r="Z65" s="201"/>
    </row>
    <row r="66" spans="1:26" s="245" customFormat="1" ht="216.75" customHeight="1" x14ac:dyDescent="0.25">
      <c r="A66" s="912">
        <v>37</v>
      </c>
      <c r="B66" s="867" t="s">
        <v>10</v>
      </c>
      <c r="C66" s="867" t="s">
        <v>43</v>
      </c>
      <c r="D66" s="868">
        <v>43129</v>
      </c>
      <c r="E66" s="867" t="s">
        <v>282</v>
      </c>
      <c r="F66" s="867" t="s">
        <v>11</v>
      </c>
      <c r="G66" s="865" t="s">
        <v>283</v>
      </c>
      <c r="H66" s="225" t="s">
        <v>284</v>
      </c>
      <c r="I66" s="223" t="s">
        <v>24</v>
      </c>
      <c r="J66" s="223" t="s">
        <v>285</v>
      </c>
      <c r="K66" s="223" t="s">
        <v>286</v>
      </c>
      <c r="L66" s="224">
        <v>43129</v>
      </c>
      <c r="M66" s="224">
        <v>43130</v>
      </c>
      <c r="N66" s="224">
        <v>43138</v>
      </c>
      <c r="O66" s="517" t="s">
        <v>287</v>
      </c>
      <c r="P66" s="69" t="s">
        <v>399</v>
      </c>
      <c r="Q66" s="145" t="s">
        <v>288</v>
      </c>
      <c r="R66" s="69" t="s">
        <v>289</v>
      </c>
      <c r="S66" s="130"/>
      <c r="T66" s="248" t="s">
        <v>30</v>
      </c>
      <c r="U66" s="163" t="s">
        <v>340</v>
      </c>
      <c r="Y66" s="16"/>
      <c r="Z66" s="1"/>
    </row>
    <row r="67" spans="1:26" s="202" customFormat="1" ht="222" customHeight="1" x14ac:dyDescent="0.25">
      <c r="A67" s="912"/>
      <c r="B67" s="867"/>
      <c r="C67" s="867"/>
      <c r="D67" s="868"/>
      <c r="E67" s="867"/>
      <c r="F67" s="867"/>
      <c r="G67" s="865"/>
      <c r="H67" s="163" t="s">
        <v>290</v>
      </c>
      <c r="I67" s="161" t="s">
        <v>24</v>
      </c>
      <c r="J67" s="161" t="s">
        <v>291</v>
      </c>
      <c r="K67" s="161" t="s">
        <v>292</v>
      </c>
      <c r="L67" s="197">
        <v>43129</v>
      </c>
      <c r="M67" s="197">
        <v>43136</v>
      </c>
      <c r="N67" s="197">
        <v>43281</v>
      </c>
      <c r="O67" s="516" t="s">
        <v>592</v>
      </c>
      <c r="P67" s="161" t="s">
        <v>593</v>
      </c>
      <c r="Q67" s="187" t="s">
        <v>606</v>
      </c>
      <c r="R67" s="162" t="s">
        <v>607</v>
      </c>
      <c r="S67" s="209"/>
      <c r="T67" s="199" t="s">
        <v>30</v>
      </c>
      <c r="U67" s="163" t="s">
        <v>608</v>
      </c>
      <c r="Y67" s="200"/>
      <c r="Z67" s="201"/>
    </row>
    <row r="68" spans="1:26" s="245" customFormat="1" ht="52.5" hidden="1" customHeight="1" x14ac:dyDescent="0.25">
      <c r="A68" s="912"/>
      <c r="B68" s="867"/>
      <c r="C68" s="867"/>
      <c r="D68" s="868"/>
      <c r="E68" s="867"/>
      <c r="F68" s="867"/>
      <c r="G68" s="865"/>
      <c r="H68" s="225" t="s">
        <v>294</v>
      </c>
      <c r="I68" s="223" t="s">
        <v>24</v>
      </c>
      <c r="J68" s="223" t="s">
        <v>295</v>
      </c>
      <c r="K68" s="223" t="s">
        <v>296</v>
      </c>
      <c r="L68" s="224">
        <v>43129</v>
      </c>
      <c r="M68" s="224">
        <v>43130</v>
      </c>
      <c r="N68" s="224">
        <v>43133</v>
      </c>
      <c r="O68" s="896" t="s">
        <v>297</v>
      </c>
      <c r="P68" s="896"/>
      <c r="Q68" s="896"/>
      <c r="R68" s="896"/>
      <c r="S68" s="223" t="s">
        <v>400</v>
      </c>
      <c r="T68" s="145" t="s">
        <v>293</v>
      </c>
      <c r="U68" s="69" t="s">
        <v>289</v>
      </c>
      <c r="V68" s="130"/>
      <c r="W68" s="248" t="s">
        <v>30</v>
      </c>
      <c r="X68" s="163" t="s">
        <v>340</v>
      </c>
      <c r="Y68" s="16"/>
      <c r="Z68" s="1"/>
    </row>
    <row r="69" spans="1:26" s="245" customFormat="1" ht="127.5" hidden="1" x14ac:dyDescent="0.25">
      <c r="A69" s="912"/>
      <c r="B69" s="867"/>
      <c r="C69" s="867"/>
      <c r="D69" s="868"/>
      <c r="E69" s="867"/>
      <c r="F69" s="867"/>
      <c r="G69" s="865"/>
      <c r="H69" s="225" t="s">
        <v>298</v>
      </c>
      <c r="I69" s="223" t="s">
        <v>24</v>
      </c>
      <c r="J69" s="223" t="s">
        <v>299</v>
      </c>
      <c r="K69" s="223" t="s">
        <v>300</v>
      </c>
      <c r="L69" s="224">
        <v>43137</v>
      </c>
      <c r="M69" s="224">
        <v>43138</v>
      </c>
      <c r="N69" s="224">
        <v>43159</v>
      </c>
      <c r="O69" s="896" t="s">
        <v>301</v>
      </c>
      <c r="P69" s="896"/>
      <c r="Q69" s="896"/>
      <c r="R69" s="896"/>
      <c r="S69" s="223" t="s">
        <v>401</v>
      </c>
      <c r="T69" s="145" t="s">
        <v>293</v>
      </c>
      <c r="U69" s="69" t="s">
        <v>289</v>
      </c>
      <c r="V69" s="130"/>
      <c r="W69" s="248" t="s">
        <v>30</v>
      </c>
      <c r="X69" s="163" t="s">
        <v>340</v>
      </c>
      <c r="Y69" s="16"/>
      <c r="Z69" s="1"/>
    </row>
    <row r="70" spans="1:26" s="245" customFormat="1" ht="111" hidden="1" customHeight="1" x14ac:dyDescent="0.25">
      <c r="A70" s="912"/>
      <c r="B70" s="867"/>
      <c r="C70" s="867"/>
      <c r="D70" s="868"/>
      <c r="E70" s="867"/>
      <c r="F70" s="867"/>
      <c r="G70" s="865"/>
      <c r="H70" s="225" t="s">
        <v>302</v>
      </c>
      <c r="I70" s="223" t="s">
        <v>24</v>
      </c>
      <c r="J70" s="223" t="s">
        <v>291</v>
      </c>
      <c r="K70" s="223" t="s">
        <v>303</v>
      </c>
      <c r="L70" s="224">
        <v>43137</v>
      </c>
      <c r="M70" s="224">
        <v>43138</v>
      </c>
      <c r="N70" s="224">
        <v>43143</v>
      </c>
      <c r="O70" s="896" t="s">
        <v>304</v>
      </c>
      <c r="P70" s="896"/>
      <c r="Q70" s="896"/>
      <c r="R70" s="896"/>
      <c r="S70" s="223" t="s">
        <v>402</v>
      </c>
      <c r="T70" s="145" t="s">
        <v>293</v>
      </c>
      <c r="U70" s="69" t="s">
        <v>289</v>
      </c>
      <c r="V70" s="130"/>
      <c r="W70" s="248" t="s">
        <v>30</v>
      </c>
      <c r="X70" s="163" t="s">
        <v>340</v>
      </c>
      <c r="Y70" s="16"/>
      <c r="Z70" s="1"/>
    </row>
    <row r="71" spans="1:26" s="202" customFormat="1" ht="312.75" hidden="1" customHeight="1" x14ac:dyDescent="0.25">
      <c r="A71" s="912"/>
      <c r="B71" s="867"/>
      <c r="C71" s="867"/>
      <c r="D71" s="868"/>
      <c r="E71" s="867"/>
      <c r="F71" s="867"/>
      <c r="G71" s="865"/>
      <c r="H71" s="163" t="s">
        <v>305</v>
      </c>
      <c r="I71" s="161" t="s">
        <v>24</v>
      </c>
      <c r="J71" s="161" t="s">
        <v>306</v>
      </c>
      <c r="K71" s="161" t="s">
        <v>307</v>
      </c>
      <c r="L71" s="197">
        <v>43137</v>
      </c>
      <c r="M71" s="197">
        <v>43189</v>
      </c>
      <c r="N71" s="197">
        <v>43281</v>
      </c>
      <c r="O71" s="910" t="s">
        <v>488</v>
      </c>
      <c r="P71" s="910"/>
      <c r="Q71" s="910"/>
      <c r="R71" s="910"/>
      <c r="S71" s="161" t="s">
        <v>395</v>
      </c>
      <c r="T71" s="187" t="s">
        <v>567</v>
      </c>
      <c r="U71" s="162" t="s">
        <v>521</v>
      </c>
      <c r="V71" s="198" t="s">
        <v>156</v>
      </c>
      <c r="W71" s="199" t="s">
        <v>30</v>
      </c>
      <c r="X71" s="163" t="s">
        <v>519</v>
      </c>
      <c r="Y71" s="200"/>
      <c r="Z71" s="201"/>
    </row>
    <row r="72" spans="1:26" s="202" customFormat="1" ht="409.6" hidden="1" customHeight="1" x14ac:dyDescent="0.25">
      <c r="A72" s="912"/>
      <c r="B72" s="867"/>
      <c r="C72" s="867"/>
      <c r="D72" s="868"/>
      <c r="E72" s="867"/>
      <c r="F72" s="867"/>
      <c r="G72" s="865"/>
      <c r="H72" s="163" t="s">
        <v>308</v>
      </c>
      <c r="I72" s="161" t="s">
        <v>24</v>
      </c>
      <c r="J72" s="161" t="s">
        <v>306</v>
      </c>
      <c r="K72" s="161" t="s">
        <v>309</v>
      </c>
      <c r="L72" s="197">
        <v>43137</v>
      </c>
      <c r="M72" s="197">
        <v>43189</v>
      </c>
      <c r="N72" s="197">
        <v>43281</v>
      </c>
      <c r="O72" s="910" t="s">
        <v>489</v>
      </c>
      <c r="P72" s="910"/>
      <c r="Q72" s="910"/>
      <c r="R72" s="910"/>
      <c r="S72" s="161" t="s">
        <v>396</v>
      </c>
      <c r="T72" s="187" t="s">
        <v>555</v>
      </c>
      <c r="U72" s="162" t="s">
        <v>568</v>
      </c>
      <c r="V72" s="198" t="s">
        <v>156</v>
      </c>
      <c r="W72" s="199" t="s">
        <v>30</v>
      </c>
      <c r="X72" s="163" t="s">
        <v>520</v>
      </c>
      <c r="Y72" s="200"/>
      <c r="Z72" s="201"/>
    </row>
    <row r="73" spans="1:26" s="202" customFormat="1" ht="189.75" hidden="1" customHeight="1" x14ac:dyDescent="0.25">
      <c r="A73" s="912"/>
      <c r="B73" s="867"/>
      <c r="C73" s="867"/>
      <c r="D73" s="868"/>
      <c r="E73" s="867"/>
      <c r="F73" s="867"/>
      <c r="G73" s="865"/>
      <c r="H73" s="164" t="s">
        <v>310</v>
      </c>
      <c r="I73" s="161" t="s">
        <v>24</v>
      </c>
      <c r="J73" s="210" t="s">
        <v>311</v>
      </c>
      <c r="K73" s="210" t="s">
        <v>292</v>
      </c>
      <c r="L73" s="211">
        <v>43137</v>
      </c>
      <c r="M73" s="211"/>
      <c r="N73" s="211"/>
      <c r="O73" s="926" t="s">
        <v>490</v>
      </c>
      <c r="P73" s="926"/>
      <c r="Q73" s="926"/>
      <c r="R73" s="926"/>
      <c r="S73" s="210"/>
      <c r="T73" s="187" t="s">
        <v>556</v>
      </c>
      <c r="U73" s="220" t="s">
        <v>569</v>
      </c>
      <c r="V73" s="198" t="s">
        <v>156</v>
      </c>
      <c r="W73" s="199" t="s">
        <v>30</v>
      </c>
      <c r="X73" s="163" t="s">
        <v>522</v>
      </c>
      <c r="Y73" s="200"/>
      <c r="Z73" s="201"/>
    </row>
    <row r="74" spans="1:26" s="245" customFormat="1" ht="409.5" hidden="1" x14ac:dyDescent="0.25">
      <c r="A74" s="912"/>
      <c r="B74" s="867"/>
      <c r="C74" s="867"/>
      <c r="D74" s="868"/>
      <c r="E74" s="867"/>
      <c r="F74" s="867"/>
      <c r="G74" s="865"/>
      <c r="H74" s="225" t="s">
        <v>312</v>
      </c>
      <c r="I74" s="223" t="s">
        <v>24</v>
      </c>
      <c r="J74" s="223" t="s">
        <v>313</v>
      </c>
      <c r="K74" s="223" t="s">
        <v>314</v>
      </c>
      <c r="L74" s="224">
        <v>43137</v>
      </c>
      <c r="M74" s="224">
        <v>43136</v>
      </c>
      <c r="N74" s="224">
        <v>43280</v>
      </c>
      <c r="O74" s="916" t="s">
        <v>315</v>
      </c>
      <c r="P74" s="896"/>
      <c r="Q74" s="896"/>
      <c r="R74" s="896"/>
      <c r="S74" s="166" t="s">
        <v>397</v>
      </c>
      <c r="T74" s="173" t="s">
        <v>403</v>
      </c>
      <c r="U74" s="225" t="s">
        <v>364</v>
      </c>
      <c r="V74" s="130"/>
      <c r="W74" s="248" t="s">
        <v>30</v>
      </c>
      <c r="X74" s="163" t="s">
        <v>408</v>
      </c>
      <c r="Y74" s="16"/>
      <c r="Z74" s="1"/>
    </row>
    <row r="75" spans="1:26" s="202" customFormat="1" ht="248.25" hidden="1" customHeight="1" x14ac:dyDescent="0.25">
      <c r="A75" s="912"/>
      <c r="B75" s="867"/>
      <c r="C75" s="867"/>
      <c r="D75" s="868"/>
      <c r="E75" s="867"/>
      <c r="F75" s="867"/>
      <c r="G75" s="865"/>
      <c r="H75" s="163" t="s">
        <v>316</v>
      </c>
      <c r="I75" s="161" t="s">
        <v>24</v>
      </c>
      <c r="J75" s="161" t="s">
        <v>317</v>
      </c>
      <c r="K75" s="161" t="s">
        <v>314</v>
      </c>
      <c r="L75" s="197">
        <v>43137</v>
      </c>
      <c r="M75" s="197">
        <v>43136</v>
      </c>
      <c r="N75" s="197">
        <v>43280</v>
      </c>
      <c r="O75" s="910" t="s">
        <v>491</v>
      </c>
      <c r="P75" s="910"/>
      <c r="Q75" s="910"/>
      <c r="R75" s="910"/>
      <c r="S75" s="161"/>
      <c r="T75" s="187" t="s">
        <v>557</v>
      </c>
      <c r="U75" s="162" t="s">
        <v>570</v>
      </c>
      <c r="V75" s="198" t="s">
        <v>156</v>
      </c>
      <c r="W75" s="199" t="s">
        <v>30</v>
      </c>
      <c r="X75" s="163" t="s">
        <v>523</v>
      </c>
      <c r="Y75" s="200"/>
      <c r="Z75" s="201"/>
    </row>
    <row r="76" spans="1:26" s="245" customFormat="1" ht="76.5" hidden="1" x14ac:dyDescent="0.25">
      <c r="A76" s="913"/>
      <c r="B76" s="867"/>
      <c r="C76" s="867"/>
      <c r="D76" s="868"/>
      <c r="E76" s="867"/>
      <c r="F76" s="867"/>
      <c r="G76" s="865"/>
      <c r="H76" s="225" t="s">
        <v>318</v>
      </c>
      <c r="I76" s="223" t="s">
        <v>24</v>
      </c>
      <c r="J76" s="223" t="s">
        <v>319</v>
      </c>
      <c r="K76" s="223" t="s">
        <v>320</v>
      </c>
      <c r="L76" s="224">
        <v>43137</v>
      </c>
      <c r="M76" s="224">
        <v>43136</v>
      </c>
      <c r="N76" s="224">
        <v>43159</v>
      </c>
      <c r="O76" s="896" t="s">
        <v>321</v>
      </c>
      <c r="P76" s="896"/>
      <c r="Q76" s="896"/>
      <c r="R76" s="896"/>
      <c r="S76" s="166" t="s">
        <v>398</v>
      </c>
      <c r="T76" s="145" t="s">
        <v>322</v>
      </c>
      <c r="U76" s="69" t="s">
        <v>323</v>
      </c>
      <c r="V76" s="130"/>
      <c r="W76" s="248" t="s">
        <v>30</v>
      </c>
      <c r="X76" s="163" t="s">
        <v>340</v>
      </c>
      <c r="Y76" s="16"/>
      <c r="Z76" s="1"/>
    </row>
    <row r="77" spans="1:26" s="202" customFormat="1" ht="409.5" hidden="1" x14ac:dyDescent="0.25">
      <c r="A77" s="912"/>
      <c r="B77" s="867"/>
      <c r="C77" s="867"/>
      <c r="D77" s="868"/>
      <c r="E77" s="867"/>
      <c r="F77" s="867"/>
      <c r="G77" s="865"/>
      <c r="H77" s="163" t="s">
        <v>324</v>
      </c>
      <c r="I77" s="161" t="s">
        <v>24</v>
      </c>
      <c r="J77" s="161" t="s">
        <v>325</v>
      </c>
      <c r="K77" s="161" t="s">
        <v>326</v>
      </c>
      <c r="L77" s="197">
        <v>43137</v>
      </c>
      <c r="M77" s="197">
        <v>43160</v>
      </c>
      <c r="N77" s="197">
        <v>43464</v>
      </c>
      <c r="O77" s="927" t="s">
        <v>492</v>
      </c>
      <c r="P77" s="927"/>
      <c r="Q77" s="927"/>
      <c r="R77" s="927"/>
      <c r="S77" s="161"/>
      <c r="T77" s="158" t="s">
        <v>558</v>
      </c>
      <c r="U77" s="221" t="s">
        <v>573</v>
      </c>
      <c r="V77" s="198" t="s">
        <v>156</v>
      </c>
      <c r="W77" s="199" t="s">
        <v>30</v>
      </c>
      <c r="X77" s="163" t="s">
        <v>524</v>
      </c>
      <c r="Y77" s="200"/>
      <c r="Z77" s="201"/>
    </row>
    <row r="78" spans="1:26" s="245" customFormat="1" ht="267" hidden="1" customHeight="1" x14ac:dyDescent="0.25">
      <c r="A78" s="912"/>
      <c r="B78" s="867"/>
      <c r="C78" s="867"/>
      <c r="D78" s="868"/>
      <c r="E78" s="867"/>
      <c r="F78" s="867"/>
      <c r="G78" s="865"/>
      <c r="H78" s="261" t="s">
        <v>327</v>
      </c>
      <c r="I78" s="223" t="s">
        <v>24</v>
      </c>
      <c r="J78" s="223" t="s">
        <v>291</v>
      </c>
      <c r="K78" s="223" t="s">
        <v>328</v>
      </c>
      <c r="L78" s="224">
        <v>43137</v>
      </c>
      <c r="M78" s="224">
        <v>43137</v>
      </c>
      <c r="N78" s="224">
        <v>43159</v>
      </c>
      <c r="O78" s="916" t="s">
        <v>343</v>
      </c>
      <c r="P78" s="896"/>
      <c r="Q78" s="896"/>
      <c r="R78" s="896"/>
      <c r="S78" s="223"/>
      <c r="T78" s="173" t="s">
        <v>404</v>
      </c>
      <c r="U78" s="222" t="s">
        <v>411</v>
      </c>
      <c r="V78" s="172"/>
      <c r="W78" s="248" t="s">
        <v>30</v>
      </c>
      <c r="X78" s="163" t="s">
        <v>365</v>
      </c>
      <c r="Y78" s="16"/>
      <c r="Z78" s="1"/>
    </row>
    <row r="79" spans="1:26" s="245" customFormat="1" ht="73.5" hidden="1" customHeight="1" x14ac:dyDescent="0.25">
      <c r="A79" s="912"/>
      <c r="B79" s="867"/>
      <c r="C79" s="867"/>
      <c r="D79" s="868"/>
      <c r="E79" s="867"/>
      <c r="F79" s="867"/>
      <c r="G79" s="865"/>
      <c r="H79" s="261" t="s">
        <v>329</v>
      </c>
      <c r="I79" s="223" t="s">
        <v>24</v>
      </c>
      <c r="J79" s="223" t="s">
        <v>330</v>
      </c>
      <c r="K79" s="223" t="s">
        <v>314</v>
      </c>
      <c r="L79" s="224">
        <v>43137</v>
      </c>
      <c r="M79" s="224">
        <v>43137</v>
      </c>
      <c r="N79" s="224">
        <v>43159</v>
      </c>
      <c r="O79" s="916" t="s">
        <v>341</v>
      </c>
      <c r="P79" s="896"/>
      <c r="Q79" s="896"/>
      <c r="R79" s="896"/>
      <c r="S79" s="223"/>
      <c r="T79" s="145" t="s">
        <v>363</v>
      </c>
      <c r="U79" s="222" t="s">
        <v>342</v>
      </c>
      <c r="V79" s="172"/>
      <c r="W79" s="248" t="s">
        <v>30</v>
      </c>
      <c r="X79" s="163" t="s">
        <v>409</v>
      </c>
      <c r="Y79" s="16"/>
      <c r="Z79" s="1"/>
    </row>
    <row r="80" spans="1:26" s="202" customFormat="1" ht="409.5" hidden="1" x14ac:dyDescent="0.25">
      <c r="A80" s="912"/>
      <c r="B80" s="867"/>
      <c r="C80" s="867"/>
      <c r="D80" s="868"/>
      <c r="E80" s="867"/>
      <c r="F80" s="867"/>
      <c r="G80" s="865"/>
      <c r="H80" s="163" t="s">
        <v>331</v>
      </c>
      <c r="I80" s="161" t="s">
        <v>24</v>
      </c>
      <c r="J80" s="249"/>
      <c r="K80" s="161" t="s">
        <v>332</v>
      </c>
      <c r="L80" s="197">
        <v>43137</v>
      </c>
      <c r="M80" s="197">
        <v>43143</v>
      </c>
      <c r="N80" s="197">
        <v>43147</v>
      </c>
      <c r="O80" s="910" t="s">
        <v>387</v>
      </c>
      <c r="P80" s="910"/>
      <c r="Q80" s="910"/>
      <c r="R80" s="910"/>
      <c r="S80" s="161" t="s">
        <v>385</v>
      </c>
      <c r="T80" s="187" t="s">
        <v>405</v>
      </c>
      <c r="U80" s="162" t="s">
        <v>389</v>
      </c>
      <c r="V80" s="198" t="s">
        <v>156</v>
      </c>
      <c r="W80" s="199" t="s">
        <v>30</v>
      </c>
      <c r="X80" s="163" t="s">
        <v>414</v>
      </c>
      <c r="Y80" s="200"/>
      <c r="Z80" s="201"/>
    </row>
    <row r="81" spans="1:26" s="202" customFormat="1" ht="408" hidden="1" x14ac:dyDescent="0.25">
      <c r="A81" s="912"/>
      <c r="B81" s="867"/>
      <c r="C81" s="867"/>
      <c r="D81" s="868"/>
      <c r="E81" s="867"/>
      <c r="F81" s="867"/>
      <c r="G81" s="865"/>
      <c r="H81" s="163" t="s">
        <v>333</v>
      </c>
      <c r="I81" s="161" t="s">
        <v>140</v>
      </c>
      <c r="J81" s="161" t="s">
        <v>334</v>
      </c>
      <c r="K81" s="161" t="s">
        <v>335</v>
      </c>
      <c r="L81" s="197">
        <v>43131</v>
      </c>
      <c r="M81" s="197">
        <v>43281</v>
      </c>
      <c r="N81" s="197">
        <v>43281</v>
      </c>
      <c r="O81" s="917" t="s">
        <v>386</v>
      </c>
      <c r="P81" s="918"/>
      <c r="Q81" s="918"/>
      <c r="R81" s="919"/>
      <c r="S81" s="161"/>
      <c r="T81" s="187" t="s">
        <v>406</v>
      </c>
      <c r="U81" s="162"/>
      <c r="V81" s="209"/>
      <c r="W81" s="199" t="s">
        <v>30</v>
      </c>
      <c r="X81" s="163" t="s">
        <v>412</v>
      </c>
      <c r="Y81" s="200"/>
      <c r="Z81" s="201"/>
    </row>
    <row r="82" spans="1:26" s="202" customFormat="1" ht="408" hidden="1" x14ac:dyDescent="0.25">
      <c r="A82" s="912"/>
      <c r="B82" s="867"/>
      <c r="C82" s="867"/>
      <c r="D82" s="868"/>
      <c r="E82" s="867"/>
      <c r="F82" s="867"/>
      <c r="G82" s="865"/>
      <c r="H82" s="163" t="s">
        <v>336</v>
      </c>
      <c r="I82" s="161" t="s">
        <v>140</v>
      </c>
      <c r="J82" s="161" t="s">
        <v>334</v>
      </c>
      <c r="K82" s="161" t="s">
        <v>337</v>
      </c>
      <c r="L82" s="197">
        <v>43131</v>
      </c>
      <c r="M82" s="197">
        <v>43160</v>
      </c>
      <c r="N82" s="197">
        <v>43281</v>
      </c>
      <c r="O82" s="920"/>
      <c r="P82" s="921"/>
      <c r="Q82" s="921"/>
      <c r="R82" s="922"/>
      <c r="S82" s="161"/>
      <c r="T82" s="187" t="s">
        <v>407</v>
      </c>
      <c r="U82" s="162"/>
      <c r="V82" s="209"/>
      <c r="W82" s="199" t="s">
        <v>30</v>
      </c>
      <c r="X82" s="163" t="s">
        <v>413</v>
      </c>
      <c r="Y82" s="200"/>
      <c r="Z82" s="201"/>
    </row>
    <row r="83" spans="1:26" s="202" customFormat="1" ht="129" hidden="1" customHeight="1" x14ac:dyDescent="0.25">
      <c r="A83" s="912"/>
      <c r="B83" s="867"/>
      <c r="C83" s="867"/>
      <c r="D83" s="868"/>
      <c r="E83" s="867"/>
      <c r="F83" s="867"/>
      <c r="G83" s="865"/>
      <c r="H83" s="163" t="s">
        <v>338</v>
      </c>
      <c r="I83" s="161" t="s">
        <v>140</v>
      </c>
      <c r="J83" s="161" t="s">
        <v>334</v>
      </c>
      <c r="K83" s="161" t="s">
        <v>339</v>
      </c>
      <c r="L83" s="197">
        <v>43131</v>
      </c>
      <c r="M83" s="197">
        <v>43252</v>
      </c>
      <c r="N83" s="197">
        <v>43281</v>
      </c>
      <c r="O83" s="923"/>
      <c r="P83" s="924"/>
      <c r="Q83" s="924"/>
      <c r="R83" s="925"/>
      <c r="S83" s="161"/>
      <c r="T83" s="187" t="s">
        <v>407</v>
      </c>
      <c r="U83" s="162"/>
      <c r="V83" s="209"/>
      <c r="W83" s="199" t="s">
        <v>30</v>
      </c>
      <c r="X83" s="163" t="s">
        <v>410</v>
      </c>
      <c r="Y83" s="200"/>
      <c r="Z83" s="201"/>
    </row>
    <row r="84" spans="1:26" s="244" customFormat="1" ht="133.5" customHeight="1" x14ac:dyDescent="0.25">
      <c r="A84" s="242">
        <v>1</v>
      </c>
      <c r="B84" s="242" t="s">
        <v>129</v>
      </c>
      <c r="C84" s="242" t="s">
        <v>15</v>
      </c>
      <c r="D84" s="270">
        <v>43451</v>
      </c>
      <c r="E84" s="225" t="s">
        <v>498</v>
      </c>
      <c r="F84" s="234" t="s">
        <v>138</v>
      </c>
      <c r="G84" s="147" t="s">
        <v>497</v>
      </c>
      <c r="H84" s="225" t="s">
        <v>499</v>
      </c>
      <c r="I84" s="223" t="s">
        <v>140</v>
      </c>
      <c r="J84" s="234" t="s">
        <v>500</v>
      </c>
      <c r="K84" s="146" t="s">
        <v>496</v>
      </c>
      <c r="L84" s="149">
        <v>43451</v>
      </c>
      <c r="M84" s="149">
        <v>43480</v>
      </c>
      <c r="N84" s="149">
        <v>43494</v>
      </c>
      <c r="O84" s="519" t="s">
        <v>595</v>
      </c>
      <c r="P84" s="238" t="s">
        <v>596</v>
      </c>
      <c r="Q84" s="69" t="s">
        <v>609</v>
      </c>
      <c r="R84" s="69"/>
      <c r="S84" s="69" t="s">
        <v>159</v>
      </c>
      <c r="T84" s="240" t="s">
        <v>30</v>
      </c>
      <c r="U84" s="243" t="s">
        <v>630</v>
      </c>
      <c r="Y84" s="239"/>
    </row>
    <row r="85" spans="1:26" ht="72" customHeight="1" x14ac:dyDescent="0.25">
      <c r="A85" s="535" t="s">
        <v>933</v>
      </c>
      <c r="T85" s="13"/>
    </row>
    <row r="86" spans="1:26" s="237" customFormat="1" ht="279.75" customHeight="1" x14ac:dyDescent="0.25">
      <c r="A86" s="223">
        <v>1</v>
      </c>
      <c r="B86" s="234" t="s">
        <v>129</v>
      </c>
      <c r="C86" s="234" t="s">
        <v>9</v>
      </c>
      <c r="D86" s="235">
        <v>43432</v>
      </c>
      <c r="E86" s="225" t="s">
        <v>598</v>
      </c>
      <c r="F86" s="234" t="s">
        <v>138</v>
      </c>
      <c r="G86" s="225" t="s">
        <v>416</v>
      </c>
      <c r="H86" s="225" t="s">
        <v>417</v>
      </c>
      <c r="I86" s="223" t="s">
        <v>140</v>
      </c>
      <c r="J86" s="225" t="s">
        <v>418</v>
      </c>
      <c r="K86" s="223" t="s">
        <v>419</v>
      </c>
      <c r="L86" s="224">
        <v>43432</v>
      </c>
      <c r="M86" s="224">
        <v>43446</v>
      </c>
      <c r="N86" s="224">
        <v>43646</v>
      </c>
      <c r="O86" s="836" t="s">
        <v>749</v>
      </c>
      <c r="P86" s="831"/>
      <c r="Q86" s="831"/>
      <c r="R86" s="832"/>
      <c r="S86" s="397" t="s">
        <v>754</v>
      </c>
      <c r="T86" s="69" t="s">
        <v>866</v>
      </c>
      <c r="U86" s="69" t="s">
        <v>599</v>
      </c>
      <c r="V86" s="69" t="s">
        <v>159</v>
      </c>
      <c r="W86" s="450" t="s">
        <v>30</v>
      </c>
      <c r="X86" s="258" t="s">
        <v>864</v>
      </c>
      <c r="Y86" s="236"/>
    </row>
    <row r="87" spans="1:26" s="237" customFormat="1" ht="192.75" customHeight="1" x14ac:dyDescent="0.25">
      <c r="A87" s="223">
        <v>2</v>
      </c>
      <c r="B87" s="234" t="s">
        <v>129</v>
      </c>
      <c r="C87" s="234" t="s">
        <v>9</v>
      </c>
      <c r="D87" s="235">
        <v>43432</v>
      </c>
      <c r="E87" s="225" t="s">
        <v>420</v>
      </c>
      <c r="F87" s="234" t="s">
        <v>138</v>
      </c>
      <c r="G87" s="225" t="s">
        <v>421</v>
      </c>
      <c r="H87" s="225" t="s">
        <v>422</v>
      </c>
      <c r="I87" s="69" t="s">
        <v>140</v>
      </c>
      <c r="J87" s="225" t="s">
        <v>423</v>
      </c>
      <c r="K87" s="223" t="s">
        <v>419</v>
      </c>
      <c r="L87" s="224">
        <v>43432</v>
      </c>
      <c r="M87" s="224">
        <v>43446</v>
      </c>
      <c r="N87" s="224">
        <v>43554</v>
      </c>
      <c r="O87" s="836" t="s">
        <v>750</v>
      </c>
      <c r="P87" s="831"/>
      <c r="Q87" s="831"/>
      <c r="R87" s="832"/>
      <c r="S87" s="397" t="s">
        <v>751</v>
      </c>
      <c r="T87" s="69" t="s">
        <v>867</v>
      </c>
      <c r="U87" s="69" t="s">
        <v>600</v>
      </c>
      <c r="V87" s="69" t="s">
        <v>159</v>
      </c>
      <c r="W87" s="450" t="s">
        <v>30</v>
      </c>
      <c r="X87" s="258" t="s">
        <v>864</v>
      </c>
    </row>
    <row r="88" spans="1:26" s="237" customFormat="1" ht="183" customHeight="1" x14ac:dyDescent="0.25">
      <c r="A88" s="223">
        <v>3</v>
      </c>
      <c r="B88" s="234" t="s">
        <v>129</v>
      </c>
      <c r="C88" s="234" t="s">
        <v>9</v>
      </c>
      <c r="D88" s="235">
        <v>43432</v>
      </c>
      <c r="E88" s="225" t="s">
        <v>424</v>
      </c>
      <c r="F88" s="234" t="s">
        <v>138</v>
      </c>
      <c r="G88" s="225" t="s">
        <v>425</v>
      </c>
      <c r="H88" s="225" t="s">
        <v>426</v>
      </c>
      <c r="I88" s="69" t="s">
        <v>140</v>
      </c>
      <c r="J88" s="225" t="s">
        <v>427</v>
      </c>
      <c r="K88" s="223" t="s">
        <v>419</v>
      </c>
      <c r="L88" s="224">
        <v>43432</v>
      </c>
      <c r="M88" s="224">
        <v>43446</v>
      </c>
      <c r="N88" s="224">
        <v>43646</v>
      </c>
      <c r="O88" s="836" t="s">
        <v>752</v>
      </c>
      <c r="P88" s="831"/>
      <c r="Q88" s="831"/>
      <c r="R88" s="832"/>
      <c r="S88" s="398" t="s">
        <v>753</v>
      </c>
      <c r="T88" s="69" t="s">
        <v>868</v>
      </c>
      <c r="U88" s="69" t="s">
        <v>857</v>
      </c>
      <c r="V88" s="69" t="s">
        <v>159</v>
      </c>
      <c r="W88" s="450" t="s">
        <v>30</v>
      </c>
      <c r="X88" s="258" t="s">
        <v>864</v>
      </c>
    </row>
    <row r="89" spans="1:26" s="388" customFormat="1" ht="207.75" customHeight="1" x14ac:dyDescent="0.25">
      <c r="A89" s="299">
        <v>2</v>
      </c>
      <c r="B89" s="223" t="s">
        <v>129</v>
      </c>
      <c r="C89" s="223" t="s">
        <v>9</v>
      </c>
      <c r="D89" s="224">
        <v>43432</v>
      </c>
      <c r="E89" s="223" t="s">
        <v>429</v>
      </c>
      <c r="F89" s="223" t="s">
        <v>138</v>
      </c>
      <c r="G89" s="223" t="s">
        <v>430</v>
      </c>
      <c r="H89" s="297" t="s">
        <v>431</v>
      </c>
      <c r="I89" s="223" t="s">
        <v>140</v>
      </c>
      <c r="J89" s="297" t="s">
        <v>597</v>
      </c>
      <c r="K89" s="223" t="s">
        <v>432</v>
      </c>
      <c r="L89" s="224">
        <v>43432</v>
      </c>
      <c r="M89" s="224">
        <v>43446</v>
      </c>
      <c r="N89" s="224">
        <v>43646</v>
      </c>
      <c r="O89" s="830" t="s">
        <v>845</v>
      </c>
      <c r="P89" s="839"/>
      <c r="Q89" s="839"/>
      <c r="R89" s="840"/>
      <c r="S89" s="397" t="s">
        <v>755</v>
      </c>
      <c r="T89" s="225" t="s">
        <v>869</v>
      </c>
      <c r="U89" s="165" t="s">
        <v>858</v>
      </c>
      <c r="V89" s="129" t="s">
        <v>156</v>
      </c>
      <c r="W89" s="247" t="s">
        <v>30</v>
      </c>
      <c r="X89" s="286" t="s">
        <v>870</v>
      </c>
      <c r="Y89" s="16"/>
      <c r="Z89" s="1"/>
    </row>
    <row r="90" spans="1:26" s="388" customFormat="1" ht="216.75" customHeight="1" x14ac:dyDescent="0.25">
      <c r="A90" s="223">
        <v>1</v>
      </c>
      <c r="B90" s="223" t="s">
        <v>129</v>
      </c>
      <c r="C90" s="223" t="s">
        <v>9</v>
      </c>
      <c r="D90" s="224">
        <v>43431</v>
      </c>
      <c r="E90" s="225" t="s">
        <v>433</v>
      </c>
      <c r="F90" s="223" t="s">
        <v>138</v>
      </c>
      <c r="G90" s="225" t="s">
        <v>434</v>
      </c>
      <c r="H90" s="225" t="s">
        <v>435</v>
      </c>
      <c r="I90" s="223" t="s">
        <v>140</v>
      </c>
      <c r="J90" s="225" t="s">
        <v>436</v>
      </c>
      <c r="K90" s="223" t="s">
        <v>428</v>
      </c>
      <c r="L90" s="224">
        <v>43432</v>
      </c>
      <c r="M90" s="224">
        <v>43446</v>
      </c>
      <c r="N90" s="224">
        <v>43646</v>
      </c>
      <c r="O90" s="836" t="s">
        <v>756</v>
      </c>
      <c r="P90" s="831"/>
      <c r="Q90" s="831"/>
      <c r="R90" s="832"/>
      <c r="S90" s="397" t="s">
        <v>757</v>
      </c>
      <c r="T90" s="69" t="s">
        <v>872</v>
      </c>
      <c r="U90" s="223" t="s">
        <v>859</v>
      </c>
      <c r="V90" s="223" t="s">
        <v>156</v>
      </c>
      <c r="W90" s="450" t="s">
        <v>30</v>
      </c>
      <c r="X90" s="69" t="s">
        <v>871</v>
      </c>
      <c r="Y90" s="53"/>
      <c r="Z90" s="1"/>
    </row>
    <row r="91" spans="1:26" s="402" customFormat="1" ht="216.75" customHeight="1" x14ac:dyDescent="0.25">
      <c r="A91" s="397">
        <v>2</v>
      </c>
      <c r="B91" s="397" t="s">
        <v>129</v>
      </c>
      <c r="C91" s="397" t="s">
        <v>9</v>
      </c>
      <c r="D91" s="400">
        <v>43431</v>
      </c>
      <c r="E91" s="212" t="s">
        <v>437</v>
      </c>
      <c r="F91" s="397" t="s">
        <v>138</v>
      </c>
      <c r="G91" s="212" t="s">
        <v>438</v>
      </c>
      <c r="H91" s="212" t="s">
        <v>439</v>
      </c>
      <c r="I91" s="397" t="s">
        <v>140</v>
      </c>
      <c r="J91" s="212" t="s">
        <v>440</v>
      </c>
      <c r="K91" s="397" t="s">
        <v>428</v>
      </c>
      <c r="L91" s="419">
        <v>43440</v>
      </c>
      <c r="M91" s="400">
        <v>43446</v>
      </c>
      <c r="N91" s="420" t="s">
        <v>441</v>
      </c>
      <c r="O91" s="836" t="s">
        <v>758</v>
      </c>
      <c r="P91" s="831"/>
      <c r="Q91" s="831"/>
      <c r="R91" s="832"/>
      <c r="S91" s="397" t="s">
        <v>759</v>
      </c>
      <c r="T91" s="399" t="s">
        <v>873</v>
      </c>
      <c r="U91" s="397" t="s">
        <v>865</v>
      </c>
      <c r="V91" s="397" t="s">
        <v>156</v>
      </c>
      <c r="W91" s="420" t="s">
        <v>30</v>
      </c>
      <c r="X91" s="69" t="s">
        <v>871</v>
      </c>
      <c r="Y91" s="421"/>
      <c r="Z91" s="401"/>
    </row>
    <row r="92" spans="1:26" s="402" customFormat="1" ht="147.75" customHeight="1" x14ac:dyDescent="0.25">
      <c r="A92" s="397">
        <v>3</v>
      </c>
      <c r="B92" s="397" t="s">
        <v>10</v>
      </c>
      <c r="C92" s="397" t="s">
        <v>53</v>
      </c>
      <c r="D92" s="419">
        <v>43433</v>
      </c>
      <c r="E92" s="212" t="s">
        <v>442</v>
      </c>
      <c r="F92" s="420" t="s">
        <v>17</v>
      </c>
      <c r="G92" s="212" t="s">
        <v>443</v>
      </c>
      <c r="H92" s="212" t="s">
        <v>444</v>
      </c>
      <c r="I92" s="420" t="s">
        <v>24</v>
      </c>
      <c r="J92" s="212" t="s">
        <v>440</v>
      </c>
      <c r="K92" s="397" t="s">
        <v>428</v>
      </c>
      <c r="L92" s="419">
        <v>43440</v>
      </c>
      <c r="M92" s="400">
        <v>43446</v>
      </c>
      <c r="N92" s="420" t="s">
        <v>441</v>
      </c>
      <c r="O92" s="836" t="s">
        <v>760</v>
      </c>
      <c r="P92" s="831"/>
      <c r="Q92" s="831"/>
      <c r="R92" s="832"/>
      <c r="S92" s="397" t="s">
        <v>761</v>
      </c>
      <c r="T92" s="399" t="s">
        <v>874</v>
      </c>
      <c r="U92" s="397" t="s">
        <v>865</v>
      </c>
      <c r="V92" s="420" t="s">
        <v>156</v>
      </c>
      <c r="W92" s="420" t="s">
        <v>30</v>
      </c>
      <c r="X92" s="399" t="s">
        <v>871</v>
      </c>
      <c r="Y92" s="421"/>
      <c r="Z92" s="401"/>
    </row>
    <row r="93" spans="1:26" s="388" customFormat="1" ht="267.75" customHeight="1" x14ac:dyDescent="0.25">
      <c r="A93" s="223">
        <v>4</v>
      </c>
      <c r="B93" s="223" t="s">
        <v>10</v>
      </c>
      <c r="C93" s="223" t="s">
        <v>53</v>
      </c>
      <c r="D93" s="224">
        <v>43433</v>
      </c>
      <c r="E93" s="225" t="s">
        <v>445</v>
      </c>
      <c r="F93" s="223" t="s">
        <v>17</v>
      </c>
      <c r="G93" s="225" t="s">
        <v>446</v>
      </c>
      <c r="H93" s="225" t="s">
        <v>447</v>
      </c>
      <c r="I93" s="223" t="s">
        <v>24</v>
      </c>
      <c r="J93" s="225" t="s">
        <v>448</v>
      </c>
      <c r="K93" s="223" t="s">
        <v>428</v>
      </c>
      <c r="L93" s="224">
        <v>43440</v>
      </c>
      <c r="M93" s="224">
        <v>43446</v>
      </c>
      <c r="N93" s="224">
        <v>43554</v>
      </c>
      <c r="O93" s="836" t="s">
        <v>762</v>
      </c>
      <c r="P93" s="831"/>
      <c r="Q93" s="831"/>
      <c r="R93" s="832"/>
      <c r="S93" s="397" t="s">
        <v>763</v>
      </c>
      <c r="T93" s="69" t="s">
        <v>875</v>
      </c>
      <c r="U93" s="223" t="s">
        <v>584</v>
      </c>
      <c r="V93" s="223" t="s">
        <v>156</v>
      </c>
      <c r="W93" s="450" t="s">
        <v>30</v>
      </c>
      <c r="X93" s="69" t="s">
        <v>871</v>
      </c>
      <c r="Y93" s="1"/>
      <c r="Z93" s="1"/>
    </row>
    <row r="94" spans="1:26" s="388" customFormat="1" ht="153" customHeight="1" x14ac:dyDescent="0.25">
      <c r="A94" s="223">
        <v>5</v>
      </c>
      <c r="B94" s="223" t="s">
        <v>10</v>
      </c>
      <c r="C94" s="223" t="s">
        <v>53</v>
      </c>
      <c r="D94" s="224">
        <v>43433</v>
      </c>
      <c r="E94" s="225" t="s">
        <v>449</v>
      </c>
      <c r="F94" s="223" t="s">
        <v>17</v>
      </c>
      <c r="G94" s="225" t="s">
        <v>450</v>
      </c>
      <c r="H94" s="225" t="s">
        <v>451</v>
      </c>
      <c r="I94" s="223" t="s">
        <v>24</v>
      </c>
      <c r="J94" s="225" t="s">
        <v>452</v>
      </c>
      <c r="K94" s="223" t="s">
        <v>428</v>
      </c>
      <c r="L94" s="224">
        <v>43440</v>
      </c>
      <c r="M94" s="224">
        <v>43446</v>
      </c>
      <c r="N94" s="223" t="s">
        <v>441</v>
      </c>
      <c r="O94" s="836" t="s">
        <v>764</v>
      </c>
      <c r="P94" s="831"/>
      <c r="Q94" s="831"/>
      <c r="R94" s="832"/>
      <c r="S94" s="397" t="s">
        <v>765</v>
      </c>
      <c r="T94" s="69" t="s">
        <v>876</v>
      </c>
      <c r="U94" s="165" t="s">
        <v>858</v>
      </c>
      <c r="V94" s="223" t="s">
        <v>156</v>
      </c>
      <c r="W94" s="450" t="s">
        <v>30</v>
      </c>
      <c r="X94" s="69" t="s">
        <v>871</v>
      </c>
      <c r="Y94" s="1"/>
      <c r="Z94" s="1"/>
    </row>
    <row r="95" spans="1:26" s="388" customFormat="1" ht="153" customHeight="1" x14ac:dyDescent="0.25">
      <c r="A95" s="223">
        <v>6</v>
      </c>
      <c r="B95" s="223" t="s">
        <v>10</v>
      </c>
      <c r="C95" s="223" t="s">
        <v>53</v>
      </c>
      <c r="D95" s="224">
        <v>43433</v>
      </c>
      <c r="E95" s="225" t="s">
        <v>453</v>
      </c>
      <c r="F95" s="223" t="s">
        <v>17</v>
      </c>
      <c r="G95" s="225" t="s">
        <v>454</v>
      </c>
      <c r="H95" s="225" t="s">
        <v>601</v>
      </c>
      <c r="I95" s="223" t="s">
        <v>24</v>
      </c>
      <c r="J95" s="225" t="s">
        <v>455</v>
      </c>
      <c r="K95" s="223" t="s">
        <v>428</v>
      </c>
      <c r="L95" s="224">
        <v>43440</v>
      </c>
      <c r="M95" s="224">
        <v>43446</v>
      </c>
      <c r="N95" s="224">
        <v>43554</v>
      </c>
      <c r="O95" s="830" t="s">
        <v>766</v>
      </c>
      <c r="P95" s="831"/>
      <c r="Q95" s="831"/>
      <c r="R95" s="832"/>
      <c r="S95" s="403" t="s">
        <v>767</v>
      </c>
      <c r="T95" s="69" t="s">
        <v>878</v>
      </c>
      <c r="U95" s="285" t="s">
        <v>585</v>
      </c>
      <c r="V95" s="223" t="s">
        <v>156</v>
      </c>
      <c r="W95" s="450" t="s">
        <v>30</v>
      </c>
      <c r="X95" s="286" t="s">
        <v>877</v>
      </c>
      <c r="Y95" s="1"/>
      <c r="Z95" s="1"/>
    </row>
    <row r="96" spans="1:26" ht="409.5" customHeight="1" x14ac:dyDescent="0.25">
      <c r="A96" s="479"/>
      <c r="B96" s="479"/>
      <c r="C96" s="479"/>
      <c r="D96" s="481"/>
      <c r="E96" s="480"/>
      <c r="F96" s="479"/>
      <c r="G96" s="480"/>
      <c r="H96" s="455" t="s">
        <v>202</v>
      </c>
      <c r="I96" s="450" t="s">
        <v>140</v>
      </c>
      <c r="J96" s="450" t="s">
        <v>203</v>
      </c>
      <c r="K96" s="450" t="s">
        <v>171</v>
      </c>
      <c r="L96" s="451">
        <v>42857</v>
      </c>
      <c r="M96" s="451">
        <v>43467</v>
      </c>
      <c r="N96" s="451">
        <v>43830</v>
      </c>
      <c r="O96" s="837" t="s">
        <v>841</v>
      </c>
      <c r="P96" s="837"/>
      <c r="Q96" s="837"/>
      <c r="R96" s="837"/>
      <c r="S96" s="448" t="s">
        <v>842</v>
      </c>
      <c r="T96" s="173" t="s">
        <v>926</v>
      </c>
      <c r="U96" s="260" t="s">
        <v>860</v>
      </c>
      <c r="V96" s="247"/>
      <c r="W96" s="467" t="s">
        <v>30</v>
      </c>
      <c r="X96" s="212" t="s">
        <v>927</v>
      </c>
      <c r="Y96" s="16"/>
      <c r="Z96" s="1"/>
    </row>
    <row r="97" spans="1:26" s="283" customFormat="1" ht="195" customHeight="1" x14ac:dyDescent="0.25">
      <c r="A97" s="449">
        <v>18</v>
      </c>
      <c r="B97" s="185" t="s">
        <v>10</v>
      </c>
      <c r="C97" s="185" t="s">
        <v>126</v>
      </c>
      <c r="D97" s="451">
        <v>43138</v>
      </c>
      <c r="E97" s="448" t="s">
        <v>580</v>
      </c>
      <c r="F97" s="450" t="s">
        <v>11</v>
      </c>
      <c r="G97" s="448" t="s">
        <v>581</v>
      </c>
      <c r="H97" s="455" t="s">
        <v>582</v>
      </c>
      <c r="I97" s="450" t="s">
        <v>24</v>
      </c>
      <c r="J97" s="450" t="s">
        <v>583</v>
      </c>
      <c r="K97" s="450" t="s">
        <v>171</v>
      </c>
      <c r="L97" s="451">
        <v>43503</v>
      </c>
      <c r="M97" s="451">
        <v>43503</v>
      </c>
      <c r="N97" s="451">
        <v>43511</v>
      </c>
      <c r="O97" s="838" t="s">
        <v>843</v>
      </c>
      <c r="P97" s="838"/>
      <c r="Q97" s="838"/>
      <c r="R97" s="838"/>
      <c r="S97" s="303" t="s">
        <v>844</v>
      </c>
      <c r="T97" s="302" t="s">
        <v>862</v>
      </c>
      <c r="U97" s="260" t="s">
        <v>623</v>
      </c>
      <c r="V97" s="264" t="s">
        <v>156</v>
      </c>
      <c r="W97" s="467" t="s">
        <v>30</v>
      </c>
      <c r="X97" s="186" t="s">
        <v>928</v>
      </c>
      <c r="Y97" s="1"/>
      <c r="Z97" s="1"/>
    </row>
    <row r="98" spans="1:26" s="435" customFormat="1" ht="112.5" customHeight="1" x14ac:dyDescent="0.25">
      <c r="A98" s="425">
        <v>28</v>
      </c>
      <c r="B98" s="426" t="s">
        <v>10</v>
      </c>
      <c r="C98" s="426" t="s">
        <v>127</v>
      </c>
      <c r="D98" s="427">
        <v>43516</v>
      </c>
      <c r="E98" s="428" t="s">
        <v>576</v>
      </c>
      <c r="F98" s="426" t="s">
        <v>11</v>
      </c>
      <c r="G98" s="212" t="s">
        <v>577</v>
      </c>
      <c r="H98" s="429" t="s">
        <v>578</v>
      </c>
      <c r="I98" s="428" t="s">
        <v>24</v>
      </c>
      <c r="J98" s="426" t="s">
        <v>579</v>
      </c>
      <c r="K98" s="397" t="s">
        <v>574</v>
      </c>
      <c r="L98" s="430">
        <v>43435</v>
      </c>
      <c r="M98" s="430">
        <v>43435</v>
      </c>
      <c r="N98" s="427">
        <v>43461</v>
      </c>
      <c r="O98" s="830" t="s">
        <v>863</v>
      </c>
      <c r="P98" s="831"/>
      <c r="Q98" s="831"/>
      <c r="R98" s="832"/>
      <c r="S98" s="431" t="s">
        <v>575</v>
      </c>
      <c r="T98" s="432" t="s">
        <v>888</v>
      </c>
      <c r="U98" s="433" t="s">
        <v>602</v>
      </c>
      <c r="V98" s="425" t="s">
        <v>156</v>
      </c>
      <c r="W98" s="428" t="s">
        <v>30</v>
      </c>
      <c r="X98" s="429" t="s">
        <v>929</v>
      </c>
      <c r="Y98" s="434"/>
    </row>
    <row r="99" spans="1:26" s="447" customFormat="1" ht="160.5" customHeight="1" x14ac:dyDescent="0.25">
      <c r="A99" s="510"/>
      <c r="B99" s="458"/>
      <c r="C99" s="458"/>
      <c r="D99" s="511"/>
      <c r="E99" s="457"/>
      <c r="F99" s="458"/>
      <c r="G99" s="456"/>
      <c r="H99" s="448" t="s">
        <v>373</v>
      </c>
      <c r="I99" s="450" t="s">
        <v>24</v>
      </c>
      <c r="J99" s="450" t="s">
        <v>374</v>
      </c>
      <c r="K99" s="409" t="s">
        <v>369</v>
      </c>
      <c r="L99" s="451">
        <v>43370</v>
      </c>
      <c r="M99" s="190">
        <v>43374</v>
      </c>
      <c r="N99" s="190">
        <v>43612</v>
      </c>
      <c r="O99" s="833" t="s">
        <v>846</v>
      </c>
      <c r="P99" s="834"/>
      <c r="Q99" s="834"/>
      <c r="R99" s="835"/>
      <c r="S99" s="450" t="s">
        <v>772</v>
      </c>
      <c r="T99" s="218" t="s">
        <v>879</v>
      </c>
      <c r="U99" s="191" t="s">
        <v>500</v>
      </c>
      <c r="V99" s="191"/>
      <c r="W99" s="247" t="s">
        <v>30</v>
      </c>
      <c r="X99" s="477" t="s">
        <v>880</v>
      </c>
    </row>
    <row r="100" spans="1:26" s="447" customFormat="1" ht="138" customHeight="1" x14ac:dyDescent="0.25">
      <c r="A100" s="310">
        <v>32</v>
      </c>
      <c r="B100" s="185" t="s">
        <v>129</v>
      </c>
      <c r="C100" s="185" t="s">
        <v>123</v>
      </c>
      <c r="D100" s="454">
        <v>43437</v>
      </c>
      <c r="E100" s="445" t="s">
        <v>507</v>
      </c>
      <c r="F100" s="185" t="s">
        <v>138</v>
      </c>
      <c r="G100" s="311" t="s">
        <v>508</v>
      </c>
      <c r="H100" s="311" t="s">
        <v>509</v>
      </c>
      <c r="I100" s="185" t="s">
        <v>24</v>
      </c>
      <c r="J100" s="311" t="s">
        <v>384</v>
      </c>
      <c r="K100" s="409" t="s">
        <v>369</v>
      </c>
      <c r="L100" s="451">
        <v>43437</v>
      </c>
      <c r="M100" s="190">
        <v>43497</v>
      </c>
      <c r="N100" s="190">
        <v>43678</v>
      </c>
      <c r="O100" s="833" t="s">
        <v>787</v>
      </c>
      <c r="P100" s="834"/>
      <c r="Q100" s="834"/>
      <c r="R100" s="835"/>
      <c r="S100" s="312" t="s">
        <v>788</v>
      </c>
      <c r="T100" s="313" t="s">
        <v>882</v>
      </c>
      <c r="U100" s="314" t="s">
        <v>610</v>
      </c>
      <c r="V100" s="264"/>
      <c r="W100" s="247" t="s">
        <v>30</v>
      </c>
      <c r="X100" s="477" t="s">
        <v>883</v>
      </c>
    </row>
    <row r="101" spans="1:26" s="447" customFormat="1" ht="72" customHeight="1" x14ac:dyDescent="0.25">
      <c r="A101" s="462"/>
      <c r="B101" s="464"/>
      <c r="C101" s="464" t="s">
        <v>123</v>
      </c>
      <c r="D101" s="465"/>
      <c r="E101" s="238" t="s">
        <v>662</v>
      </c>
      <c r="F101" s="464"/>
      <c r="G101" s="466"/>
      <c r="H101" s="459" t="s">
        <v>663</v>
      </c>
      <c r="I101" s="470" t="s">
        <v>140</v>
      </c>
      <c r="J101" s="471" t="s">
        <v>664</v>
      </c>
      <c r="K101" s="471" t="s">
        <v>665</v>
      </c>
      <c r="L101" s="468">
        <v>43585</v>
      </c>
      <c r="M101" s="468">
        <v>43587</v>
      </c>
      <c r="N101" s="468">
        <v>43615</v>
      </c>
      <c r="O101" s="833" t="s">
        <v>789</v>
      </c>
      <c r="P101" s="834"/>
      <c r="Q101" s="834"/>
      <c r="R101" s="835"/>
      <c r="S101" s="238" t="s">
        <v>790</v>
      </c>
      <c r="T101" s="422" t="s">
        <v>890</v>
      </c>
      <c r="U101" s="423" t="s">
        <v>885</v>
      </c>
      <c r="V101" s="264" t="s">
        <v>156</v>
      </c>
      <c r="W101" s="247" t="s">
        <v>30</v>
      </c>
      <c r="X101" s="238" t="s">
        <v>884</v>
      </c>
    </row>
    <row r="102" spans="1:26" s="447" customFormat="1" ht="72" customHeight="1" x14ac:dyDescent="0.25">
      <c r="A102" s="842"/>
      <c r="B102" s="845"/>
      <c r="C102" s="463"/>
      <c r="D102" s="848"/>
      <c r="E102" s="853"/>
      <c r="F102" s="845"/>
      <c r="G102" s="845"/>
      <c r="H102" s="469" t="s">
        <v>791</v>
      </c>
      <c r="I102" s="470" t="s">
        <v>140</v>
      </c>
      <c r="J102" s="470" t="s">
        <v>372</v>
      </c>
      <c r="K102" s="470" t="s">
        <v>666</v>
      </c>
      <c r="L102" s="379">
        <v>43585</v>
      </c>
      <c r="M102" s="379">
        <v>43617</v>
      </c>
      <c r="N102" s="379">
        <v>43630</v>
      </c>
      <c r="O102" s="833" t="s">
        <v>792</v>
      </c>
      <c r="P102" s="834"/>
      <c r="Q102" s="834"/>
      <c r="R102" s="835"/>
      <c r="S102" s="475" t="s">
        <v>793</v>
      </c>
      <c r="T102" s="422" t="s">
        <v>887</v>
      </c>
      <c r="U102" s="424" t="s">
        <v>886</v>
      </c>
      <c r="V102" s="264" t="s">
        <v>156</v>
      </c>
      <c r="W102" s="247" t="s">
        <v>30</v>
      </c>
      <c r="X102" s="238" t="s">
        <v>884</v>
      </c>
    </row>
    <row r="103" spans="1:26" s="447" customFormat="1" ht="72" customHeight="1" x14ac:dyDescent="0.25">
      <c r="A103" s="842"/>
      <c r="B103" s="845"/>
      <c r="C103" s="463"/>
      <c r="D103" s="848"/>
      <c r="E103" s="854"/>
      <c r="F103" s="845"/>
      <c r="G103" s="845"/>
      <c r="H103" s="475" t="s">
        <v>667</v>
      </c>
      <c r="I103" s="470" t="s">
        <v>140</v>
      </c>
      <c r="J103" s="471" t="s">
        <v>664</v>
      </c>
      <c r="K103" s="471" t="s">
        <v>668</v>
      </c>
      <c r="L103" s="468">
        <v>43585</v>
      </c>
      <c r="M103" s="468">
        <v>43556</v>
      </c>
      <c r="N103" s="468">
        <v>43800</v>
      </c>
      <c r="O103" s="833" t="s">
        <v>794</v>
      </c>
      <c r="P103" s="834"/>
      <c r="Q103" s="834"/>
      <c r="R103" s="835"/>
      <c r="S103" s="475" t="s">
        <v>795</v>
      </c>
      <c r="T103" s="422" t="s">
        <v>889</v>
      </c>
      <c r="U103" s="424" t="s">
        <v>885</v>
      </c>
      <c r="V103" s="264" t="s">
        <v>156</v>
      </c>
      <c r="W103" s="247" t="s">
        <v>30</v>
      </c>
      <c r="X103" s="238" t="s">
        <v>884</v>
      </c>
    </row>
    <row r="104" spans="1:26" s="447" customFormat="1" ht="72" customHeight="1" x14ac:dyDescent="0.25">
      <c r="A104" s="841">
        <v>36</v>
      </c>
      <c r="B104" s="844" t="s">
        <v>10</v>
      </c>
      <c r="C104" s="844" t="s">
        <v>123</v>
      </c>
      <c r="D104" s="847">
        <v>43564</v>
      </c>
      <c r="E104" s="238" t="s">
        <v>670</v>
      </c>
      <c r="F104" s="470" t="s">
        <v>17</v>
      </c>
      <c r="G104" s="850" t="s">
        <v>671</v>
      </c>
      <c r="H104" s="475" t="s">
        <v>672</v>
      </c>
      <c r="I104" s="470" t="s">
        <v>140</v>
      </c>
      <c r="J104" s="471" t="s">
        <v>673</v>
      </c>
      <c r="K104" s="471" t="s">
        <v>666</v>
      </c>
      <c r="L104" s="468">
        <v>43585</v>
      </c>
      <c r="M104" s="468">
        <v>43587</v>
      </c>
      <c r="N104" s="468">
        <v>43615</v>
      </c>
      <c r="O104" s="833" t="s">
        <v>796</v>
      </c>
      <c r="P104" s="834"/>
      <c r="Q104" s="834"/>
      <c r="R104" s="834"/>
      <c r="S104" s="404" t="s">
        <v>797</v>
      </c>
      <c r="T104" s="422" t="s">
        <v>891</v>
      </c>
      <c r="U104" s="424" t="s">
        <v>892</v>
      </c>
      <c r="V104" s="264" t="s">
        <v>156</v>
      </c>
      <c r="W104" s="247" t="s">
        <v>30</v>
      </c>
      <c r="X104" s="238" t="s">
        <v>884</v>
      </c>
    </row>
    <row r="105" spans="1:26" s="447" customFormat="1" ht="72" customHeight="1" x14ac:dyDescent="0.25">
      <c r="A105" s="842"/>
      <c r="B105" s="845" t="s">
        <v>10</v>
      </c>
      <c r="C105" s="845" t="s">
        <v>123</v>
      </c>
      <c r="D105" s="848">
        <v>43564</v>
      </c>
      <c r="E105" s="238" t="s">
        <v>674</v>
      </c>
      <c r="F105" s="470" t="s">
        <v>17</v>
      </c>
      <c r="G105" s="851"/>
      <c r="H105" s="381" t="s">
        <v>675</v>
      </c>
      <c r="I105" s="470" t="s">
        <v>140</v>
      </c>
      <c r="J105" s="470" t="s">
        <v>676</v>
      </c>
      <c r="K105" s="470" t="s">
        <v>666</v>
      </c>
      <c r="L105" s="379">
        <v>43585</v>
      </c>
      <c r="M105" s="379">
        <v>43587</v>
      </c>
      <c r="N105" s="379">
        <v>43615</v>
      </c>
      <c r="O105" s="833" t="s">
        <v>798</v>
      </c>
      <c r="P105" s="834"/>
      <c r="Q105" s="834"/>
      <c r="R105" s="835"/>
      <c r="S105" s="405" t="s">
        <v>799</v>
      </c>
      <c r="T105" s="422" t="s">
        <v>898</v>
      </c>
      <c r="U105" s="424" t="s">
        <v>899</v>
      </c>
      <c r="V105" s="264" t="s">
        <v>156</v>
      </c>
      <c r="W105" s="247" t="s">
        <v>30</v>
      </c>
      <c r="X105" s="238" t="s">
        <v>884</v>
      </c>
    </row>
    <row r="106" spans="1:26" s="447" customFormat="1" ht="72" customHeight="1" x14ac:dyDescent="0.25">
      <c r="A106" s="843"/>
      <c r="B106" s="846" t="s">
        <v>10</v>
      </c>
      <c r="C106" s="846" t="s">
        <v>123</v>
      </c>
      <c r="D106" s="849">
        <v>43564</v>
      </c>
      <c r="E106" s="382" t="s">
        <v>677</v>
      </c>
      <c r="F106" s="470" t="s">
        <v>17</v>
      </c>
      <c r="G106" s="852"/>
      <c r="H106" s="475" t="s">
        <v>678</v>
      </c>
      <c r="I106" s="470" t="s">
        <v>140</v>
      </c>
      <c r="J106" s="471" t="s">
        <v>679</v>
      </c>
      <c r="K106" s="471" t="s">
        <v>666</v>
      </c>
      <c r="L106" s="468">
        <v>43585</v>
      </c>
      <c r="M106" s="468">
        <v>43587</v>
      </c>
      <c r="N106" s="468">
        <v>43600</v>
      </c>
      <c r="O106" s="833" t="s">
        <v>800</v>
      </c>
      <c r="P106" s="834"/>
      <c r="Q106" s="834"/>
      <c r="R106" s="835"/>
      <c r="S106" s="405" t="s">
        <v>801</v>
      </c>
      <c r="T106" s="422" t="s">
        <v>898</v>
      </c>
      <c r="U106" s="424" t="s">
        <v>899</v>
      </c>
      <c r="V106" s="264" t="s">
        <v>156</v>
      </c>
      <c r="W106" s="247" t="s">
        <v>30</v>
      </c>
      <c r="X106" s="238" t="s">
        <v>884</v>
      </c>
    </row>
    <row r="107" spans="1:26" s="447" customFormat="1" ht="72" customHeight="1" x14ac:dyDescent="0.25">
      <c r="A107" s="841">
        <v>38</v>
      </c>
      <c r="B107" s="844" t="s">
        <v>10</v>
      </c>
      <c r="C107" s="844" t="s">
        <v>123</v>
      </c>
      <c r="D107" s="847">
        <v>43564</v>
      </c>
      <c r="E107" s="238" t="s">
        <v>680</v>
      </c>
      <c r="F107" s="470" t="s">
        <v>17</v>
      </c>
      <c r="G107" s="855" t="s">
        <v>681</v>
      </c>
      <c r="H107" s="475" t="s">
        <v>682</v>
      </c>
      <c r="I107" s="470" t="s">
        <v>140</v>
      </c>
      <c r="J107" s="471" t="s">
        <v>683</v>
      </c>
      <c r="K107" s="471" t="s">
        <v>665</v>
      </c>
      <c r="L107" s="468">
        <v>43585</v>
      </c>
      <c r="M107" s="468">
        <v>43587</v>
      </c>
      <c r="N107" s="468">
        <v>43615</v>
      </c>
      <c r="O107" s="833" t="s">
        <v>802</v>
      </c>
      <c r="P107" s="834"/>
      <c r="Q107" s="834"/>
      <c r="R107" s="835"/>
      <c r="S107" s="475" t="s">
        <v>803</v>
      </c>
      <c r="T107" s="422" t="s">
        <v>900</v>
      </c>
      <c r="U107" s="452"/>
      <c r="V107" s="264" t="s">
        <v>156</v>
      </c>
      <c r="W107" s="247" t="s">
        <v>30</v>
      </c>
      <c r="X107" s="238" t="s">
        <v>884</v>
      </c>
    </row>
    <row r="108" spans="1:26" s="447" customFormat="1" ht="72" customHeight="1" x14ac:dyDescent="0.25">
      <c r="A108" s="843"/>
      <c r="B108" s="846" t="s">
        <v>10</v>
      </c>
      <c r="C108" s="846" t="s">
        <v>123</v>
      </c>
      <c r="D108" s="849"/>
      <c r="E108" s="459" t="s">
        <v>684</v>
      </c>
      <c r="F108" s="470" t="s">
        <v>17</v>
      </c>
      <c r="G108" s="854"/>
      <c r="H108" s="469" t="s">
        <v>685</v>
      </c>
      <c r="I108" s="470" t="s">
        <v>140</v>
      </c>
      <c r="J108" s="471" t="s">
        <v>686</v>
      </c>
      <c r="K108" s="471" t="s">
        <v>665</v>
      </c>
      <c r="L108" s="468">
        <v>43585</v>
      </c>
      <c r="M108" s="468">
        <v>43587</v>
      </c>
      <c r="N108" s="468">
        <v>43615</v>
      </c>
      <c r="O108" s="833" t="s">
        <v>804</v>
      </c>
      <c r="P108" s="834"/>
      <c r="Q108" s="834"/>
      <c r="R108" s="835"/>
      <c r="S108" s="133" t="s">
        <v>805</v>
      </c>
      <c r="T108" s="422" t="s">
        <v>901</v>
      </c>
      <c r="U108" s="452"/>
      <c r="V108" s="264" t="s">
        <v>156</v>
      </c>
      <c r="W108" s="247" t="s">
        <v>30</v>
      </c>
      <c r="X108" s="238" t="s">
        <v>884</v>
      </c>
    </row>
    <row r="109" spans="1:26" s="447" customFormat="1" ht="72" customHeight="1" x14ac:dyDescent="0.25">
      <c r="A109" s="310">
        <v>39</v>
      </c>
      <c r="B109" s="470" t="s">
        <v>10</v>
      </c>
      <c r="C109" s="470" t="s">
        <v>123</v>
      </c>
      <c r="D109" s="383">
        <v>43564</v>
      </c>
      <c r="E109" s="475" t="s">
        <v>687</v>
      </c>
      <c r="F109" s="470" t="s">
        <v>17</v>
      </c>
      <c r="G109" s="238" t="s">
        <v>688</v>
      </c>
      <c r="H109" s="475" t="s">
        <v>689</v>
      </c>
      <c r="I109" s="470" t="s">
        <v>140</v>
      </c>
      <c r="J109" s="471" t="s">
        <v>690</v>
      </c>
      <c r="K109" s="471" t="s">
        <v>669</v>
      </c>
      <c r="L109" s="468">
        <v>43585</v>
      </c>
      <c r="M109" s="468">
        <v>43587</v>
      </c>
      <c r="N109" s="468">
        <v>43829</v>
      </c>
      <c r="O109" s="833" t="s">
        <v>806</v>
      </c>
      <c r="P109" s="834"/>
      <c r="Q109" s="834"/>
      <c r="R109" s="835"/>
      <c r="S109" s="238" t="s">
        <v>807</v>
      </c>
      <c r="T109" s="422" t="s">
        <v>902</v>
      </c>
      <c r="U109" s="436" t="s">
        <v>914</v>
      </c>
      <c r="V109" s="264" t="s">
        <v>156</v>
      </c>
      <c r="W109" s="247" t="s">
        <v>30</v>
      </c>
      <c r="X109" s="238" t="s">
        <v>884</v>
      </c>
    </row>
    <row r="110" spans="1:26" s="447" customFormat="1" ht="72" customHeight="1" x14ac:dyDescent="0.25">
      <c r="A110" s="310">
        <v>40</v>
      </c>
      <c r="B110" s="470" t="s">
        <v>10</v>
      </c>
      <c r="C110" s="470" t="s">
        <v>123</v>
      </c>
      <c r="D110" s="383">
        <v>43564</v>
      </c>
      <c r="E110" s="238" t="s">
        <v>691</v>
      </c>
      <c r="F110" s="470" t="s">
        <v>17</v>
      </c>
      <c r="G110" s="238" t="s">
        <v>692</v>
      </c>
      <c r="H110" s="475" t="s">
        <v>693</v>
      </c>
      <c r="I110" s="470" t="s">
        <v>140</v>
      </c>
      <c r="J110" s="471" t="s">
        <v>694</v>
      </c>
      <c r="K110" s="471" t="s">
        <v>695</v>
      </c>
      <c r="L110" s="468">
        <v>43585</v>
      </c>
      <c r="M110" s="468">
        <v>43586</v>
      </c>
      <c r="N110" s="468">
        <v>43615</v>
      </c>
      <c r="O110" s="833" t="s">
        <v>850</v>
      </c>
      <c r="P110" s="834"/>
      <c r="Q110" s="834"/>
      <c r="R110" s="835"/>
      <c r="S110" s="416" t="s">
        <v>851</v>
      </c>
      <c r="T110" s="422" t="s">
        <v>904</v>
      </c>
      <c r="U110" s="436" t="s">
        <v>903</v>
      </c>
      <c r="V110" s="264" t="s">
        <v>156</v>
      </c>
      <c r="W110" s="247" t="s">
        <v>30</v>
      </c>
      <c r="X110" s="238" t="s">
        <v>884</v>
      </c>
    </row>
    <row r="111" spans="1:26" s="447" customFormat="1" ht="72" customHeight="1" x14ac:dyDescent="0.25">
      <c r="A111" s="841">
        <v>41</v>
      </c>
      <c r="B111" s="844" t="s">
        <v>10</v>
      </c>
      <c r="C111" s="844" t="s">
        <v>123</v>
      </c>
      <c r="D111" s="847">
        <v>43564</v>
      </c>
      <c r="E111" s="459" t="s">
        <v>696</v>
      </c>
      <c r="F111" s="470" t="s">
        <v>17</v>
      </c>
      <c r="G111" s="858" t="s">
        <v>697</v>
      </c>
      <c r="H111" s="469" t="s">
        <v>698</v>
      </c>
      <c r="I111" s="470" t="s">
        <v>140</v>
      </c>
      <c r="J111" s="470" t="s">
        <v>699</v>
      </c>
      <c r="K111" s="470" t="s">
        <v>700</v>
      </c>
      <c r="L111" s="379">
        <v>43585</v>
      </c>
      <c r="M111" s="379">
        <v>43587</v>
      </c>
      <c r="N111" s="379">
        <v>43607</v>
      </c>
      <c r="O111" s="833" t="s">
        <v>808</v>
      </c>
      <c r="P111" s="834"/>
      <c r="Q111" s="834"/>
      <c r="R111" s="835"/>
      <c r="S111" s="417" t="s">
        <v>852</v>
      </c>
      <c r="T111" s="422" t="s">
        <v>906</v>
      </c>
      <c r="U111" s="436" t="s">
        <v>905</v>
      </c>
      <c r="V111" s="264" t="s">
        <v>156</v>
      </c>
      <c r="W111" s="247" t="s">
        <v>30</v>
      </c>
      <c r="X111" s="238" t="s">
        <v>884</v>
      </c>
    </row>
    <row r="112" spans="1:26" s="447" customFormat="1" ht="72" customHeight="1" x14ac:dyDescent="0.25">
      <c r="A112" s="842"/>
      <c r="B112" s="845"/>
      <c r="C112" s="845" t="s">
        <v>123</v>
      </c>
      <c r="D112" s="848"/>
      <c r="E112" s="855" t="s">
        <v>701</v>
      </c>
      <c r="F112" s="844" t="s">
        <v>17</v>
      </c>
      <c r="G112" s="859"/>
      <c r="H112" s="475" t="s">
        <v>702</v>
      </c>
      <c r="I112" s="470" t="s">
        <v>140</v>
      </c>
      <c r="J112" s="471" t="s">
        <v>703</v>
      </c>
      <c r="K112" s="471" t="s">
        <v>695</v>
      </c>
      <c r="L112" s="468">
        <v>43585</v>
      </c>
      <c r="M112" s="468">
        <v>43585</v>
      </c>
      <c r="N112" s="380">
        <v>43585</v>
      </c>
      <c r="O112" s="833" t="s">
        <v>809</v>
      </c>
      <c r="P112" s="834"/>
      <c r="Q112" s="834"/>
      <c r="R112" s="835"/>
      <c r="S112" s="473" t="s">
        <v>853</v>
      </c>
      <c r="T112" s="438" t="s">
        <v>908</v>
      </c>
      <c r="U112" s="436" t="s">
        <v>909</v>
      </c>
      <c r="V112" s="264" t="s">
        <v>156</v>
      </c>
      <c r="W112" s="247" t="s">
        <v>30</v>
      </c>
      <c r="X112" s="238" t="s">
        <v>884</v>
      </c>
    </row>
    <row r="113" spans="1:26" s="447" customFormat="1" ht="72" customHeight="1" x14ac:dyDescent="0.25">
      <c r="A113" s="842"/>
      <c r="B113" s="845"/>
      <c r="C113" s="845"/>
      <c r="D113" s="848"/>
      <c r="E113" s="853"/>
      <c r="F113" s="845"/>
      <c r="G113" s="859"/>
      <c r="H113" s="475" t="s">
        <v>810</v>
      </c>
      <c r="I113" s="470" t="s">
        <v>140</v>
      </c>
      <c r="J113" s="471" t="s">
        <v>703</v>
      </c>
      <c r="K113" s="471" t="s">
        <v>704</v>
      </c>
      <c r="L113" s="468">
        <v>43585</v>
      </c>
      <c r="M113" s="468">
        <v>43587</v>
      </c>
      <c r="N113" s="380">
        <v>43600</v>
      </c>
      <c r="O113" s="833" t="s">
        <v>811</v>
      </c>
      <c r="P113" s="834"/>
      <c r="Q113" s="834"/>
      <c r="R113" s="835"/>
      <c r="S113" s="416" t="s">
        <v>854</v>
      </c>
      <c r="T113" s="438" t="s">
        <v>910</v>
      </c>
      <c r="U113" s="436" t="s">
        <v>909</v>
      </c>
      <c r="V113" s="264" t="s">
        <v>156</v>
      </c>
      <c r="W113" s="247" t="s">
        <v>30</v>
      </c>
      <c r="X113" s="238" t="s">
        <v>884</v>
      </c>
    </row>
    <row r="114" spans="1:26" s="447" customFormat="1" ht="72" customHeight="1" x14ac:dyDescent="0.25">
      <c r="A114" s="842"/>
      <c r="B114" s="845"/>
      <c r="C114" s="845"/>
      <c r="D114" s="848"/>
      <c r="E114" s="854"/>
      <c r="F114" s="846"/>
      <c r="G114" s="859"/>
      <c r="H114" s="475" t="s">
        <v>705</v>
      </c>
      <c r="I114" s="470" t="s">
        <v>140</v>
      </c>
      <c r="J114" s="471" t="s">
        <v>706</v>
      </c>
      <c r="K114" s="471" t="s">
        <v>666</v>
      </c>
      <c r="L114" s="468">
        <v>43585</v>
      </c>
      <c r="M114" s="468">
        <v>43587</v>
      </c>
      <c r="N114" s="380">
        <v>43600</v>
      </c>
      <c r="O114" s="833" t="s">
        <v>812</v>
      </c>
      <c r="P114" s="834"/>
      <c r="Q114" s="834"/>
      <c r="R114" s="835"/>
      <c r="S114" s="238" t="s">
        <v>813</v>
      </c>
      <c r="T114" s="422" t="s">
        <v>907</v>
      </c>
      <c r="U114" s="424" t="s">
        <v>915</v>
      </c>
      <c r="V114" s="264" t="s">
        <v>156</v>
      </c>
      <c r="W114" s="247" t="s">
        <v>30</v>
      </c>
      <c r="X114" s="238" t="s">
        <v>884</v>
      </c>
    </row>
    <row r="115" spans="1:26" s="447" customFormat="1" ht="72" customHeight="1" x14ac:dyDescent="0.25">
      <c r="A115" s="461">
        <v>43</v>
      </c>
      <c r="B115" s="470" t="s">
        <v>10</v>
      </c>
      <c r="C115" s="470" t="s">
        <v>123</v>
      </c>
      <c r="D115" s="383">
        <v>43564</v>
      </c>
      <c r="E115" s="238" t="s">
        <v>707</v>
      </c>
      <c r="F115" s="470" t="s">
        <v>17</v>
      </c>
      <c r="G115" s="472" t="s">
        <v>708</v>
      </c>
      <c r="H115" s="475" t="s">
        <v>709</v>
      </c>
      <c r="I115" s="470" t="s">
        <v>140</v>
      </c>
      <c r="J115" s="471" t="s">
        <v>710</v>
      </c>
      <c r="K115" s="471" t="s">
        <v>666</v>
      </c>
      <c r="L115" s="468">
        <v>43585</v>
      </c>
      <c r="M115" s="468">
        <v>43587</v>
      </c>
      <c r="N115" s="468">
        <v>43600</v>
      </c>
      <c r="O115" s="833" t="s">
        <v>814</v>
      </c>
      <c r="P115" s="834"/>
      <c r="Q115" s="834"/>
      <c r="R115" s="835"/>
      <c r="S115" s="238" t="s">
        <v>815</v>
      </c>
      <c r="T115" s="422" t="s">
        <v>911</v>
      </c>
      <c r="U115" s="452"/>
      <c r="V115" s="264" t="s">
        <v>156</v>
      </c>
      <c r="W115" s="247" t="s">
        <v>30</v>
      </c>
      <c r="X115" s="238" t="s">
        <v>884</v>
      </c>
    </row>
    <row r="116" spans="1:26" s="447" customFormat="1" ht="72" customHeight="1" x14ac:dyDescent="0.25">
      <c r="A116" s="442">
        <v>44</v>
      </c>
      <c r="B116" s="844" t="s">
        <v>10</v>
      </c>
      <c r="C116" s="844" t="s">
        <v>123</v>
      </c>
      <c r="D116" s="847">
        <v>43564</v>
      </c>
      <c r="E116" s="238" t="s">
        <v>711</v>
      </c>
      <c r="F116" s="844" t="s">
        <v>17</v>
      </c>
      <c r="G116" s="855" t="s">
        <v>712</v>
      </c>
      <c r="H116" s="475" t="s">
        <v>713</v>
      </c>
      <c r="I116" s="470" t="s">
        <v>140</v>
      </c>
      <c r="J116" s="471" t="s">
        <v>714</v>
      </c>
      <c r="K116" s="471" t="s">
        <v>816</v>
      </c>
      <c r="L116" s="468">
        <v>43585</v>
      </c>
      <c r="M116" s="468">
        <v>43587</v>
      </c>
      <c r="N116" s="468">
        <v>43646</v>
      </c>
      <c r="O116" s="833" t="s">
        <v>817</v>
      </c>
      <c r="P116" s="834"/>
      <c r="Q116" s="834"/>
      <c r="R116" s="835"/>
      <c r="S116" s="238" t="s">
        <v>818</v>
      </c>
      <c r="T116" s="422" t="s">
        <v>912</v>
      </c>
      <c r="U116" s="424" t="s">
        <v>916</v>
      </c>
      <c r="V116" s="264" t="s">
        <v>156</v>
      </c>
      <c r="W116" s="247" t="s">
        <v>30</v>
      </c>
      <c r="X116" s="238" t="s">
        <v>884</v>
      </c>
    </row>
    <row r="117" spans="1:26" s="447" customFormat="1" ht="72" customHeight="1" x14ac:dyDescent="0.25">
      <c r="A117" s="443"/>
      <c r="B117" s="845"/>
      <c r="C117" s="845" t="s">
        <v>123</v>
      </c>
      <c r="D117" s="848"/>
      <c r="E117" s="459" t="s">
        <v>715</v>
      </c>
      <c r="F117" s="845"/>
      <c r="G117" s="853"/>
      <c r="H117" s="459" t="s">
        <v>716</v>
      </c>
      <c r="I117" s="470" t="s">
        <v>140</v>
      </c>
      <c r="J117" s="470" t="s">
        <v>717</v>
      </c>
      <c r="K117" s="470" t="s">
        <v>704</v>
      </c>
      <c r="L117" s="379">
        <v>43585</v>
      </c>
      <c r="M117" s="379">
        <v>43587</v>
      </c>
      <c r="N117" s="379">
        <v>43646</v>
      </c>
      <c r="O117" s="833" t="s">
        <v>819</v>
      </c>
      <c r="P117" s="834"/>
      <c r="Q117" s="834"/>
      <c r="R117" s="835"/>
      <c r="S117" s="459" t="s">
        <v>820</v>
      </c>
      <c r="T117" s="422" t="s">
        <v>912</v>
      </c>
      <c r="U117" s="393"/>
      <c r="V117" s="264" t="s">
        <v>156</v>
      </c>
      <c r="W117" s="247" t="s">
        <v>30</v>
      </c>
      <c r="X117" s="238" t="s">
        <v>884</v>
      </c>
    </row>
    <row r="118" spans="1:26" s="447" customFormat="1" ht="72" customHeight="1" x14ac:dyDescent="0.25">
      <c r="A118" s="443"/>
      <c r="B118" s="845"/>
      <c r="C118" s="845" t="s">
        <v>123</v>
      </c>
      <c r="D118" s="848"/>
      <c r="E118" s="238" t="s">
        <v>718</v>
      </c>
      <c r="F118" s="845"/>
      <c r="G118" s="853"/>
      <c r="H118" s="475" t="s">
        <v>719</v>
      </c>
      <c r="I118" s="470" t="s">
        <v>140</v>
      </c>
      <c r="J118" s="471" t="s">
        <v>720</v>
      </c>
      <c r="K118" s="471" t="s">
        <v>665</v>
      </c>
      <c r="L118" s="468">
        <v>43585</v>
      </c>
      <c r="M118" s="468">
        <v>43587</v>
      </c>
      <c r="N118" s="468">
        <v>43615</v>
      </c>
      <c r="O118" s="833" t="s">
        <v>821</v>
      </c>
      <c r="P118" s="834"/>
      <c r="Q118" s="834"/>
      <c r="R118" s="835"/>
      <c r="S118" s="378" t="s">
        <v>720</v>
      </c>
      <c r="T118" s="422" t="s">
        <v>912</v>
      </c>
      <c r="U118" s="452"/>
      <c r="V118" s="264" t="s">
        <v>156</v>
      </c>
      <c r="W118" s="247" t="s">
        <v>30</v>
      </c>
      <c r="X118" s="238" t="s">
        <v>884</v>
      </c>
    </row>
    <row r="119" spans="1:26" s="447" customFormat="1" ht="72" customHeight="1" x14ac:dyDescent="0.25">
      <c r="A119" s="443"/>
      <c r="B119" s="845"/>
      <c r="C119" s="845" t="s">
        <v>123</v>
      </c>
      <c r="D119" s="848"/>
      <c r="E119" s="459" t="s">
        <v>721</v>
      </c>
      <c r="F119" s="845"/>
      <c r="G119" s="853"/>
      <c r="H119" s="469" t="s">
        <v>822</v>
      </c>
      <c r="I119" s="470" t="s">
        <v>140</v>
      </c>
      <c r="J119" s="470" t="s">
        <v>722</v>
      </c>
      <c r="K119" s="470" t="s">
        <v>665</v>
      </c>
      <c r="L119" s="379">
        <v>43585</v>
      </c>
      <c r="M119" s="379">
        <v>43587</v>
      </c>
      <c r="N119" s="379">
        <v>43615</v>
      </c>
      <c r="O119" s="833" t="s">
        <v>823</v>
      </c>
      <c r="P119" s="834"/>
      <c r="Q119" s="834"/>
      <c r="R119" s="835"/>
      <c r="S119" s="855" t="s">
        <v>824</v>
      </c>
      <c r="T119" s="422" t="s">
        <v>912</v>
      </c>
      <c r="U119" s="452"/>
      <c r="V119" s="264" t="s">
        <v>156</v>
      </c>
      <c r="W119" s="247" t="s">
        <v>30</v>
      </c>
      <c r="X119" s="238" t="s">
        <v>884</v>
      </c>
    </row>
    <row r="120" spans="1:26" s="447" customFormat="1" ht="72" customHeight="1" x14ac:dyDescent="0.25">
      <c r="A120" s="443"/>
      <c r="B120" s="845"/>
      <c r="C120" s="845" t="s">
        <v>123</v>
      </c>
      <c r="D120" s="848"/>
      <c r="E120" s="238" t="s">
        <v>723</v>
      </c>
      <c r="F120" s="845"/>
      <c r="G120" s="853"/>
      <c r="H120" s="475" t="s">
        <v>724</v>
      </c>
      <c r="I120" s="470" t="s">
        <v>140</v>
      </c>
      <c r="J120" s="471" t="s">
        <v>722</v>
      </c>
      <c r="K120" s="471" t="s">
        <v>704</v>
      </c>
      <c r="L120" s="468">
        <v>43585</v>
      </c>
      <c r="M120" s="468">
        <v>43587</v>
      </c>
      <c r="N120" s="468">
        <v>43615</v>
      </c>
      <c r="O120" s="833"/>
      <c r="P120" s="834"/>
      <c r="Q120" s="834"/>
      <c r="R120" s="835"/>
      <c r="S120" s="854"/>
      <c r="T120" s="422" t="s">
        <v>912</v>
      </c>
      <c r="U120" s="452"/>
      <c r="V120" s="264" t="s">
        <v>156</v>
      </c>
      <c r="W120" s="247" t="s">
        <v>30</v>
      </c>
      <c r="X120" s="238" t="s">
        <v>884</v>
      </c>
    </row>
    <row r="121" spans="1:26" s="447" customFormat="1" ht="72" customHeight="1" x14ac:dyDescent="0.25">
      <c r="A121" s="443"/>
      <c r="B121" s="845"/>
      <c r="C121" s="845"/>
      <c r="D121" s="848"/>
      <c r="E121" s="238" t="s">
        <v>725</v>
      </c>
      <c r="F121" s="845"/>
      <c r="G121" s="853"/>
      <c r="H121" s="238" t="s">
        <v>726</v>
      </c>
      <c r="I121" s="470" t="s">
        <v>140</v>
      </c>
      <c r="J121" s="471" t="s">
        <v>727</v>
      </c>
      <c r="K121" s="471" t="s">
        <v>728</v>
      </c>
      <c r="L121" s="468">
        <v>43585</v>
      </c>
      <c r="M121" s="468">
        <v>43587</v>
      </c>
      <c r="N121" s="468">
        <v>43631</v>
      </c>
      <c r="O121" s="833" t="s">
        <v>825</v>
      </c>
      <c r="P121" s="834"/>
      <c r="Q121" s="834"/>
      <c r="R121" s="835"/>
      <c r="S121" s="238" t="s">
        <v>826</v>
      </c>
      <c r="T121" s="422" t="s">
        <v>913</v>
      </c>
      <c r="U121" s="452"/>
      <c r="V121" s="264" t="s">
        <v>156</v>
      </c>
      <c r="W121" s="247" t="s">
        <v>30</v>
      </c>
      <c r="X121" s="238" t="s">
        <v>884</v>
      </c>
    </row>
    <row r="122" spans="1:26" s="447" customFormat="1" ht="72" customHeight="1" x14ac:dyDescent="0.25">
      <c r="A122" s="444"/>
      <c r="B122" s="846"/>
      <c r="C122" s="846" t="s">
        <v>123</v>
      </c>
      <c r="D122" s="849"/>
      <c r="E122" s="238" t="s">
        <v>729</v>
      </c>
      <c r="F122" s="846"/>
      <c r="G122" s="854"/>
      <c r="H122" s="238" t="s">
        <v>730</v>
      </c>
      <c r="I122" s="470" t="s">
        <v>140</v>
      </c>
      <c r="J122" s="471" t="s">
        <v>722</v>
      </c>
      <c r="K122" s="471" t="s">
        <v>665</v>
      </c>
      <c r="L122" s="468">
        <v>43585</v>
      </c>
      <c r="M122" s="468">
        <v>43587</v>
      </c>
      <c r="N122" s="468">
        <v>43615</v>
      </c>
      <c r="O122" s="833" t="s">
        <v>827</v>
      </c>
      <c r="P122" s="834"/>
      <c r="Q122" s="834"/>
      <c r="R122" s="835"/>
      <c r="S122" s="238" t="s">
        <v>828</v>
      </c>
      <c r="T122" s="422" t="s">
        <v>912</v>
      </c>
      <c r="U122" s="452"/>
      <c r="V122" s="264" t="s">
        <v>156</v>
      </c>
      <c r="W122" s="247" t="s">
        <v>30</v>
      </c>
      <c r="X122" s="238" t="s">
        <v>884</v>
      </c>
    </row>
    <row r="123" spans="1:26" s="447" customFormat="1" ht="72" customHeight="1" x14ac:dyDescent="0.25">
      <c r="A123" s="310">
        <v>46</v>
      </c>
      <c r="B123" s="470" t="s">
        <v>10</v>
      </c>
      <c r="C123" s="470" t="s">
        <v>123</v>
      </c>
      <c r="D123" s="383">
        <v>43564</v>
      </c>
      <c r="E123" s="238" t="s">
        <v>731</v>
      </c>
      <c r="F123" s="470" t="s">
        <v>17</v>
      </c>
      <c r="G123" s="238" t="s">
        <v>732</v>
      </c>
      <c r="H123" s="238" t="s">
        <v>733</v>
      </c>
      <c r="I123" s="470" t="s">
        <v>140</v>
      </c>
      <c r="J123" s="471" t="s">
        <v>734</v>
      </c>
      <c r="K123" s="471" t="s">
        <v>695</v>
      </c>
      <c r="L123" s="468">
        <v>43585</v>
      </c>
      <c r="M123" s="468">
        <v>43591</v>
      </c>
      <c r="N123" s="468">
        <v>43591</v>
      </c>
      <c r="O123" s="833" t="s">
        <v>829</v>
      </c>
      <c r="P123" s="834"/>
      <c r="Q123" s="834"/>
      <c r="R123" s="834"/>
      <c r="S123" s="404" t="s">
        <v>830</v>
      </c>
      <c r="T123" s="422" t="s">
        <v>897</v>
      </c>
      <c r="U123" s="424" t="s">
        <v>896</v>
      </c>
      <c r="V123" s="264" t="s">
        <v>156</v>
      </c>
      <c r="W123" s="247" t="s">
        <v>30</v>
      </c>
      <c r="X123" s="238" t="s">
        <v>884</v>
      </c>
    </row>
    <row r="124" spans="1:26" s="447" customFormat="1" ht="72" customHeight="1" x14ac:dyDescent="0.25">
      <c r="A124" s="841">
        <v>47</v>
      </c>
      <c r="B124" s="844" t="s">
        <v>10</v>
      </c>
      <c r="C124" s="844" t="s">
        <v>123</v>
      </c>
      <c r="D124" s="847">
        <v>43564</v>
      </c>
      <c r="E124" s="238" t="s">
        <v>735</v>
      </c>
      <c r="F124" s="470" t="s">
        <v>17</v>
      </c>
      <c r="G124" s="856" t="s">
        <v>736</v>
      </c>
      <c r="H124" s="475" t="s">
        <v>737</v>
      </c>
      <c r="I124" s="470" t="s">
        <v>140</v>
      </c>
      <c r="J124" s="471" t="s">
        <v>738</v>
      </c>
      <c r="K124" s="471" t="s">
        <v>739</v>
      </c>
      <c r="L124" s="468">
        <v>43585</v>
      </c>
      <c r="M124" s="468">
        <v>43587</v>
      </c>
      <c r="N124" s="468">
        <v>43646</v>
      </c>
      <c r="O124" s="833" t="s">
        <v>831</v>
      </c>
      <c r="P124" s="834"/>
      <c r="Q124" s="834"/>
      <c r="R124" s="835"/>
      <c r="S124" s="238" t="s">
        <v>738</v>
      </c>
      <c r="T124" s="422" t="s">
        <v>895</v>
      </c>
      <c r="U124" s="452"/>
      <c r="V124" s="264" t="s">
        <v>156</v>
      </c>
      <c r="W124" s="247" t="s">
        <v>30</v>
      </c>
      <c r="X124" s="238" t="s">
        <v>884</v>
      </c>
    </row>
    <row r="125" spans="1:26" s="447" customFormat="1" ht="72" customHeight="1" x14ac:dyDescent="0.25">
      <c r="A125" s="843"/>
      <c r="B125" s="846" t="s">
        <v>10</v>
      </c>
      <c r="C125" s="846" t="s">
        <v>123</v>
      </c>
      <c r="D125" s="849">
        <v>43564</v>
      </c>
      <c r="E125" s="459" t="s">
        <v>740</v>
      </c>
      <c r="F125" s="470" t="s">
        <v>17</v>
      </c>
      <c r="G125" s="857"/>
      <c r="H125" s="469" t="s">
        <v>741</v>
      </c>
      <c r="I125" s="470" t="s">
        <v>140</v>
      </c>
      <c r="J125" s="384" t="s">
        <v>742</v>
      </c>
      <c r="K125" s="470" t="s">
        <v>739</v>
      </c>
      <c r="L125" s="379">
        <v>43585</v>
      </c>
      <c r="M125" s="379">
        <v>43587</v>
      </c>
      <c r="N125" s="379">
        <v>43615</v>
      </c>
      <c r="O125" s="833" t="s">
        <v>855</v>
      </c>
      <c r="P125" s="834"/>
      <c r="Q125" s="834"/>
      <c r="R125" s="835"/>
      <c r="S125" s="459" t="s">
        <v>856</v>
      </c>
      <c r="T125" s="422" t="s">
        <v>895</v>
      </c>
      <c r="U125" s="452"/>
      <c r="V125" s="264" t="s">
        <v>156</v>
      </c>
      <c r="W125" s="247" t="s">
        <v>30</v>
      </c>
      <c r="X125" s="238" t="s">
        <v>884</v>
      </c>
    </row>
    <row r="126" spans="1:26" s="447" customFormat="1" ht="72" customHeight="1" x14ac:dyDescent="0.25">
      <c r="A126" s="462"/>
      <c r="B126" s="464"/>
      <c r="C126" s="464"/>
      <c r="D126" s="465"/>
      <c r="E126" s="466"/>
      <c r="F126" s="464"/>
      <c r="G126" s="474"/>
      <c r="H126" s="238" t="s">
        <v>743</v>
      </c>
      <c r="I126" s="470" t="s">
        <v>140</v>
      </c>
      <c r="J126" s="471" t="s">
        <v>744</v>
      </c>
      <c r="K126" s="470" t="s">
        <v>704</v>
      </c>
      <c r="L126" s="468">
        <v>43585</v>
      </c>
      <c r="M126" s="380">
        <v>43587</v>
      </c>
      <c r="N126" s="380">
        <v>43646</v>
      </c>
      <c r="O126" s="833" t="s">
        <v>832</v>
      </c>
      <c r="P126" s="834"/>
      <c r="Q126" s="834"/>
      <c r="R126" s="835"/>
      <c r="S126" s="460" t="s">
        <v>744</v>
      </c>
      <c r="T126" s="422" t="s">
        <v>895</v>
      </c>
      <c r="U126" s="452"/>
      <c r="V126" s="264" t="s">
        <v>156</v>
      </c>
      <c r="W126" s="247" t="s">
        <v>30</v>
      </c>
      <c r="X126" s="238" t="s">
        <v>884</v>
      </c>
    </row>
    <row r="127" spans="1:26" s="447" customFormat="1" ht="72" customHeight="1" x14ac:dyDescent="0.25">
      <c r="A127" s="483"/>
      <c r="B127" s="484"/>
      <c r="C127" s="484"/>
      <c r="D127" s="485"/>
      <c r="E127" s="486"/>
      <c r="F127" s="484"/>
      <c r="G127" s="482"/>
      <c r="H127" s="459" t="s">
        <v>745</v>
      </c>
      <c r="I127" s="470" t="s">
        <v>140</v>
      </c>
      <c r="J127" s="471" t="s">
        <v>746</v>
      </c>
      <c r="K127" s="471" t="s">
        <v>695</v>
      </c>
      <c r="L127" s="468">
        <v>43585</v>
      </c>
      <c r="M127" s="468">
        <v>43587</v>
      </c>
      <c r="N127" s="468">
        <v>43600</v>
      </c>
      <c r="O127" s="833" t="s">
        <v>833</v>
      </c>
      <c r="P127" s="834"/>
      <c r="Q127" s="834"/>
      <c r="R127" s="835"/>
      <c r="S127" s="405" t="s">
        <v>834</v>
      </c>
      <c r="T127" s="422" t="s">
        <v>893</v>
      </c>
      <c r="U127" s="424" t="s">
        <v>894</v>
      </c>
      <c r="V127" s="264" t="s">
        <v>156</v>
      </c>
      <c r="W127" s="247" t="s">
        <v>30</v>
      </c>
      <c r="X127" s="238" t="s">
        <v>884</v>
      </c>
    </row>
    <row r="128" spans="1:26" s="388" customFormat="1" ht="255" x14ac:dyDescent="0.25">
      <c r="A128" s="223">
        <v>1</v>
      </c>
      <c r="B128" s="234" t="s">
        <v>10</v>
      </c>
      <c r="C128" s="234" t="s">
        <v>132</v>
      </c>
      <c r="D128" s="224">
        <v>43392</v>
      </c>
      <c r="E128" s="225" t="s">
        <v>462</v>
      </c>
      <c r="F128" s="223" t="s">
        <v>138</v>
      </c>
      <c r="G128" s="225" t="s">
        <v>463</v>
      </c>
      <c r="H128" s="225" t="s">
        <v>464</v>
      </c>
      <c r="I128" s="223" t="s">
        <v>140</v>
      </c>
      <c r="J128" s="225" t="s">
        <v>465</v>
      </c>
      <c r="K128" s="225" t="s">
        <v>466</v>
      </c>
      <c r="L128" s="224">
        <v>43439</v>
      </c>
      <c r="M128" s="224">
        <v>43480</v>
      </c>
      <c r="N128" s="224">
        <v>43539</v>
      </c>
      <c r="O128" s="821" t="s">
        <v>835</v>
      </c>
      <c r="P128" s="822"/>
      <c r="Q128" s="822"/>
      <c r="R128" s="823"/>
      <c r="S128" s="225" t="s">
        <v>836</v>
      </c>
      <c r="T128" s="69" t="s">
        <v>917</v>
      </c>
      <c r="U128" s="396" t="s">
        <v>918</v>
      </c>
      <c r="V128" s="396"/>
      <c r="W128" s="390" t="s">
        <v>30</v>
      </c>
      <c r="X128" s="69" t="s">
        <v>919</v>
      </c>
      <c r="Y128" s="16"/>
      <c r="Z128" s="1"/>
    </row>
    <row r="129" spans="1:26" s="388" customFormat="1" ht="255" x14ac:dyDescent="0.25">
      <c r="A129" s="392">
        <v>3</v>
      </c>
      <c r="B129" s="234" t="s">
        <v>129</v>
      </c>
      <c r="C129" s="234" t="s">
        <v>132</v>
      </c>
      <c r="D129" s="224">
        <v>43403</v>
      </c>
      <c r="E129" s="267" t="s">
        <v>471</v>
      </c>
      <c r="F129" s="223" t="s">
        <v>138</v>
      </c>
      <c r="G129" s="267" t="s">
        <v>472</v>
      </c>
      <c r="H129" s="267" t="s">
        <v>473</v>
      </c>
      <c r="I129" s="223" t="s">
        <v>140</v>
      </c>
      <c r="J129" s="225" t="s">
        <v>474</v>
      </c>
      <c r="K129" s="225" t="s">
        <v>466</v>
      </c>
      <c r="L129" s="224">
        <v>43439</v>
      </c>
      <c r="M129" s="224">
        <v>43511</v>
      </c>
      <c r="N129" s="224">
        <v>43661</v>
      </c>
      <c r="O129" s="821" t="s">
        <v>837</v>
      </c>
      <c r="P129" s="822"/>
      <c r="Q129" s="822"/>
      <c r="R129" s="823"/>
      <c r="S129" s="234" t="s">
        <v>838</v>
      </c>
      <c r="T129" s="69" t="s">
        <v>917</v>
      </c>
      <c r="U129" s="269" t="s">
        <v>920</v>
      </c>
      <c r="V129" s="396" t="s">
        <v>159</v>
      </c>
      <c r="W129" s="390" t="s">
        <v>30</v>
      </c>
      <c r="X129" s="69" t="s">
        <v>919</v>
      </c>
      <c r="Y129" s="1"/>
      <c r="Z129" s="1"/>
    </row>
    <row r="130" spans="1:26" s="388" customFormat="1" ht="280.5" x14ac:dyDescent="0.25">
      <c r="A130" s="392">
        <v>6</v>
      </c>
      <c r="B130" s="234" t="s">
        <v>129</v>
      </c>
      <c r="C130" s="234" t="s">
        <v>132</v>
      </c>
      <c r="D130" s="224">
        <v>43403</v>
      </c>
      <c r="E130" s="267" t="s">
        <v>479</v>
      </c>
      <c r="F130" s="223" t="s">
        <v>138</v>
      </c>
      <c r="G130" s="267" t="s">
        <v>480</v>
      </c>
      <c r="H130" s="267" t="s">
        <v>481</v>
      </c>
      <c r="I130" s="223" t="s">
        <v>140</v>
      </c>
      <c r="J130" s="225" t="s">
        <v>482</v>
      </c>
      <c r="K130" s="225" t="s">
        <v>466</v>
      </c>
      <c r="L130" s="224">
        <v>43439</v>
      </c>
      <c r="M130" s="224">
        <v>43525</v>
      </c>
      <c r="N130" s="224">
        <v>43677</v>
      </c>
      <c r="O130" s="824" t="s">
        <v>839</v>
      </c>
      <c r="P130" s="825"/>
      <c r="Q130" s="825"/>
      <c r="R130" s="826"/>
      <c r="S130" s="234" t="s">
        <v>840</v>
      </c>
      <c r="T130" s="69" t="s">
        <v>922</v>
      </c>
      <c r="U130" s="287" t="s">
        <v>921</v>
      </c>
      <c r="V130" s="437" t="s">
        <v>159</v>
      </c>
      <c r="W130" s="390" t="s">
        <v>30</v>
      </c>
      <c r="X130" s="69" t="s">
        <v>919</v>
      </c>
      <c r="Y130" s="1"/>
      <c r="Z130" s="1"/>
    </row>
    <row r="131" spans="1:26" s="244" customFormat="1" ht="186.75" customHeight="1" x14ac:dyDescent="0.25">
      <c r="A131" s="242">
        <v>1</v>
      </c>
      <c r="B131" s="242" t="s">
        <v>129</v>
      </c>
      <c r="C131" s="242" t="s">
        <v>15</v>
      </c>
      <c r="D131" s="270">
        <v>43451</v>
      </c>
      <c r="E131" s="147" t="s">
        <v>493</v>
      </c>
      <c r="F131" s="242" t="s">
        <v>138</v>
      </c>
      <c r="G131" s="147" t="s">
        <v>497</v>
      </c>
      <c r="H131" s="147" t="s">
        <v>494</v>
      </c>
      <c r="I131" s="146" t="s">
        <v>140</v>
      </c>
      <c r="J131" s="146" t="s">
        <v>495</v>
      </c>
      <c r="K131" s="146" t="s">
        <v>496</v>
      </c>
      <c r="L131" s="149">
        <v>43451</v>
      </c>
      <c r="M131" s="149">
        <v>43497</v>
      </c>
      <c r="N131" s="149">
        <v>43524</v>
      </c>
      <c r="O131" s="827" t="s">
        <v>747</v>
      </c>
      <c r="P131" s="828"/>
      <c r="Q131" s="828"/>
      <c r="R131" s="829"/>
      <c r="S131" s="143" t="s">
        <v>748</v>
      </c>
      <c r="T131" s="148" t="s">
        <v>923</v>
      </c>
      <c r="U131" s="439" t="s">
        <v>924</v>
      </c>
      <c r="V131" s="148" t="s">
        <v>159</v>
      </c>
      <c r="W131" s="241" t="s">
        <v>30</v>
      </c>
      <c r="X131" s="243" t="s">
        <v>925</v>
      </c>
      <c r="Y131" s="239"/>
    </row>
    <row r="132" spans="1:26" ht="127.5" customHeight="1" x14ac:dyDescent="0.25">
      <c r="T132" s="13"/>
    </row>
    <row r="133" spans="1:26" ht="127.5" customHeight="1" x14ac:dyDescent="0.25">
      <c r="T133" s="13"/>
    </row>
    <row r="134" spans="1:26" ht="127.5" customHeight="1" x14ac:dyDescent="0.25">
      <c r="T134" s="13"/>
    </row>
    <row r="135" spans="1:26" ht="127.5" customHeight="1" x14ac:dyDescent="0.25">
      <c r="T135" s="13"/>
    </row>
    <row r="136" spans="1:26" ht="127.5" customHeight="1" x14ac:dyDescent="0.25">
      <c r="T136" s="13"/>
    </row>
    <row r="137" spans="1:26" ht="127.5" customHeight="1" x14ac:dyDescent="0.25">
      <c r="T137" s="13"/>
    </row>
    <row r="138" spans="1:26" ht="127.5" customHeight="1" x14ac:dyDescent="0.25">
      <c r="T138" s="13"/>
    </row>
    <row r="139" spans="1:26" ht="127.5" customHeight="1" x14ac:dyDescent="0.25">
      <c r="T139" s="13"/>
    </row>
    <row r="140" spans="1:26" ht="127.5" customHeight="1" x14ac:dyDescent="0.25">
      <c r="T140" s="13"/>
    </row>
    <row r="141" spans="1:26" ht="127.5" customHeight="1" x14ac:dyDescent="0.25">
      <c r="T141" s="13"/>
    </row>
    <row r="142" spans="1:26" ht="127.5" customHeight="1" x14ac:dyDescent="0.25">
      <c r="T142" s="13"/>
    </row>
    <row r="143" spans="1:26" ht="127.5" customHeight="1" x14ac:dyDescent="0.25">
      <c r="T143" s="13"/>
    </row>
    <row r="144" spans="1:26"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s>
  <mergeCells count="163">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A107:A108"/>
    <mergeCell ref="B107:B108"/>
    <mergeCell ref="C107:C108"/>
    <mergeCell ref="D107:D108"/>
    <mergeCell ref="G107:G108"/>
    <mergeCell ref="A111:A114"/>
    <mergeCell ref="B111:B114"/>
    <mergeCell ref="C111:C114"/>
    <mergeCell ref="D111:D114"/>
    <mergeCell ref="G111:G114"/>
    <mergeCell ref="E112:E114"/>
    <mergeCell ref="F112:F114"/>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O86:R86"/>
    <mergeCell ref="O87:R87"/>
    <mergeCell ref="O96:R96"/>
    <mergeCell ref="O93:R93"/>
    <mergeCell ref="O94:R94"/>
    <mergeCell ref="O95:R95"/>
    <mergeCell ref="O92:R92"/>
    <mergeCell ref="O91:R91"/>
    <mergeCell ref="O88:R88"/>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s>
  <conditionalFormatting sqref="T24:T58">
    <cfRule type="containsText" dxfId="167" priority="109" stopIfTrue="1" operator="containsText" text="Cerrada">
      <formula>NOT(ISERROR(SEARCH("Cerrada",T24)))</formula>
    </cfRule>
    <cfRule type="containsText" dxfId="166" priority="110" stopIfTrue="1" operator="containsText" text="En ejecución">
      <formula>NOT(ISERROR(SEARCH("En ejecución",T24)))</formula>
    </cfRule>
    <cfRule type="containsText" dxfId="165" priority="111" stopIfTrue="1" operator="containsText" text="Vencida">
      <formula>NOT(ISERROR(SEARCH("Vencida",T24)))</formula>
    </cfRule>
  </conditionalFormatting>
  <conditionalFormatting sqref="W86:W88">
    <cfRule type="containsText" dxfId="164" priority="13" stopIfTrue="1" operator="containsText" text="Cerrada">
      <formula>NOT(ISERROR(SEARCH("Cerrada",W86)))</formula>
    </cfRule>
    <cfRule type="containsText" dxfId="163" priority="14" stopIfTrue="1" operator="containsText" text="En ejecución">
      <formula>NOT(ISERROR(SEARCH("En ejecución",W86)))</formula>
    </cfRule>
    <cfRule type="containsText" dxfId="162" priority="15" stopIfTrue="1" operator="containsText" text="Vencida">
      <formula>NOT(ISERROR(SEARCH("Vencida",W86)))</formula>
    </cfRule>
  </conditionalFormatting>
  <conditionalFormatting sqref="W90:W91">
    <cfRule type="containsText" dxfId="161" priority="16" stopIfTrue="1" operator="containsText" text="Cerrada">
      <formula>NOT(ISERROR(SEARCH("Cerrada",W94)))</formula>
    </cfRule>
    <cfRule type="containsText" dxfId="160" priority="17" stopIfTrue="1" operator="containsText" text="En ejecución">
      <formula>NOT(ISERROR(SEARCH("En ejecución",W94)))</formula>
    </cfRule>
    <cfRule type="containsText" dxfId="159" priority="18" stopIfTrue="1" operator="containsText" text="Vencida">
      <formula>NOT(ISERROR(SEARCH("Vencida",W94)))</formula>
    </cfRule>
  </conditionalFormatting>
  <conditionalFormatting sqref="W96:W97">
    <cfRule type="containsText" dxfId="158" priority="19" stopIfTrue="1" operator="containsText" text="Cerrada">
      <formula>NOT(ISERROR(SEARCH("Cerrada",T97)))</formula>
    </cfRule>
    <cfRule type="containsText" dxfId="157" priority="20" stopIfTrue="1" operator="containsText" text="En ejecución">
      <formula>NOT(ISERROR(SEARCH("En ejecución",T97)))</formula>
    </cfRule>
    <cfRule type="containsText" dxfId="156" priority="21" stopIfTrue="1" operator="containsText" text="Vencida">
      <formula>NOT(ISERROR(SEARCH("Vencida",T97)))</formula>
    </cfRule>
  </conditionalFormatting>
  <conditionalFormatting sqref="W98">
    <cfRule type="containsText" dxfId="155" priority="22" stopIfTrue="1" operator="containsText" text="Cerrada">
      <formula>NOT(ISERROR(SEARCH("Cerrada",#REF!)))</formula>
    </cfRule>
    <cfRule type="containsText" dxfId="154" priority="23" stopIfTrue="1" operator="containsText" text="En ejecución">
      <formula>NOT(ISERROR(SEARCH("En ejecución",#REF!)))</formula>
    </cfRule>
    <cfRule type="containsText" dxfId="153" priority="24" stopIfTrue="1" operator="containsText" text="Vencida">
      <formula>NOT(ISERROR(SEARCH("Vencida",#REF!)))</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formula1>$I$2:$I$4</formula1>
    </dataValidation>
    <dataValidation type="list" allowBlank="1" showInputMessage="1" showErrorMessage="1" prompt=" - " sqref="F25 F35:F37 F30 F39 F42 F97">
      <formula1>$G$2:$G$5</formula1>
    </dataValidation>
    <dataValidation type="list" allowBlank="1" showInputMessage="1" showErrorMessage="1" prompt=" - " sqref="B25 B35:B37 B30 B39 B42 B97">
      <formula1>$F$2:$F$11</formula1>
    </dataValidation>
    <dataValidation type="list" allowBlank="1" showInputMessage="1" showErrorMessage="1" prompt=" - " sqref="C25 C35:C37 C39 C30 C42 C97">
      <formula1>$D$2:$D$15</formula1>
    </dataValidation>
    <dataValidation type="list" allowBlank="1" showInputMessage="1" showErrorMessage="1" sqref="T52:T54">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 ref="U89" r:id="rId11"/>
    <hyperlink ref="S95" r:id="rId12" display="https://drive.google.com/drive/folders/1PEA_kHglMECvfb2aRpTEgSxTeLRMahB-"/>
    <hyperlink ref="U95" r:id="rId13" display="https://drive.google.com/drive/folders/1PEA_kHglMECvfb2aRpTEgSxTeLRMahB-"/>
    <hyperlink ref="U94" r:id="rId14"/>
    <hyperlink ref="S98" r:id="rId15"/>
    <hyperlink ref="U98" r:id="rId16"/>
    <hyperlink ref="S102" r:id="rId17" display="http://www.idep.edu.co/sites/default/files/PL-GT-12-02%20Plan%20Contingencia%20Tecno%20V9.pdf"/>
    <hyperlink ref="S103" r:id="rId18" location="gid=292185415" display="https://docs.google.com/spreadsheets/d/1rkj1JMm4LnWNRWL--zXFJrjXKTK2WPHCiHY5g3cAogk/edit#gid=292185415"/>
    <hyperlink ref="U101" r:id="rId19" location="gid=292185415_x000a_"/>
    <hyperlink ref="U102" r:id="rId20"/>
    <hyperlink ref="U103" r:id="rId21" location="gid=292185415_x000a_"/>
    <hyperlink ref="U104" r:id="rId22"/>
    <hyperlink ref="U127" r:id="rId23" location="overlay-context=_x000a_"/>
    <hyperlink ref="U123" r:id="rId24"/>
    <hyperlink ref="U105" r:id="rId25"/>
    <hyperlink ref="U106" r:id="rId26"/>
    <hyperlink ref="U114" r:id="rId27" location="gid=0"/>
    <hyperlink ref="U116" r:id="rId28" location="gid=1828784513_x000a_"/>
    <hyperlink ref="U130" r:id="rId29" location="search/autoreporte/WhctKJVRNJdDGPhSjSjkwHLGPlwPdgbXrvSQdbLBMJBxLXBfNXTKjWGFjcdBTqvxxftBKqL"/>
    <hyperlink ref="U131" r:id="rId30"/>
  </hyperlinks>
  <pageMargins left="0.7" right="0.7" top="0.75" bottom="0.75" header="0.3" footer="0.3"/>
  <pageSetup orientation="portrait" r:id="rId31"/>
  <drawing r:id="rId32"/>
  <extLst>
    <ext xmlns:x14="http://schemas.microsoft.com/office/spreadsheetml/2009/9/main" uri="{78C0D931-6437-407d-A8EE-F0AAD7539E65}">
      <x14:conditionalFormattings>
        <x14:conditionalFormatting xmlns:xm="http://schemas.microsoft.com/office/excel/2006/main">
          <x14:cfRule type="containsText" priority="67" stopIfTrue="1" operator="containsText" text="Cerrada" id="{35682F6E-4BCD-4E14-B831-259DC68DB044}">
            <xm:f>NOT(ISERROR(SEARCH("Cerrada",'GTH-13'!W53)))</xm:f>
            <x14:dxf>
              <font>
                <b/>
                <i val="0"/>
              </font>
              <fill>
                <patternFill>
                  <bgColor rgb="FF00B050"/>
                </patternFill>
              </fill>
            </x14:dxf>
          </x14:cfRule>
          <x14:cfRule type="containsText" priority="68" stopIfTrue="1" operator="containsText" text="En ejecución" id="{29169C52-AF35-486B-92AD-7B4E2D56D48A}">
            <xm:f>NOT(ISERROR(SEARCH("En ejecución",'GTH-13'!W53)))</xm:f>
            <x14:dxf>
              <font>
                <b/>
                <i val="0"/>
              </font>
              <fill>
                <patternFill>
                  <bgColor rgb="FFFFFF00"/>
                </patternFill>
              </fill>
            </x14:dxf>
          </x14:cfRule>
          <x14:cfRule type="containsText" priority="69" stopIfTrue="1" operator="containsText" text="Vencida" id="{9F18E53D-50F0-44E5-B4CE-FB8ADC30C9BB}">
            <xm:f>NOT(ISERROR(SEARCH("Vencida",'GTH-13'!W53)))</xm:f>
            <x14:dxf>
              <font>
                <b/>
                <i val="0"/>
              </font>
              <fill>
                <patternFill>
                  <bgColor rgb="FFFF0000"/>
                </patternFill>
              </fill>
            </x14:dxf>
          </x14:cfRule>
          <xm:sqref>T59:T60</xm:sqref>
        </x14:conditionalFormatting>
        <x14:conditionalFormatting xmlns:xm="http://schemas.microsoft.com/office/excel/2006/main">
          <x14:cfRule type="containsText" priority="61" stopIfTrue="1" operator="containsText" text="Cerrada" id="{14444EBC-FE5F-442C-B15C-A6761DB350F5}">
            <xm:f>NOT(ISERROR(SEARCH("Cerrada",'GF-14'!W57)))</xm:f>
            <x14:dxf>
              <font>
                <b/>
                <i val="0"/>
              </font>
              <fill>
                <patternFill>
                  <bgColor rgb="FF00B050"/>
                </patternFill>
              </fill>
            </x14:dxf>
          </x14:cfRule>
          <x14:cfRule type="containsText" priority="62" stopIfTrue="1" operator="containsText" text="En ejecución" id="{82CD5ECD-16EB-4FA0-9177-5F67F4FCA9B6}">
            <xm:f>NOT(ISERROR(SEARCH("En ejecución",'GF-14'!W57)))</xm:f>
            <x14:dxf>
              <font>
                <b/>
                <i val="0"/>
              </font>
              <fill>
                <patternFill>
                  <bgColor rgb="FFFFFF00"/>
                </patternFill>
              </fill>
            </x14:dxf>
          </x14:cfRule>
          <x14:cfRule type="containsText" priority="63" stopIfTrue="1" operator="containsText" text="Vencida" id="{94D697D9-CC7F-4EC5-ACC0-EA7C28750FDB}">
            <xm:f>NOT(ISERROR(SEARCH("Vencida",'GF-14'!W57)))</xm:f>
            <x14:dxf>
              <font>
                <b/>
                <i val="0"/>
              </font>
              <fill>
                <patternFill>
                  <bgColor rgb="FFFF0000"/>
                </patternFill>
              </fill>
            </x14:dxf>
          </x14:cfRule>
          <xm:sqref>W68:W83</xm:sqref>
        </x14:conditionalFormatting>
        <x14:conditionalFormatting xmlns:xm="http://schemas.microsoft.com/office/excel/2006/main">
          <x14:cfRule type="containsText" priority="670" stopIfTrue="1" operator="containsText" text="Cerrada" id="{14444EBC-FE5F-442C-B15C-A6761DB350F5}">
            <xm:f>NOT(ISERROR(SEARCH("Cerrada",'GF-14'!W50)))</xm:f>
            <x14:dxf>
              <font>
                <b/>
                <i val="0"/>
              </font>
              <fill>
                <patternFill>
                  <bgColor rgb="FF00B050"/>
                </patternFill>
              </fill>
            </x14:dxf>
          </x14:cfRule>
          <x14:cfRule type="containsText" priority="671" stopIfTrue="1" operator="containsText" text="En ejecución" id="{82CD5ECD-16EB-4FA0-9177-5F67F4FCA9B6}">
            <xm:f>NOT(ISERROR(SEARCH("En ejecución",'GF-14'!W50)))</xm:f>
            <x14:dxf>
              <font>
                <b/>
                <i val="0"/>
              </font>
              <fill>
                <patternFill>
                  <bgColor rgb="FFFFFF00"/>
                </patternFill>
              </fill>
            </x14:dxf>
          </x14:cfRule>
          <x14:cfRule type="containsText" priority="672" stopIfTrue="1" operator="containsText" text="Vencida" id="{94D697D9-CC7F-4EC5-ACC0-EA7C28750FDB}">
            <xm:f>NOT(ISERROR(SEARCH("Vencida",'GF-14'!W50)))</xm:f>
            <x14:dxf>
              <font>
                <b/>
                <i val="0"/>
              </font>
              <fill>
                <patternFill>
                  <bgColor rgb="FFFF0000"/>
                </patternFill>
              </fill>
            </x14:dxf>
          </x14:cfRule>
          <xm:sqref>T61:T67</xm:sqref>
        </x14:conditionalFormatting>
        <x14:conditionalFormatting xmlns:xm="http://schemas.microsoft.com/office/excel/2006/main">
          <x14:cfRule type="containsText" priority="58" stopIfTrue="1" operator="containsText" text="Cerrada" id="{B6452DB4-0F2D-47AE-8259-FBF51FB91C4A}">
            <xm:f>NOT(ISERROR(SEARCH("Cerrada",'MIC-03'!W92)))</xm:f>
            <x14:dxf>
              <font>
                <b/>
                <i val="0"/>
              </font>
              <fill>
                <patternFill>
                  <bgColor rgb="FF00B050"/>
                </patternFill>
              </fill>
            </x14:dxf>
          </x14:cfRule>
          <x14:cfRule type="containsText" priority="59" stopIfTrue="1" operator="containsText" text="En ejecución" id="{2AD5864A-6AA2-4D96-AF83-815A2E458ECE}">
            <xm:f>NOT(ISERROR(SEARCH("En ejecución",'MIC-03'!W92)))</xm:f>
            <x14:dxf>
              <font>
                <b/>
                <i val="0"/>
              </font>
              <fill>
                <patternFill>
                  <bgColor rgb="FFFFFF00"/>
                </patternFill>
              </fill>
            </x14:dxf>
          </x14:cfRule>
          <x14:cfRule type="containsText" priority="60" stopIfTrue="1" operator="containsText" text="Vencida" id="{F7D95101-B6E1-479B-BEAF-F0A0716108FD}">
            <xm:f>NOT(ISERROR(SEARCH("Vencida",'MIC-03'!W92)))</xm:f>
            <x14:dxf>
              <font>
                <b/>
                <i val="0"/>
              </font>
              <fill>
                <patternFill>
                  <bgColor rgb="FFFF0000"/>
                </patternFill>
              </fill>
            </x14:dxf>
          </x14:cfRule>
          <xm:sqref>T84</xm:sqref>
        </x14:conditionalFormatting>
        <x14:conditionalFormatting xmlns:xm="http://schemas.microsoft.com/office/excel/2006/main">
          <x14:cfRule type="containsText" priority="37" stopIfTrue="1" operator="containsText" text="Cerrada" id="{F17C5B01-AF17-411F-B70E-55536BCE3FF8}">
            <xm:f>NOT(ISERROR(SEARCH("Cerrada",'GT-12'!#REF!)))</xm:f>
            <x14:dxf>
              <font>
                <b/>
                <i val="0"/>
              </font>
              <fill>
                <patternFill>
                  <bgColor rgb="FF00B050"/>
                </patternFill>
              </fill>
            </x14:dxf>
          </x14:cfRule>
          <x14:cfRule type="containsText" priority="38" stopIfTrue="1" operator="containsText" text="En ejecución" id="{0C6667FA-C278-40B2-9879-16345AE4ED17}">
            <xm:f>NOT(ISERROR(SEARCH("En ejecución",'GT-12'!#REF!)))</xm:f>
            <x14:dxf>
              <font>
                <b/>
                <i val="0"/>
              </font>
              <fill>
                <patternFill>
                  <bgColor rgb="FFFFFF00"/>
                </patternFill>
              </fill>
            </x14:dxf>
          </x14:cfRule>
          <x14:cfRule type="containsText" priority="39"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40" stopIfTrue="1" operator="containsText" text="Cerrada" id="{DABD7C9C-D590-4141-A5B8-B94E4AAB29F8}">
            <xm:f>NOT(ISERROR(SEARCH("Cerrada",'GT-12'!#REF!)))</xm:f>
            <x14:dxf>
              <font>
                <b/>
                <i val="0"/>
              </font>
              <fill>
                <patternFill>
                  <bgColor rgb="FF00B050"/>
                </patternFill>
              </fill>
            </x14:dxf>
          </x14:cfRule>
          <x14:cfRule type="containsText" priority="41" stopIfTrue="1" operator="containsText" text="En ejecución" id="{D628FF48-FD0F-4198-B98C-DDC8CE59F137}">
            <xm:f>NOT(ISERROR(SEARCH("En ejecución",'GT-12'!#REF!)))</xm:f>
            <x14:dxf>
              <font>
                <b/>
                <i val="0"/>
              </font>
              <fill>
                <patternFill>
                  <bgColor rgb="FFFFFF00"/>
                </patternFill>
              </fill>
            </x14:dxf>
          </x14:cfRule>
          <x14:cfRule type="containsText" priority="42"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43" stopIfTrue="1" operator="containsText" text="Cerrada" id="{C75A3D75-F5AF-408F-B342-7F0508F2145E}">
            <xm:f>NOT(ISERROR(SEARCH("Cerrada",'GT-12'!#REF!)))</xm:f>
            <x14:dxf>
              <font>
                <b/>
                <i val="0"/>
              </font>
              <fill>
                <patternFill>
                  <bgColor rgb="FF00B050"/>
                </patternFill>
              </fill>
            </x14:dxf>
          </x14:cfRule>
          <x14:cfRule type="containsText" priority="44" stopIfTrue="1" operator="containsText" text="En ejecución" id="{440A7D92-CCF2-4146-94CA-62BD0337E552}">
            <xm:f>NOT(ISERROR(SEARCH("En ejecución",'GT-12'!#REF!)))</xm:f>
            <x14:dxf>
              <font>
                <b/>
                <i val="0"/>
              </font>
              <fill>
                <patternFill>
                  <bgColor rgb="FFFFFF00"/>
                </patternFill>
              </fill>
            </x14:dxf>
          </x14:cfRule>
          <x14:cfRule type="containsText" priority="45"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46" stopIfTrue="1" operator="containsText" text="Cerrada" id="{C7F73668-5414-4E4E-986F-B696BD1435E4}">
            <xm:f>NOT(ISERROR(SEARCH("Cerrada",'GT-12'!#REF!)))</xm:f>
            <x14:dxf>
              <font>
                <b/>
                <i val="0"/>
              </font>
              <fill>
                <patternFill>
                  <bgColor rgb="FF00B050"/>
                </patternFill>
              </fill>
            </x14:dxf>
          </x14:cfRule>
          <x14:cfRule type="containsText" priority="47" stopIfTrue="1" operator="containsText" text="En ejecución" id="{9737680E-C9C1-46AE-869D-0C862395E30E}">
            <xm:f>NOT(ISERROR(SEARCH("En ejecución",'GT-12'!#REF!)))</xm:f>
            <x14:dxf>
              <font>
                <b/>
                <i val="0"/>
              </font>
              <fill>
                <patternFill>
                  <bgColor rgb="FFFFFF00"/>
                </patternFill>
              </fill>
            </x14:dxf>
          </x14:cfRule>
          <x14:cfRule type="containsText" priority="48"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49" stopIfTrue="1" operator="containsText" text="Cerrada" id="{6BF70FF2-C09C-47C8-AF19-CF6951BE2B8E}">
            <xm:f>NOT(ISERROR(SEARCH("Cerrada",'GT-12'!#REF!)))</xm:f>
            <x14:dxf>
              <font>
                <b/>
                <i val="0"/>
              </font>
              <fill>
                <patternFill>
                  <bgColor rgb="FF00B050"/>
                </patternFill>
              </fill>
            </x14:dxf>
          </x14:cfRule>
          <x14:cfRule type="containsText" priority="50" stopIfTrue="1" operator="containsText" text="En ejecución" id="{3FB4B808-2CE2-40D1-9A32-FD0C1D9F2EED}">
            <xm:f>NOT(ISERROR(SEARCH("En ejecución",'GT-12'!#REF!)))</xm:f>
            <x14:dxf>
              <font>
                <b/>
                <i val="0"/>
              </font>
              <fill>
                <patternFill>
                  <bgColor rgb="FFFFFF00"/>
                </patternFill>
              </fill>
            </x14:dxf>
          </x14:cfRule>
          <x14:cfRule type="containsText" priority="51"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52" stopIfTrue="1" operator="containsText" text="Cerrada" id="{0CA0AC3D-05DD-4335-88CF-1C51B6100164}">
            <xm:f>NOT(ISERROR(SEARCH("Cerrada",'GT-12'!#REF!)))</xm:f>
            <x14:dxf>
              <font>
                <b/>
                <i val="0"/>
              </font>
              <fill>
                <patternFill>
                  <bgColor rgb="FF00B050"/>
                </patternFill>
              </fill>
            </x14:dxf>
          </x14:cfRule>
          <x14:cfRule type="containsText" priority="53" stopIfTrue="1" operator="containsText" text="En ejecución" id="{4081937E-AB74-4D72-A3D2-1BA61776ED34}">
            <xm:f>NOT(ISERROR(SEARCH("En ejecución",'GT-12'!#REF!)))</xm:f>
            <x14:dxf>
              <font>
                <b/>
                <i val="0"/>
              </font>
              <fill>
                <patternFill>
                  <bgColor rgb="FFFFFF00"/>
                </patternFill>
              </fill>
            </x14:dxf>
          </x14:cfRule>
          <x14:cfRule type="containsText" priority="54"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55" stopIfTrue="1" operator="containsText" text="Cerrada" id="{AB77CF87-D56B-40A5-A7FF-551C6B589F7F}">
            <xm:f>NOT(ISERROR(SEARCH("Cerrada",'GT-12'!#REF!)))</xm:f>
            <x14:dxf>
              <font>
                <b/>
                <i val="0"/>
              </font>
              <fill>
                <patternFill>
                  <bgColor rgb="FF00B050"/>
                </patternFill>
              </fill>
            </x14:dxf>
          </x14:cfRule>
          <x14:cfRule type="containsText" priority="56" stopIfTrue="1" operator="containsText" text="En ejecución" id="{3C1D0583-60CF-48B8-AE3D-4358E260E1FC}">
            <xm:f>NOT(ISERROR(SEARCH("En ejecución",'GT-12'!#REF!)))</xm:f>
            <x14:dxf>
              <font>
                <b/>
                <i val="0"/>
              </font>
              <fill>
                <patternFill>
                  <bgColor rgb="FFFFFF00"/>
                </patternFill>
              </fill>
            </x14:dxf>
          </x14:cfRule>
          <x14:cfRule type="containsText" priority="57"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685" stopIfTrue="1" operator="containsText" text="Cerrada" id="{011C220C-1753-410D-8C7E-42573B5E9475}">
            <xm:f>NOT(ISERROR(SEARCH("Cerrada",'AC-10'!W32)))</xm:f>
            <x14:dxf>
              <font>
                <b/>
                <i val="0"/>
              </font>
              <fill>
                <patternFill>
                  <bgColor rgb="FF00B050"/>
                </patternFill>
              </fill>
            </x14:dxf>
          </x14:cfRule>
          <x14:cfRule type="containsText" priority="686" stopIfTrue="1" operator="containsText" text="En ejecución" id="{7BC076D5-D6E5-472B-BE66-F56ADC008090}">
            <xm:f>NOT(ISERROR(SEARCH("En ejecución",'AC-10'!W32)))</xm:f>
            <x14:dxf>
              <font>
                <b/>
                <i val="0"/>
              </font>
              <fill>
                <patternFill>
                  <bgColor rgb="FFFFFF00"/>
                </patternFill>
              </fill>
            </x14:dxf>
          </x14:cfRule>
          <x14:cfRule type="containsText" priority="687"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688" stopIfTrue="1" operator="containsText" text="Cerrada" id="{38E2C443-C571-4E80-888C-B31105942B17}">
            <xm:f>NOT(ISERROR(SEARCH("Cerrada",'IDP-04'!W37)))</xm:f>
            <x14:dxf>
              <font>
                <b/>
                <i val="0"/>
              </font>
              <fill>
                <patternFill>
                  <bgColor rgb="FF00B050"/>
                </patternFill>
              </fill>
            </x14:dxf>
          </x14:cfRule>
          <x14:cfRule type="containsText" priority="689" stopIfTrue="1" operator="containsText" text="En ejecución" id="{51E5E6A0-6EB1-4DF3-85F2-09CC29365613}">
            <xm:f>NOT(ISERROR(SEARCH("En ejecución",'IDP-04'!W37)))</xm:f>
            <x14:dxf>
              <font>
                <b/>
                <i val="0"/>
              </font>
              <fill>
                <patternFill>
                  <bgColor rgb="FFFFFF00"/>
                </patternFill>
              </fill>
            </x14:dxf>
          </x14:cfRule>
          <x14:cfRule type="containsText" priority="690"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694" stopIfTrue="1" operator="containsText" text="Cerrada" id="{B27FA0FA-D163-4CBF-B186-99EE3EF59A50}">
            <xm:f>NOT(ISERROR(SEARCH("Cerrada",'GT-12'!U37)))</xm:f>
            <x14:dxf>
              <font>
                <b/>
                <i val="0"/>
              </font>
              <fill>
                <patternFill>
                  <bgColor rgb="FF00B050"/>
                </patternFill>
              </fill>
            </x14:dxf>
          </x14:cfRule>
          <x14:cfRule type="containsText" priority="695" stopIfTrue="1" operator="containsText" text="En ejecución" id="{A413ADF0-320C-41F9-B0A6-DBD4B385E829}">
            <xm:f>NOT(ISERROR(SEARCH("En ejecución",'GT-12'!U37)))</xm:f>
            <x14:dxf>
              <font>
                <b/>
                <i val="0"/>
              </font>
              <fill>
                <patternFill>
                  <bgColor rgb="FFFFFF00"/>
                </patternFill>
              </fill>
            </x14:dxf>
          </x14:cfRule>
          <x14:cfRule type="containsText" priority="696" stopIfTrue="1" operator="containsText" text="Vencida" id="{1DB3BA26-9DB8-48F0-B67F-2404016771A6}">
            <xm:f>NOT(ISERROR(SEARCH("Vencida",'GT-12'!U37)))</xm:f>
            <x14:dxf>
              <font>
                <b/>
                <i val="0"/>
              </font>
              <fill>
                <patternFill>
                  <bgColor rgb="FFFF0000"/>
                </patternFill>
              </fill>
            </x14:dxf>
          </x14:cfRule>
          <xm:sqref>W123:W125</xm:sqref>
        </x14:conditionalFormatting>
        <x14:conditionalFormatting xmlns:xm="http://schemas.microsoft.com/office/excel/2006/main">
          <x14:cfRule type="containsText" priority="697" stopIfTrue="1" operator="containsText" text="Cerrada" id="{F10471CA-6FFE-4BAE-8459-D826216FA603}">
            <xm:f>NOT(ISERROR(SEARCH("Cerrada",'GT-12'!U41)))</xm:f>
            <x14:dxf>
              <font>
                <b/>
                <i val="0"/>
              </font>
              <fill>
                <patternFill>
                  <bgColor rgb="FF00B050"/>
                </patternFill>
              </fill>
            </x14:dxf>
          </x14:cfRule>
          <x14:cfRule type="containsText" priority="698" stopIfTrue="1" operator="containsText" text="En ejecución" id="{1444F9E2-FB96-46C4-B41B-D695C18B1BE6}">
            <xm:f>NOT(ISERROR(SEARCH("En ejecución",'GT-12'!U41)))</xm:f>
            <x14:dxf>
              <font>
                <b/>
                <i val="0"/>
              </font>
              <fill>
                <patternFill>
                  <bgColor rgb="FFFFFF00"/>
                </patternFill>
              </fill>
            </x14:dxf>
          </x14:cfRule>
          <x14:cfRule type="containsText" priority="699" stopIfTrue="1" operator="containsText" text="Vencida" id="{F1F69268-3DE5-4510-864F-73B78E809827}">
            <xm:f>NOT(ISERROR(SEARCH("Vencida",'GT-12'!U41)))</xm:f>
            <x14:dxf>
              <font>
                <b/>
                <i val="0"/>
              </font>
              <fill>
                <patternFill>
                  <bgColor rgb="FFFF0000"/>
                </patternFill>
              </fill>
            </x14:dxf>
          </x14:cfRule>
          <xm:sqref>W126</xm:sqref>
        </x14:conditionalFormatting>
        <x14:conditionalFormatting xmlns:xm="http://schemas.microsoft.com/office/excel/2006/main">
          <x14:cfRule type="containsText" priority="700" stopIfTrue="1" operator="containsText" text="Cerrada" id="{03E2CEC6-9AB3-4187-AC67-0AD2749E20EB}">
            <xm:f>NOT(ISERROR(SEARCH("Cerrada",'GT-12'!U44)))</xm:f>
            <x14:dxf>
              <font>
                <b/>
                <i val="0"/>
              </font>
              <fill>
                <patternFill>
                  <bgColor rgb="FF00B050"/>
                </patternFill>
              </fill>
            </x14:dxf>
          </x14:cfRule>
          <x14:cfRule type="containsText" priority="701" stopIfTrue="1" operator="containsText" text="En ejecución" id="{B3688E80-D4DD-4072-ACDF-5D19296AA93D}">
            <xm:f>NOT(ISERROR(SEARCH("En ejecución",'GT-12'!U44)))</xm:f>
            <x14:dxf>
              <font>
                <b/>
                <i val="0"/>
              </font>
              <fill>
                <patternFill>
                  <bgColor rgb="FFFFFF00"/>
                </patternFill>
              </fill>
            </x14:dxf>
          </x14:cfRule>
          <x14:cfRule type="containsText" priority="702" stopIfTrue="1" operator="containsText" text="Vencida" id="{67710A21-7EEE-4473-A7AC-2E0526FDDD38}">
            <xm:f>NOT(ISERROR(SEARCH("Vencida",'GT-12'!U44)))</xm:f>
            <x14:dxf>
              <font>
                <b/>
                <i val="0"/>
              </font>
              <fill>
                <patternFill>
                  <bgColor rgb="FFFF0000"/>
                </patternFill>
              </fill>
            </x14:dxf>
          </x14:cfRule>
          <xm:sqref>W127</xm:sqref>
        </x14:conditionalFormatting>
        <x14:conditionalFormatting xmlns:xm="http://schemas.microsoft.com/office/excel/2006/main">
          <x14:cfRule type="containsText" priority="703" stopIfTrue="1" operator="containsText" text="Cerrada" id="{CD438462-1288-4CE9-B741-A4742550DD29}">
            <xm:f>NOT(ISERROR(SEARCH("Cerrada",'GTH-13'!W60)))</xm:f>
            <x14:dxf>
              <font>
                <b/>
                <i val="0"/>
              </font>
              <fill>
                <patternFill>
                  <bgColor rgb="FF00B050"/>
                </patternFill>
              </fill>
            </x14:dxf>
          </x14:cfRule>
          <x14:cfRule type="containsText" priority="704" stopIfTrue="1" operator="containsText" text="En ejecución" id="{0FA71F7C-EF62-48EA-9D62-00196BCB1C38}">
            <xm:f>NOT(ISERROR(SEARCH("En ejecución",'GTH-13'!W60)))</xm:f>
            <x14:dxf>
              <font>
                <b/>
                <i val="0"/>
              </font>
              <fill>
                <patternFill>
                  <bgColor rgb="FFFFFF00"/>
                </patternFill>
              </fill>
            </x14:dxf>
          </x14:cfRule>
          <x14:cfRule type="containsText" priority="705" stopIfTrue="1" operator="containsText" text="Vencida" id="{9A95AB2C-68D3-4658-A6AB-B3C64B833602}">
            <xm:f>NOT(ISERROR(SEARCH("Vencida",'GTH-13'!W60)))</xm:f>
            <x14:dxf>
              <font>
                <b/>
                <i val="0"/>
              </font>
              <fill>
                <patternFill>
                  <bgColor rgb="FFFF0000"/>
                </patternFill>
              </fill>
            </x14:dxf>
          </x14:cfRule>
          <xm:sqref>W128:W130</xm:sqref>
        </x14:conditionalFormatting>
        <x14:conditionalFormatting xmlns:xm="http://schemas.microsoft.com/office/excel/2006/main">
          <x14:cfRule type="containsText" priority="706" stopIfTrue="1" operator="containsText" text="Cerrada" id="{CD8AAF02-6C07-46C7-814C-ADF05D8A5A24}">
            <xm:f>NOT(ISERROR(SEARCH("Cerrada",'MIC-03'!W77)))</xm:f>
            <x14:dxf>
              <font>
                <b/>
                <i val="0"/>
              </font>
              <fill>
                <patternFill>
                  <bgColor rgb="FF00B050"/>
                </patternFill>
              </fill>
            </x14:dxf>
          </x14:cfRule>
          <x14:cfRule type="containsText" priority="707" stopIfTrue="1" operator="containsText" text="En ejecución" id="{7E756C2F-6FC1-4882-BDDE-9C94DBA6BD67}">
            <xm:f>NOT(ISERROR(SEARCH("En ejecución",'MIC-03'!W77)))</xm:f>
            <x14:dxf>
              <font>
                <b/>
                <i val="0"/>
              </font>
              <fill>
                <patternFill>
                  <bgColor rgb="FFFFFF00"/>
                </patternFill>
              </fill>
            </x14:dxf>
          </x14:cfRule>
          <x14:cfRule type="containsText" priority="708" stopIfTrue="1" operator="containsText" text="Vencida" id="{7317F3B7-48CA-4C87-892B-942A53B2AF50}">
            <xm:f>NOT(ISERROR(SEARCH("Vencida",'MIC-03'!W77)))</xm:f>
            <x14:dxf>
              <font>
                <b/>
                <i val="0"/>
              </font>
              <fill>
                <patternFill>
                  <bgColor rgb="FFFF0000"/>
                </patternFill>
              </fill>
            </x14:dxf>
          </x14:cfRule>
          <xm:sqref>W131</xm:sqref>
        </x14:conditionalFormatting>
        <x14:conditionalFormatting xmlns:xm="http://schemas.microsoft.com/office/excel/2006/main">
          <x14:cfRule type="containsText" priority="727" stopIfTrue="1" operator="containsText" text="Cerrada" id="{AF77D9D2-AE90-4F5A-8E28-5E14F9DFB46A}">
            <xm:f>NOT(ISERROR(SEARCH("Cerrada",'GT-12'!#REF!)))</xm:f>
            <x14:dxf>
              <font>
                <b/>
                <i val="0"/>
              </font>
              <fill>
                <patternFill>
                  <bgColor rgb="FF00B050"/>
                </patternFill>
              </fill>
            </x14:dxf>
          </x14:cfRule>
          <x14:cfRule type="containsText" priority="728" stopIfTrue="1" operator="containsText" text="En ejecución" id="{C5C6D08B-9BA3-467B-A24A-E03422841D1E}">
            <xm:f>NOT(ISERROR(SEARCH("En ejecución",'GT-12'!#REF!)))</xm:f>
            <x14:dxf>
              <font>
                <b/>
                <i val="0"/>
              </font>
              <fill>
                <patternFill>
                  <bgColor rgb="FFFFFF00"/>
                </patternFill>
              </fill>
            </x14:dxf>
          </x14:cfRule>
          <x14:cfRule type="containsText" priority="729"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47" customWidth="1"/>
    <col min="2" max="2" width="14.85546875" style="447" customWidth="1"/>
    <col min="3" max="3" width="17.5703125" style="447" customWidth="1"/>
    <col min="4" max="4" width="21.5703125" style="447" customWidth="1"/>
    <col min="5" max="5" width="52.28515625" style="447" customWidth="1"/>
    <col min="6" max="6" width="24.140625" style="447" customWidth="1"/>
    <col min="7" max="7" width="26.5703125" style="447" customWidth="1"/>
    <col min="8" max="8" width="25.85546875" style="447" customWidth="1"/>
    <col min="9" max="9" width="14" style="447" customWidth="1"/>
    <col min="10" max="10" width="23" style="447" customWidth="1"/>
    <col min="11" max="11" width="18.5703125" style="447" customWidth="1"/>
    <col min="12" max="12" width="20" style="447" customWidth="1"/>
    <col min="13" max="13" width="18.28515625" style="447" customWidth="1"/>
    <col min="14" max="15" width="18" style="447" customWidth="1"/>
    <col min="16" max="16" width="26.28515625" style="447" customWidth="1"/>
    <col min="17" max="17" width="24.85546875" style="447" customWidth="1"/>
    <col min="18" max="18" width="19.42578125" style="447" customWidth="1"/>
    <col min="19" max="19" width="36" style="447" customWidth="1"/>
    <col min="20" max="20" width="76" style="447" customWidth="1"/>
    <col min="21" max="21" width="40.140625" style="447" customWidth="1"/>
    <col min="22" max="22" width="18.42578125" style="447" customWidth="1"/>
    <col min="23" max="23" width="19.42578125" style="447" customWidth="1"/>
    <col min="24" max="24" width="33.7109375" style="447" customWidth="1"/>
    <col min="25" max="25" width="31.140625" style="440" customWidth="1"/>
    <col min="26" max="26" width="14.42578125" style="440" customWidth="1"/>
    <col min="27" max="28" width="11" style="440" customWidth="1"/>
    <col min="29" max="16384" width="14.42578125" style="440"/>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940"/>
      <c r="C17" s="941"/>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7.75" customHeight="1" x14ac:dyDescent="0.25">
      <c r="A18" s="942"/>
      <c r="B18" s="943"/>
      <c r="C18" s="944"/>
      <c r="D18" s="881"/>
      <c r="E18" s="882"/>
      <c r="F18" s="882"/>
      <c r="G18" s="882"/>
      <c r="H18" s="882"/>
      <c r="I18" s="882"/>
      <c r="J18" s="882"/>
      <c r="K18" s="882"/>
      <c r="L18" s="882"/>
      <c r="M18" s="882"/>
      <c r="N18" s="882"/>
      <c r="O18" s="882"/>
      <c r="P18" s="882"/>
      <c r="Q18" s="882"/>
      <c r="R18" s="882"/>
      <c r="S18" s="882"/>
      <c r="T18" s="882"/>
      <c r="U18" s="882"/>
      <c r="V18" s="882"/>
      <c r="W18" s="883"/>
      <c r="X18" s="141" t="s">
        <v>160</v>
      </c>
      <c r="Z18" s="1"/>
    </row>
    <row r="19" spans="1:27" ht="27.75" customHeight="1" x14ac:dyDescent="0.25">
      <c r="A19" s="942"/>
      <c r="B19" s="943"/>
      <c r="C19" s="944"/>
      <c r="D19" s="881"/>
      <c r="E19" s="882"/>
      <c r="F19" s="882"/>
      <c r="G19" s="882"/>
      <c r="H19" s="882"/>
      <c r="I19" s="882"/>
      <c r="J19" s="882"/>
      <c r="K19" s="882"/>
      <c r="L19" s="882"/>
      <c r="M19" s="882"/>
      <c r="N19" s="882"/>
      <c r="O19" s="882"/>
      <c r="P19" s="882"/>
      <c r="Q19" s="882"/>
      <c r="R19" s="882"/>
      <c r="S19" s="882"/>
      <c r="T19" s="882"/>
      <c r="U19" s="882"/>
      <c r="V19" s="882"/>
      <c r="W19" s="883"/>
      <c r="X19" s="142" t="s">
        <v>161</v>
      </c>
      <c r="Z19" s="1"/>
    </row>
    <row r="20" spans="1:27" ht="27.75" customHeight="1" thickBot="1" x14ac:dyDescent="0.3">
      <c r="A20" s="945"/>
      <c r="B20" s="946"/>
      <c r="C20" s="947"/>
      <c r="D20" s="884"/>
      <c r="E20" s="885"/>
      <c r="F20" s="885"/>
      <c r="G20" s="885"/>
      <c r="H20" s="885"/>
      <c r="I20" s="885"/>
      <c r="J20" s="885"/>
      <c r="K20" s="885"/>
      <c r="L20" s="885"/>
      <c r="M20" s="885"/>
      <c r="N20" s="885"/>
      <c r="O20" s="885"/>
      <c r="P20" s="885"/>
      <c r="Q20" s="885"/>
      <c r="R20" s="885"/>
      <c r="S20" s="885"/>
      <c r="T20" s="885"/>
      <c r="U20" s="885"/>
      <c r="V20" s="885"/>
      <c r="W20" s="886"/>
      <c r="X20" s="91" t="s">
        <v>58</v>
      </c>
      <c r="Z20" s="1"/>
    </row>
    <row r="21" spans="1:27" s="512" customFormat="1" ht="45" customHeight="1" thickBot="1" x14ac:dyDescent="0.3">
      <c r="A21" s="521" t="s">
        <v>931</v>
      </c>
      <c r="B21" s="514"/>
      <c r="C21" s="514"/>
      <c r="D21" s="513"/>
      <c r="E21" s="513"/>
      <c r="F21" s="513"/>
      <c r="G21" s="513"/>
      <c r="H21" s="513"/>
      <c r="I21" s="513"/>
      <c r="J21" s="513"/>
      <c r="K21" s="513"/>
      <c r="L21" s="513"/>
      <c r="M21" s="513"/>
      <c r="N21" s="513"/>
      <c r="O21" s="513"/>
      <c r="P21" s="513"/>
      <c r="Q21" s="513"/>
      <c r="R21" s="513"/>
      <c r="S21" s="513"/>
      <c r="T21" s="513"/>
      <c r="U21" s="513"/>
      <c r="V21" s="513"/>
      <c r="W21" s="513"/>
      <c r="X21" s="522"/>
      <c r="Z21" s="1"/>
    </row>
    <row r="22" spans="1:27" s="73" customFormat="1" ht="45" customHeight="1" thickBot="1" x14ac:dyDescent="0.25">
      <c r="A22" s="931" t="s">
        <v>73</v>
      </c>
      <c r="B22" s="932"/>
      <c r="C22" s="932"/>
      <c r="D22" s="932"/>
      <c r="E22" s="932"/>
      <c r="F22" s="932"/>
      <c r="G22" s="933"/>
      <c r="H22" s="934" t="s">
        <v>74</v>
      </c>
      <c r="I22" s="935"/>
      <c r="J22" s="935"/>
      <c r="K22" s="935"/>
      <c r="L22" s="935"/>
      <c r="M22" s="935"/>
      <c r="N22" s="936"/>
      <c r="O22" s="937" t="s">
        <v>75</v>
      </c>
      <c r="P22" s="938"/>
      <c r="Q22" s="938"/>
      <c r="R22" s="938"/>
      <c r="S22" s="939"/>
      <c r="T22" s="948" t="s">
        <v>141</v>
      </c>
      <c r="U22" s="949"/>
      <c r="V22" s="949"/>
      <c r="W22" s="949"/>
      <c r="X22" s="950"/>
      <c r="Y22" s="75"/>
      <c r="Z22" s="76"/>
      <c r="AA22" s="77"/>
    </row>
    <row r="23" spans="1:27" ht="63" customHeight="1" thickBot="1" x14ac:dyDescent="0.3">
      <c r="A23" s="150" t="s">
        <v>147</v>
      </c>
      <c r="B23" s="151" t="s">
        <v>3</v>
      </c>
      <c r="C23" s="151" t="s">
        <v>77</v>
      </c>
      <c r="D23" s="151" t="s">
        <v>133</v>
      </c>
      <c r="E23" s="151" t="s">
        <v>134</v>
      </c>
      <c r="F23" s="151" t="s">
        <v>135</v>
      </c>
      <c r="G23" s="152" t="s">
        <v>136</v>
      </c>
      <c r="H23" s="153" t="s">
        <v>139</v>
      </c>
      <c r="I23" s="151" t="s">
        <v>5</v>
      </c>
      <c r="J23" s="151" t="s">
        <v>78</v>
      </c>
      <c r="K23" s="154" t="s">
        <v>79</v>
      </c>
      <c r="L23" s="154" t="s">
        <v>81</v>
      </c>
      <c r="M23" s="154" t="s">
        <v>82</v>
      </c>
      <c r="N23" s="155" t="s">
        <v>83</v>
      </c>
      <c r="O23" s="928" t="s">
        <v>84</v>
      </c>
      <c r="P23" s="929"/>
      <c r="Q23" s="929"/>
      <c r="R23" s="930"/>
      <c r="S23" s="155" t="s">
        <v>85</v>
      </c>
      <c r="T23" s="156" t="s">
        <v>84</v>
      </c>
      <c r="U23" s="154" t="s">
        <v>85</v>
      </c>
      <c r="V23" s="154" t="s">
        <v>158</v>
      </c>
      <c r="W23" s="154" t="s">
        <v>86</v>
      </c>
      <c r="X23" s="155"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25"/>
    <col min="2" max="3" width="26.7109375" style="325" customWidth="1"/>
    <col min="4" max="4" width="15" style="325" customWidth="1"/>
    <col min="5" max="6" width="11.5703125" style="325" customWidth="1"/>
    <col min="7" max="7" width="9.7109375" style="325" customWidth="1"/>
    <col min="8" max="8" width="7.28515625" style="326" customWidth="1"/>
    <col min="9" max="10" width="16.42578125" style="325" customWidth="1"/>
    <col min="11" max="11" width="13" style="325" customWidth="1"/>
    <col min="12" max="15" width="11.42578125" style="325"/>
    <col min="16" max="16" width="14.42578125" style="325" customWidth="1"/>
    <col min="17" max="17" width="14.7109375" style="325" customWidth="1"/>
    <col min="18" max="18" width="16.5703125" style="325" customWidth="1"/>
    <col min="19" max="19" width="11.42578125" style="325"/>
    <col min="20" max="20" width="14.42578125" style="325" customWidth="1"/>
    <col min="21" max="16384" width="11.42578125" style="325"/>
  </cols>
  <sheetData>
    <row r="1" spans="2:21" x14ac:dyDescent="0.25">
      <c r="I1" s="325" t="s">
        <v>655</v>
      </c>
    </row>
    <row r="2" spans="2:21" ht="15.75" thickBot="1" x14ac:dyDescent="0.3">
      <c r="I2" s="325" t="s">
        <v>656</v>
      </c>
      <c r="J2" s="325">
        <v>25</v>
      </c>
    </row>
    <row r="3" spans="2:21" ht="30" x14ac:dyDescent="0.25">
      <c r="B3" s="327" t="s">
        <v>61</v>
      </c>
      <c r="C3" s="359"/>
      <c r="D3" s="328">
        <v>31</v>
      </c>
      <c r="E3" s="329">
        <v>1</v>
      </c>
      <c r="I3" s="325" t="s">
        <v>657</v>
      </c>
      <c r="J3" s="325">
        <v>26</v>
      </c>
    </row>
    <row r="4" spans="2:21" x14ac:dyDescent="0.25">
      <c r="B4" s="330" t="s">
        <v>145</v>
      </c>
      <c r="C4" s="360"/>
      <c r="D4" s="331">
        <v>0</v>
      </c>
      <c r="E4" s="332">
        <f>+D4/$D$3</f>
        <v>0</v>
      </c>
      <c r="I4" s="325" t="s">
        <v>151</v>
      </c>
      <c r="J4" s="325">
        <v>0</v>
      </c>
    </row>
    <row r="5" spans="2:21" x14ac:dyDescent="0.25">
      <c r="B5" s="330" t="s">
        <v>146</v>
      </c>
      <c r="C5" s="360"/>
      <c r="D5" s="331">
        <v>23</v>
      </c>
      <c r="E5" s="332">
        <f>+D5/$D$3</f>
        <v>0.74193548387096775</v>
      </c>
      <c r="I5" s="325" t="s">
        <v>658</v>
      </c>
      <c r="J5" s="325">
        <v>20</v>
      </c>
    </row>
    <row r="6" spans="2:21" ht="15.75" thickBot="1" x14ac:dyDescent="0.3">
      <c r="B6" s="333" t="s">
        <v>153</v>
      </c>
      <c r="C6" s="361"/>
      <c r="D6" s="334">
        <v>8</v>
      </c>
      <c r="E6" s="335">
        <f>+D6/$D$3</f>
        <v>0.25806451612903225</v>
      </c>
      <c r="I6" s="325" t="s">
        <v>150</v>
      </c>
      <c r="J6" s="325">
        <v>6</v>
      </c>
    </row>
    <row r="8" spans="2:21" ht="15.75" thickBot="1" x14ac:dyDescent="0.3">
      <c r="I8" s="325" t="s">
        <v>637</v>
      </c>
      <c r="P8" s="951" t="s">
        <v>638</v>
      </c>
      <c r="Q8" s="951"/>
      <c r="R8" s="951"/>
      <c r="S8" s="951"/>
      <c r="T8" s="951"/>
      <c r="U8" s="951"/>
    </row>
    <row r="9" spans="2:21" s="342" customFormat="1" ht="48" customHeight="1" x14ac:dyDescent="0.25">
      <c r="B9" s="336" t="s">
        <v>1</v>
      </c>
      <c r="C9" s="337" t="s">
        <v>652</v>
      </c>
      <c r="D9" s="337" t="s">
        <v>80</v>
      </c>
      <c r="E9" s="337" t="s">
        <v>151</v>
      </c>
      <c r="F9" s="337" t="s">
        <v>150</v>
      </c>
      <c r="G9" s="338" t="s">
        <v>64</v>
      </c>
      <c r="H9" s="339"/>
      <c r="I9" s="340" t="s">
        <v>1</v>
      </c>
      <c r="J9" s="340" t="s">
        <v>653</v>
      </c>
      <c r="K9" s="340" t="s">
        <v>654</v>
      </c>
      <c r="L9" s="340" t="s">
        <v>639</v>
      </c>
      <c r="M9" s="340" t="s">
        <v>640</v>
      </c>
      <c r="N9" s="340" t="s">
        <v>641</v>
      </c>
      <c r="O9" s="339"/>
      <c r="P9" s="341" t="s">
        <v>642</v>
      </c>
      <c r="Q9" s="341" t="s">
        <v>643</v>
      </c>
      <c r="R9" s="341" t="s">
        <v>644</v>
      </c>
      <c r="S9" s="341" t="s">
        <v>639</v>
      </c>
      <c r="T9" s="341" t="s">
        <v>143</v>
      </c>
      <c r="U9" s="341" t="s">
        <v>651</v>
      </c>
    </row>
    <row r="10" spans="2:21" x14ac:dyDescent="0.25">
      <c r="B10" s="345" t="s">
        <v>88</v>
      </c>
      <c r="C10" s="331">
        <v>4</v>
      </c>
      <c r="D10" s="331">
        <v>4</v>
      </c>
      <c r="E10" s="331">
        <v>0</v>
      </c>
      <c r="F10" s="331">
        <v>4</v>
      </c>
      <c r="G10" s="343">
        <v>0</v>
      </c>
      <c r="H10" s="347"/>
      <c r="I10" s="348" t="s">
        <v>645</v>
      </c>
      <c r="J10" s="349">
        <f>+C10+C11+C12</f>
        <v>7</v>
      </c>
      <c r="K10" s="349">
        <f>+D10+D11+D12</f>
        <v>7</v>
      </c>
      <c r="L10" s="349">
        <f>+E10+E11+E12</f>
        <v>0</v>
      </c>
      <c r="M10" s="349">
        <f>+F10+F11+F12</f>
        <v>6</v>
      </c>
      <c r="N10" s="349">
        <f>+G10+G11+G12</f>
        <v>1</v>
      </c>
      <c r="O10" s="350"/>
      <c r="P10" s="351" t="s">
        <v>646</v>
      </c>
      <c r="Q10" s="352">
        <v>28</v>
      </c>
      <c r="R10" s="352">
        <v>31</v>
      </c>
      <c r="S10" s="351">
        <v>0</v>
      </c>
      <c r="T10" s="351">
        <v>23</v>
      </c>
      <c r="U10" s="351">
        <v>8</v>
      </c>
    </row>
    <row r="11" spans="2:21" x14ac:dyDescent="0.25">
      <c r="B11" s="345" t="s">
        <v>90</v>
      </c>
      <c r="C11" s="331">
        <v>1</v>
      </c>
      <c r="D11" s="331">
        <v>1</v>
      </c>
      <c r="E11" s="331">
        <v>0</v>
      </c>
      <c r="F11" s="331">
        <v>0</v>
      </c>
      <c r="G11" s="346">
        <v>1</v>
      </c>
      <c r="H11" s="347"/>
      <c r="I11" s="348" t="s">
        <v>647</v>
      </c>
      <c r="J11" s="349">
        <f>+C13</f>
        <v>6</v>
      </c>
      <c r="K11" s="349">
        <f>+D13</f>
        <v>6</v>
      </c>
      <c r="L11" s="349">
        <f>+E13</f>
        <v>0</v>
      </c>
      <c r="M11" s="349">
        <f>+F13</f>
        <v>6</v>
      </c>
      <c r="N11" s="349">
        <f>+G13</f>
        <v>0</v>
      </c>
      <c r="O11" s="350"/>
      <c r="P11" s="351" t="s">
        <v>648</v>
      </c>
      <c r="Q11" s="353">
        <v>25</v>
      </c>
      <c r="R11" s="353">
        <v>26</v>
      </c>
      <c r="S11" s="351"/>
      <c r="T11" s="351">
        <v>6</v>
      </c>
      <c r="U11" s="351">
        <v>20</v>
      </c>
    </row>
    <row r="12" spans="2:21" x14ac:dyDescent="0.25">
      <c r="B12" s="345" t="s">
        <v>92</v>
      </c>
      <c r="C12" s="331">
        <v>2</v>
      </c>
      <c r="D12" s="331">
        <v>2</v>
      </c>
      <c r="E12" s="331">
        <v>0</v>
      </c>
      <c r="F12" s="331">
        <v>2</v>
      </c>
      <c r="G12" s="346">
        <v>0</v>
      </c>
      <c r="H12" s="347"/>
      <c r="I12" s="348" t="s">
        <v>649</v>
      </c>
      <c r="J12" s="349">
        <f>+C14+C15+C17+C18+C19+C20+C21</f>
        <v>13</v>
      </c>
      <c r="K12" s="349">
        <f>+D14+D15+D17+D18+D19+D20+D21</f>
        <v>16</v>
      </c>
      <c r="L12" s="349">
        <f>+E14+E15+E17+E18+E19+E20+E21</f>
        <v>0</v>
      </c>
      <c r="M12" s="349">
        <f>+F14+F15+F17+F18+F19+F20+F21</f>
        <v>10</v>
      </c>
      <c r="N12" s="349">
        <f>+G14+G15+G17+G18+G19+G20+G21</f>
        <v>6</v>
      </c>
      <c r="O12" s="350"/>
      <c r="P12" s="344" t="s">
        <v>71</v>
      </c>
      <c r="Q12" s="344">
        <f>SUM(Q10:Q11)</f>
        <v>53</v>
      </c>
      <c r="R12" s="344">
        <f>SUM(R10:R11)</f>
        <v>57</v>
      </c>
      <c r="S12" s="344">
        <f>SUM(S10:S11)</f>
        <v>0</v>
      </c>
      <c r="T12" s="344">
        <f>SUM(T10:T11)</f>
        <v>29</v>
      </c>
      <c r="U12" s="344">
        <f>SUM(U10:U11)</f>
        <v>28</v>
      </c>
    </row>
    <row r="13" spans="2:21" ht="30" x14ac:dyDescent="0.25">
      <c r="B13" s="354" t="s">
        <v>94</v>
      </c>
      <c r="C13" s="331">
        <v>6</v>
      </c>
      <c r="D13" s="331">
        <v>6</v>
      </c>
      <c r="E13" s="331">
        <v>0</v>
      </c>
      <c r="F13" s="331">
        <v>6</v>
      </c>
      <c r="G13" s="346">
        <v>0</v>
      </c>
      <c r="H13" s="347"/>
      <c r="I13" s="348" t="s">
        <v>650</v>
      </c>
      <c r="J13" s="349">
        <f>+C22+C23</f>
        <v>2</v>
      </c>
      <c r="K13" s="349">
        <f>+D22+D23</f>
        <v>2</v>
      </c>
      <c r="L13" s="349">
        <f>+E22+E23</f>
        <v>0</v>
      </c>
      <c r="M13" s="349">
        <f>+F22+F23</f>
        <v>1</v>
      </c>
      <c r="N13" s="349">
        <f>+G22+G23</f>
        <v>1</v>
      </c>
      <c r="O13" s="350"/>
    </row>
    <row r="14" spans="2:21" x14ac:dyDescent="0.25">
      <c r="B14" s="345" t="s">
        <v>96</v>
      </c>
      <c r="C14" s="331">
        <v>2</v>
      </c>
      <c r="D14" s="331">
        <v>3</v>
      </c>
      <c r="E14" s="331">
        <v>0</v>
      </c>
      <c r="F14" s="331">
        <v>2</v>
      </c>
      <c r="G14" s="346">
        <v>1</v>
      </c>
      <c r="H14" s="347"/>
      <c r="I14" s="344" t="s">
        <v>71</v>
      </c>
      <c r="J14" s="349">
        <f>SUM(J10:J13)</f>
        <v>28</v>
      </c>
      <c r="K14" s="349">
        <f>SUM(K10:K13)</f>
        <v>31</v>
      </c>
      <c r="L14" s="349">
        <f>SUM(L10:L13)</f>
        <v>0</v>
      </c>
      <c r="M14" s="349">
        <f>SUM(M10:M13)</f>
        <v>23</v>
      </c>
      <c r="N14" s="349">
        <f>SUM(N10:N13)</f>
        <v>8</v>
      </c>
      <c r="O14" s="350"/>
    </row>
    <row r="15" spans="2:21" x14ac:dyDescent="0.25">
      <c r="B15" s="345" t="s">
        <v>98</v>
      </c>
      <c r="C15" s="331">
        <v>0</v>
      </c>
      <c r="D15" s="331">
        <v>0</v>
      </c>
      <c r="E15" s="331">
        <v>0</v>
      </c>
      <c r="F15" s="331">
        <v>0</v>
      </c>
      <c r="G15" s="346">
        <v>0</v>
      </c>
      <c r="H15" s="347"/>
      <c r="K15" s="355"/>
      <c r="L15" s="355"/>
      <c r="M15" s="355"/>
      <c r="N15" s="355"/>
      <c r="O15" s="355"/>
    </row>
    <row r="16" spans="2:21" x14ac:dyDescent="0.25">
      <c r="B16" s="345" t="s">
        <v>100</v>
      </c>
      <c r="C16" s="331">
        <v>0</v>
      </c>
      <c r="D16" s="331">
        <v>0</v>
      </c>
      <c r="E16" s="331">
        <v>0</v>
      </c>
      <c r="F16" s="331">
        <v>0</v>
      </c>
      <c r="G16" s="346">
        <v>0</v>
      </c>
      <c r="H16" s="347"/>
    </row>
    <row r="17" spans="2:15" ht="30" x14ac:dyDescent="0.25">
      <c r="B17" s="354" t="s">
        <v>102</v>
      </c>
      <c r="C17" s="331">
        <v>2</v>
      </c>
      <c r="D17" s="331">
        <v>3</v>
      </c>
      <c r="E17" s="331">
        <v>0</v>
      </c>
      <c r="F17" s="331">
        <v>1</v>
      </c>
      <c r="G17" s="346">
        <v>2</v>
      </c>
      <c r="H17" s="347"/>
    </row>
    <row r="18" spans="2:15" x14ac:dyDescent="0.25">
      <c r="B18" s="345" t="s">
        <v>104</v>
      </c>
      <c r="C18" s="331">
        <v>2</v>
      </c>
      <c r="D18" s="331">
        <v>3</v>
      </c>
      <c r="E18" s="331">
        <v>0</v>
      </c>
      <c r="F18" s="331">
        <v>3</v>
      </c>
      <c r="G18" s="346">
        <v>0</v>
      </c>
      <c r="H18" s="347"/>
    </row>
    <row r="19" spans="2:15" x14ac:dyDescent="0.25">
      <c r="B19" s="345" t="s">
        <v>106</v>
      </c>
      <c r="C19" s="331">
        <v>6</v>
      </c>
      <c r="D19" s="331">
        <v>6</v>
      </c>
      <c r="E19" s="331">
        <v>0</v>
      </c>
      <c r="F19" s="331">
        <v>4</v>
      </c>
      <c r="G19" s="346">
        <v>2</v>
      </c>
      <c r="H19" s="347"/>
    </row>
    <row r="20" spans="2:15" x14ac:dyDescent="0.25">
      <c r="B20" s="345" t="s">
        <v>108</v>
      </c>
      <c r="C20" s="331">
        <v>1</v>
      </c>
      <c r="D20" s="331">
        <v>1</v>
      </c>
      <c r="E20" s="331">
        <v>0</v>
      </c>
      <c r="F20" s="331">
        <v>0</v>
      </c>
      <c r="G20" s="346">
        <v>1</v>
      </c>
      <c r="H20" s="347"/>
    </row>
    <row r="21" spans="2:15" x14ac:dyDescent="0.25">
      <c r="B21" s="345" t="s">
        <v>110</v>
      </c>
      <c r="C21" s="331">
        <v>0</v>
      </c>
      <c r="D21" s="331">
        <v>0</v>
      </c>
      <c r="E21" s="331">
        <v>0</v>
      </c>
      <c r="F21" s="331">
        <v>0</v>
      </c>
      <c r="G21" s="346">
        <v>0</v>
      </c>
      <c r="H21" s="347"/>
    </row>
    <row r="22" spans="2:15" x14ac:dyDescent="0.25">
      <c r="B22" s="345" t="s">
        <v>112</v>
      </c>
      <c r="C22" s="331">
        <v>0</v>
      </c>
      <c r="D22" s="331">
        <v>0</v>
      </c>
      <c r="E22" s="331">
        <v>0</v>
      </c>
      <c r="F22" s="331">
        <v>0</v>
      </c>
      <c r="G22" s="346">
        <v>0</v>
      </c>
      <c r="H22" s="347"/>
    </row>
    <row r="23" spans="2:15" x14ac:dyDescent="0.25">
      <c r="B23" s="345" t="s">
        <v>114</v>
      </c>
      <c r="C23" s="331">
        <v>2</v>
      </c>
      <c r="D23" s="331">
        <v>2</v>
      </c>
      <c r="E23" s="331">
        <v>0</v>
      </c>
      <c r="F23" s="331">
        <v>1</v>
      </c>
      <c r="G23" s="346">
        <v>1</v>
      </c>
      <c r="H23" s="347"/>
    </row>
    <row r="24" spans="2:15" s="358" customFormat="1" ht="15.75" thickBot="1" x14ac:dyDescent="0.3">
      <c r="B24" s="356" t="s">
        <v>71</v>
      </c>
      <c r="C24" s="362">
        <f>SUM(C10:C23)</f>
        <v>28</v>
      </c>
      <c r="D24" s="357">
        <f>SUM(D10:D23)</f>
        <v>31</v>
      </c>
      <c r="E24" s="357">
        <f>SUM(E10:E23)</f>
        <v>0</v>
      </c>
      <c r="F24" s="357">
        <f>SUM(F10:F23)</f>
        <v>23</v>
      </c>
      <c r="G24" s="357">
        <f>SUM(G10:G23)</f>
        <v>8</v>
      </c>
      <c r="H24" s="347"/>
    </row>
    <row r="31" spans="2:15" ht="15.75" thickBot="1" x14ac:dyDescent="0.3"/>
    <row r="32" spans="2:15" ht="30" x14ac:dyDescent="0.25">
      <c r="J32" s="363" t="s">
        <v>1</v>
      </c>
      <c r="K32" s="363" t="s">
        <v>659</v>
      </c>
      <c r="L32" s="363" t="s">
        <v>151</v>
      </c>
      <c r="M32" s="363" t="s">
        <v>150</v>
      </c>
      <c r="N32" s="363" t="s">
        <v>64</v>
      </c>
      <c r="O32" s="363" t="s">
        <v>540</v>
      </c>
    </row>
    <row r="33" spans="10:15" ht="15.75" hidden="1" x14ac:dyDescent="0.25">
      <c r="J33" s="364" t="s">
        <v>87</v>
      </c>
      <c r="K33" s="321">
        <v>4</v>
      </c>
      <c r="L33" s="321">
        <v>0</v>
      </c>
      <c r="M33" s="321">
        <v>4</v>
      </c>
      <c r="N33" s="320">
        <v>0</v>
      </c>
      <c r="O33" s="365">
        <v>0</v>
      </c>
    </row>
    <row r="34" spans="10:15" ht="15.75" hidden="1" x14ac:dyDescent="0.25">
      <c r="J34" s="366" t="s">
        <v>89</v>
      </c>
      <c r="K34" s="319">
        <v>1</v>
      </c>
      <c r="L34" s="319">
        <v>1</v>
      </c>
      <c r="M34" s="319">
        <v>0</v>
      </c>
      <c r="N34" s="322">
        <v>0</v>
      </c>
      <c r="O34" s="367">
        <v>0</v>
      </c>
    </row>
    <row r="35" spans="10:15" ht="15.75" hidden="1" x14ac:dyDescent="0.25">
      <c r="J35" s="366" t="s">
        <v>91</v>
      </c>
      <c r="K35" s="318">
        <v>2</v>
      </c>
      <c r="L35" s="318">
        <v>0</v>
      </c>
      <c r="M35" s="318">
        <v>2</v>
      </c>
      <c r="N35" s="323">
        <v>0</v>
      </c>
      <c r="O35" s="368">
        <v>0</v>
      </c>
    </row>
    <row r="36" spans="10:15" ht="15.75" hidden="1" x14ac:dyDescent="0.25">
      <c r="J36" s="369" t="s">
        <v>93</v>
      </c>
      <c r="K36" s="319">
        <v>6</v>
      </c>
      <c r="L36" s="319">
        <v>0</v>
      </c>
      <c r="M36" s="319">
        <v>6</v>
      </c>
      <c r="N36" s="322">
        <v>0</v>
      </c>
      <c r="O36" s="367">
        <v>0</v>
      </c>
    </row>
    <row r="37" spans="10:15" ht="15.75" hidden="1" x14ac:dyDescent="0.25">
      <c r="J37" s="370" t="s">
        <v>95</v>
      </c>
      <c r="K37" s="319">
        <v>7</v>
      </c>
      <c r="L37" s="319">
        <v>1</v>
      </c>
      <c r="M37" s="319">
        <v>2</v>
      </c>
      <c r="N37" s="322">
        <v>4</v>
      </c>
      <c r="O37" s="367">
        <v>0</v>
      </c>
    </row>
    <row r="38" spans="10:15" ht="15.75" hidden="1" x14ac:dyDescent="0.25">
      <c r="J38" s="370" t="s">
        <v>97</v>
      </c>
      <c r="K38" s="319">
        <v>0</v>
      </c>
      <c r="L38" s="319">
        <v>0</v>
      </c>
      <c r="M38" s="319">
        <v>0</v>
      </c>
      <c r="N38" s="322">
        <v>0</v>
      </c>
      <c r="O38" s="367">
        <v>0</v>
      </c>
    </row>
    <row r="39" spans="10:15" ht="15.75" hidden="1" x14ac:dyDescent="0.25">
      <c r="J39" s="370" t="s">
        <v>99</v>
      </c>
      <c r="K39" s="318">
        <v>0</v>
      </c>
      <c r="L39" s="318">
        <v>0</v>
      </c>
      <c r="M39" s="318">
        <v>0</v>
      </c>
      <c r="N39" s="323">
        <v>0</v>
      </c>
      <c r="O39" s="368">
        <v>0</v>
      </c>
    </row>
    <row r="40" spans="10:15" ht="15.75" hidden="1" x14ac:dyDescent="0.25">
      <c r="J40" s="370" t="s">
        <v>101</v>
      </c>
      <c r="K40" s="318">
        <v>3</v>
      </c>
      <c r="L40" s="318">
        <v>2</v>
      </c>
      <c r="M40" s="318">
        <v>0</v>
      </c>
      <c r="N40" s="323">
        <v>1</v>
      </c>
      <c r="O40" s="368">
        <v>0</v>
      </c>
    </row>
    <row r="41" spans="10:15" ht="15.75" hidden="1" x14ac:dyDescent="0.25">
      <c r="J41" s="370" t="s">
        <v>103</v>
      </c>
      <c r="K41" s="319">
        <v>12</v>
      </c>
      <c r="L41" s="318">
        <v>0</v>
      </c>
      <c r="M41" s="324">
        <v>3</v>
      </c>
      <c r="N41" s="323">
        <v>6</v>
      </c>
      <c r="O41" s="368">
        <v>3</v>
      </c>
    </row>
    <row r="42" spans="10:15" ht="15.75" hidden="1" x14ac:dyDescent="0.25">
      <c r="J42" s="370" t="s">
        <v>105</v>
      </c>
      <c r="K42" s="319">
        <v>6</v>
      </c>
      <c r="L42" s="318">
        <v>0</v>
      </c>
      <c r="M42" s="318">
        <v>6</v>
      </c>
      <c r="N42" s="323">
        <v>0</v>
      </c>
      <c r="O42" s="368"/>
    </row>
    <row r="43" spans="10:15" ht="15.75" hidden="1" x14ac:dyDescent="0.25">
      <c r="J43" s="370" t="s">
        <v>107</v>
      </c>
      <c r="K43" s="318">
        <v>10</v>
      </c>
      <c r="L43" s="318">
        <v>0</v>
      </c>
      <c r="M43" s="318">
        <v>1</v>
      </c>
      <c r="N43" s="323">
        <v>9</v>
      </c>
      <c r="O43" s="368"/>
    </row>
    <row r="44" spans="10:15" ht="15.75" hidden="1" x14ac:dyDescent="0.25">
      <c r="J44" s="370" t="s">
        <v>109</v>
      </c>
      <c r="K44" s="318">
        <v>0</v>
      </c>
      <c r="L44" s="318">
        <v>0</v>
      </c>
      <c r="M44" s="318">
        <v>0</v>
      </c>
      <c r="N44" s="323">
        <v>0</v>
      </c>
      <c r="O44" s="368"/>
    </row>
    <row r="45" spans="10:15" ht="15.75" hidden="1" x14ac:dyDescent="0.25">
      <c r="J45" s="371" t="s">
        <v>111</v>
      </c>
      <c r="K45" s="318">
        <v>0</v>
      </c>
      <c r="L45" s="318">
        <v>0</v>
      </c>
      <c r="M45" s="318">
        <v>0</v>
      </c>
      <c r="N45" s="323">
        <v>0</v>
      </c>
      <c r="O45" s="368"/>
    </row>
    <row r="46" spans="10:15" ht="15.75" hidden="1" x14ac:dyDescent="0.25">
      <c r="J46" s="372" t="s">
        <v>113</v>
      </c>
      <c r="K46" s="373">
        <v>2</v>
      </c>
      <c r="L46" s="373">
        <v>0</v>
      </c>
      <c r="M46" s="373">
        <v>2</v>
      </c>
      <c r="N46" s="374">
        <v>0</v>
      </c>
      <c r="O46" s="375"/>
    </row>
    <row r="47" spans="10:15" x14ac:dyDescent="0.25">
      <c r="J47" s="376" t="s">
        <v>660</v>
      </c>
      <c r="K47" s="377">
        <f>SUM(K33:K46)</f>
        <v>53</v>
      </c>
      <c r="L47" s="377">
        <f>SUM(L33:L46)</f>
        <v>4</v>
      </c>
      <c r="M47" s="377">
        <f>SUM(M33:M46)</f>
        <v>26</v>
      </c>
      <c r="N47" s="377">
        <f>SUM(N33:N46)</f>
        <v>20</v>
      </c>
      <c r="O47" s="377">
        <f>SUM(O33:O46)</f>
        <v>3</v>
      </c>
    </row>
    <row r="48" spans="10:15" x14ac:dyDescent="0.25">
      <c r="J48" s="376" t="s">
        <v>661</v>
      </c>
      <c r="K48" s="377">
        <v>31</v>
      </c>
      <c r="L48" s="377">
        <v>0</v>
      </c>
      <c r="M48" s="377">
        <v>23</v>
      </c>
      <c r="N48" s="377">
        <v>8</v>
      </c>
      <c r="O48" s="377">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2"/>
  <sheetViews>
    <sheetView showGridLines="0" topLeftCell="A26" zoomScale="70" zoomScaleNormal="70" workbookViewId="0"/>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29.85546875" customWidth="1"/>
    <col min="19" max="19" width="76.42578125" customWidth="1"/>
    <col min="20" max="20" width="76" customWidth="1"/>
    <col min="21" max="21" width="4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62"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63" t="s">
        <v>934</v>
      </c>
      <c r="Z18" s="1"/>
    </row>
    <row r="19" spans="1:27" ht="49.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4"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61"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953" t="s">
        <v>59</v>
      </c>
      <c r="B22" s="954"/>
      <c r="C22" s="955"/>
      <c r="D22" s="23"/>
      <c r="E22" s="967" t="str">
        <f>CONCATENATE("INFORME DE SEGUIMIENTO DEL PROCESO ",A23)</f>
        <v>INFORME DE SEGUIMIENTO DEL PROCESO DIVULGACIÓN Y COMUNICACIÓN</v>
      </c>
      <c r="F22" s="968"/>
      <c r="G22" s="21"/>
      <c r="H22" s="959" t="s">
        <v>60</v>
      </c>
      <c r="I22" s="960"/>
      <c r="J22" s="961"/>
      <c r="K22" s="83"/>
      <c r="L22" s="88"/>
      <c r="M22" s="88"/>
      <c r="N22" s="88"/>
      <c r="O22" s="88"/>
      <c r="P22" s="88"/>
      <c r="Q22" s="87"/>
      <c r="R22" s="87"/>
      <c r="S22" s="87"/>
      <c r="T22" s="87"/>
      <c r="U22" s="87"/>
      <c r="V22" s="87"/>
      <c r="W22" s="87"/>
      <c r="X22" s="86"/>
      <c r="Y22" s="72"/>
      <c r="Z22" s="72"/>
      <c r="AA22" s="72"/>
    </row>
    <row r="23" spans="1:27" ht="53.25" customHeight="1" thickBot="1" x14ac:dyDescent="0.3">
      <c r="A23" s="956" t="s">
        <v>8</v>
      </c>
      <c r="B23" s="957"/>
      <c r="C23" s="958"/>
      <c r="D23" s="23"/>
      <c r="E23" s="93" t="s">
        <v>144</v>
      </c>
      <c r="F23" s="94">
        <f>COUNTA(E32:E33)</f>
        <v>2</v>
      </c>
      <c r="G23" s="21"/>
      <c r="H23" s="962" t="s">
        <v>66</v>
      </c>
      <c r="I23" s="963"/>
      <c r="J23" s="99">
        <f>COUNTIF(I31:I33,"Acción correctiva")</f>
        <v>0</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COUNTA(H32:H38)</f>
        <v>3</v>
      </c>
      <c r="G24" s="24"/>
      <c r="H24" s="964" t="s">
        <v>149</v>
      </c>
      <c r="I24" s="965"/>
      <c r="J24" s="99">
        <f>COUNTIF(I32:I33,"Acción Preventiva y/o de mejora")</f>
        <v>2</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COUNTIF(W32:W33, "Vencida")</f>
        <v>0</v>
      </c>
      <c r="G25" s="24"/>
      <c r="H25" s="966"/>
      <c r="I25" s="966"/>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5">
        <f>COUNTIF(W32:W38, "En ejecución")</f>
        <v>0</v>
      </c>
      <c r="G26" s="24"/>
      <c r="H26" s="966"/>
      <c r="I26" s="966"/>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COUNTIF(W32:W38,"Cerrada")</f>
        <v>0</v>
      </c>
      <c r="G27" s="24"/>
      <c r="H27" s="25"/>
      <c r="I27" s="85"/>
      <c r="J27" s="84"/>
      <c r="K27" s="84"/>
      <c r="L27" s="88"/>
      <c r="M27" s="88"/>
      <c r="N27" s="88"/>
      <c r="O27" s="88"/>
      <c r="P27" s="88"/>
      <c r="Q27" s="87"/>
      <c r="R27" s="88"/>
      <c r="S27" s="88"/>
      <c r="T27" s="88"/>
      <c r="U27" s="86"/>
      <c r="V27" s="86"/>
      <c r="W27" s="23"/>
      <c r="X27" s="47"/>
    </row>
    <row r="28" spans="1:27" s="538" customFormat="1" ht="51" customHeight="1" x14ac:dyDescent="0.35">
      <c r="A28" s="27"/>
      <c r="B28" s="23"/>
      <c r="C28" s="23"/>
      <c r="D28" s="33"/>
      <c r="E28" s="101"/>
      <c r="F28" s="541"/>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862" t="s">
        <v>73</v>
      </c>
      <c r="B30" s="863"/>
      <c r="C30" s="863"/>
      <c r="D30" s="863"/>
      <c r="E30" s="863"/>
      <c r="F30" s="863"/>
      <c r="G30" s="864"/>
      <c r="H30" s="869" t="s">
        <v>74</v>
      </c>
      <c r="I30" s="870"/>
      <c r="J30" s="870"/>
      <c r="K30" s="870"/>
      <c r="L30" s="870"/>
      <c r="M30" s="870"/>
      <c r="N30" s="871"/>
      <c r="O30" s="887" t="s">
        <v>75</v>
      </c>
      <c r="P30" s="952"/>
      <c r="Q30" s="952"/>
      <c r="R30" s="952"/>
      <c r="S30" s="888"/>
      <c r="T30" s="889" t="s">
        <v>141</v>
      </c>
      <c r="U30" s="890"/>
      <c r="V30" s="890"/>
      <c r="W30" s="890"/>
      <c r="X30" s="891"/>
      <c r="Y30" s="75"/>
      <c r="Z30" s="76"/>
      <c r="AA30" s="77"/>
    </row>
    <row r="31" spans="1:27" ht="63" customHeight="1" thickBot="1" x14ac:dyDescent="0.3">
      <c r="A31" s="150" t="s">
        <v>147</v>
      </c>
      <c r="B31" s="151" t="s">
        <v>3</v>
      </c>
      <c r="C31" s="151" t="s">
        <v>77</v>
      </c>
      <c r="D31" s="151" t="s">
        <v>133</v>
      </c>
      <c r="E31" s="151" t="s">
        <v>134</v>
      </c>
      <c r="F31" s="151" t="s">
        <v>135</v>
      </c>
      <c r="G31" s="152" t="s">
        <v>136</v>
      </c>
      <c r="H31" s="153" t="s">
        <v>139</v>
      </c>
      <c r="I31" s="151" t="s">
        <v>5</v>
      </c>
      <c r="J31" s="151" t="s">
        <v>78</v>
      </c>
      <c r="K31" s="154" t="s">
        <v>79</v>
      </c>
      <c r="L31" s="154" t="s">
        <v>81</v>
      </c>
      <c r="M31" s="154" t="s">
        <v>82</v>
      </c>
      <c r="N31" s="155" t="s">
        <v>83</v>
      </c>
      <c r="O31" s="928" t="s">
        <v>84</v>
      </c>
      <c r="P31" s="929"/>
      <c r="Q31" s="929"/>
      <c r="R31" s="930"/>
      <c r="S31" s="155" t="s">
        <v>85</v>
      </c>
      <c r="T31" s="156" t="s">
        <v>84</v>
      </c>
      <c r="U31" s="154" t="s">
        <v>85</v>
      </c>
      <c r="V31" s="154" t="s">
        <v>158</v>
      </c>
      <c r="W31" s="154" t="s">
        <v>86</v>
      </c>
      <c r="X31" s="155" t="s">
        <v>155</v>
      </c>
      <c r="Y31" s="74"/>
      <c r="Z31" s="78"/>
      <c r="AA31" s="78"/>
    </row>
    <row r="32" spans="1:27" s="571" customFormat="1" ht="63.75" x14ac:dyDescent="0.25">
      <c r="A32" s="589">
        <v>1</v>
      </c>
      <c r="B32" s="590" t="s">
        <v>938</v>
      </c>
      <c r="C32" s="234" t="s">
        <v>9</v>
      </c>
      <c r="D32" s="591">
        <v>44708</v>
      </c>
      <c r="E32" s="559" t="s">
        <v>942</v>
      </c>
      <c r="F32" s="234" t="s">
        <v>138</v>
      </c>
      <c r="G32" s="559" t="s">
        <v>955</v>
      </c>
      <c r="H32" s="559" t="s">
        <v>956</v>
      </c>
      <c r="I32" s="560" t="s">
        <v>140</v>
      </c>
      <c r="J32" s="185" t="s">
        <v>957</v>
      </c>
      <c r="K32" s="560" t="s">
        <v>946</v>
      </c>
      <c r="L32" s="591">
        <v>44750</v>
      </c>
      <c r="M32" s="591">
        <v>44896</v>
      </c>
      <c r="N32" s="591">
        <v>45115</v>
      </c>
      <c r="O32" s="128"/>
      <c r="P32" s="128"/>
      <c r="Q32" s="128"/>
      <c r="R32" s="128"/>
      <c r="S32" s="128"/>
      <c r="T32" s="130"/>
      <c r="U32" s="130"/>
      <c r="V32" s="135"/>
      <c r="W32" s="593"/>
      <c r="X32" s="594"/>
      <c r="Y32" s="1"/>
      <c r="Z32" s="1"/>
    </row>
    <row r="33" spans="1:26" s="571" customFormat="1" ht="76.5" x14ac:dyDescent="0.25">
      <c r="A33" s="589">
        <v>2</v>
      </c>
      <c r="B33" s="590" t="s">
        <v>938</v>
      </c>
      <c r="C33" s="234" t="s">
        <v>9</v>
      </c>
      <c r="D33" s="591">
        <v>44708</v>
      </c>
      <c r="E33" s="559" t="s">
        <v>947</v>
      </c>
      <c r="F33" s="609" t="s">
        <v>138</v>
      </c>
      <c r="G33" s="559" t="s">
        <v>958</v>
      </c>
      <c r="H33" s="559" t="s">
        <v>959</v>
      </c>
      <c r="I33" s="560" t="s">
        <v>140</v>
      </c>
      <c r="J33" s="185" t="s">
        <v>960</v>
      </c>
      <c r="K33" s="560" t="s">
        <v>946</v>
      </c>
      <c r="L33" s="591">
        <v>44750</v>
      </c>
      <c r="M33" s="591">
        <v>44896</v>
      </c>
      <c r="N33" s="591">
        <v>45115</v>
      </c>
      <c r="O33" s="128"/>
      <c r="P33" s="128"/>
      <c r="Q33" s="128"/>
      <c r="R33" s="128"/>
      <c r="S33" s="128"/>
      <c r="T33" s="130"/>
      <c r="U33" s="130"/>
      <c r="V33" s="135"/>
      <c r="W33" s="593"/>
      <c r="X33" s="594"/>
      <c r="Y33" s="1"/>
      <c r="Z33" s="1"/>
    </row>
    <row r="34" spans="1:26" s="571" customFormat="1" ht="90" thickBot="1" x14ac:dyDescent="0.3">
      <c r="A34" s="595">
        <v>3</v>
      </c>
      <c r="B34" s="596" t="s">
        <v>938</v>
      </c>
      <c r="C34" s="597" t="s">
        <v>9</v>
      </c>
      <c r="D34" s="598">
        <v>44708</v>
      </c>
      <c r="E34" s="599" t="s">
        <v>951</v>
      </c>
      <c r="F34" s="600" t="s">
        <v>154</v>
      </c>
      <c r="G34" s="599" t="s">
        <v>961</v>
      </c>
      <c r="H34" s="599" t="s">
        <v>962</v>
      </c>
      <c r="I34" s="601" t="s">
        <v>24</v>
      </c>
      <c r="J34" s="602" t="s">
        <v>963</v>
      </c>
      <c r="K34" s="603" t="s">
        <v>946</v>
      </c>
      <c r="L34" s="598">
        <v>44750</v>
      </c>
      <c r="M34" s="598">
        <v>44896</v>
      </c>
      <c r="N34" s="598">
        <v>45115</v>
      </c>
      <c r="O34" s="604"/>
      <c r="P34" s="604"/>
      <c r="Q34" s="604"/>
      <c r="R34" s="604"/>
      <c r="S34" s="604"/>
      <c r="T34" s="605"/>
      <c r="U34" s="605"/>
      <c r="V34" s="606"/>
      <c r="W34" s="607"/>
      <c r="X34" s="608"/>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3"/>
      <c r="X86" s="1"/>
      <c r="Y86" s="1"/>
      <c r="Z86" s="1"/>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sheetData>
  <autoFilter ref="A30:X33">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5">
    <mergeCell ref="D17:W20"/>
    <mergeCell ref="O30:S30"/>
    <mergeCell ref="T30:X30"/>
    <mergeCell ref="O31:R31"/>
    <mergeCell ref="A22:C22"/>
    <mergeCell ref="H30:N30"/>
    <mergeCell ref="A17:C20"/>
    <mergeCell ref="A30:G30"/>
    <mergeCell ref="A23:C23"/>
    <mergeCell ref="H22:J22"/>
    <mergeCell ref="H23:I23"/>
    <mergeCell ref="H24:I24"/>
    <mergeCell ref="H25:I25"/>
    <mergeCell ref="H26:I26"/>
    <mergeCell ref="E22:F22"/>
  </mergeCells>
  <dataValidations count="3">
    <dataValidation type="list" allowBlank="1" showErrorMessage="1" sqref="A23">
      <formula1>PROCESOS</formula1>
    </dataValidation>
    <dataValidation type="list" allowBlank="1" showErrorMessage="1" sqref="F32:F34">
      <formula1>$G$2:$G$5</formula1>
    </dataValidation>
    <dataValidation type="list" allowBlank="1" showErrorMessage="1" sqref="I32:I34">
      <formula1>$H$2:$H$3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23" zoomScale="70" zoomScaleNormal="70" workbookViewId="0">
      <selection activeCell="F31" sqref="F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53"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54" t="s">
        <v>936</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5"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5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DIRECCIÓN Y PLANEACIÓN</v>
      </c>
      <c r="F22" s="968"/>
      <c r="G22" s="21"/>
      <c r="H22" s="959" t="s">
        <v>60</v>
      </c>
      <c r="I22" s="960"/>
      <c r="J22" s="961"/>
      <c r="K22" s="83"/>
      <c r="L22" s="89"/>
      <c r="M22" s="89"/>
      <c r="N22" s="89"/>
      <c r="O22" s="89"/>
      <c r="P22" s="89"/>
      <c r="Q22" s="87"/>
      <c r="R22" s="87"/>
      <c r="S22" s="87"/>
      <c r="T22" s="87"/>
      <c r="U22" s="87"/>
      <c r="V22" s="87"/>
      <c r="W22" s="87"/>
      <c r="X22" s="86"/>
    </row>
    <row r="23" spans="1:27" ht="53.25" customHeight="1" thickBot="1" x14ac:dyDescent="0.3">
      <c r="A23" s="956" t="s">
        <v>14</v>
      </c>
      <c r="B23" s="957"/>
      <c r="C23" s="958"/>
      <c r="D23" s="23"/>
      <c r="E23" s="93" t="s">
        <v>144</v>
      </c>
      <c r="F23" s="94">
        <f>COUNTA(E31:E40)</f>
        <v>2</v>
      </c>
      <c r="G23" s="21"/>
      <c r="H23" s="962" t="s">
        <v>66</v>
      </c>
      <c r="I23" s="963"/>
      <c r="J23" s="94">
        <f>COUNTIF(I31:I38,"Acción correctiva")</f>
        <v>2</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2</v>
      </c>
      <c r="G24" s="24"/>
      <c r="H24" s="964" t="s">
        <v>149</v>
      </c>
      <c r="I24" s="965"/>
      <c r="J24" s="99">
        <f>COUNTIF(I31:I38,"Acción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966"/>
      <c r="I25" s="966"/>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5">
        <f>COUNTIF(W31:W40, "En ejecución")</f>
        <v>0</v>
      </c>
      <c r="G26" s="24"/>
      <c r="H26" s="966"/>
      <c r="I26" s="966"/>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85.5"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ht="186.75" customHeight="1" x14ac:dyDescent="0.25">
      <c r="A31" s="560">
        <v>1</v>
      </c>
      <c r="B31" s="234" t="s">
        <v>10</v>
      </c>
      <c r="C31" s="234" t="s">
        <v>15</v>
      </c>
      <c r="D31" s="224">
        <v>44741</v>
      </c>
      <c r="E31" s="225" t="s">
        <v>1010</v>
      </c>
      <c r="F31" s="234" t="s">
        <v>154</v>
      </c>
      <c r="G31" s="225" t="s">
        <v>1039</v>
      </c>
      <c r="H31" s="163" t="s">
        <v>1012</v>
      </c>
      <c r="I31" s="162" t="s">
        <v>24</v>
      </c>
      <c r="J31" s="556" t="s">
        <v>1037</v>
      </c>
      <c r="K31" s="560" t="s">
        <v>1038</v>
      </c>
      <c r="L31" s="671">
        <v>44748</v>
      </c>
      <c r="M31" s="671">
        <v>44757</v>
      </c>
      <c r="N31" s="671">
        <v>44926</v>
      </c>
      <c r="O31" s="836"/>
      <c r="P31" s="831"/>
      <c r="Q31" s="831"/>
      <c r="R31" s="832"/>
      <c r="S31" s="398"/>
      <c r="T31" s="189"/>
      <c r="U31" s="558"/>
      <c r="V31" s="559"/>
      <c r="W31" s="397"/>
      <c r="X31" s="418"/>
      <c r="Y31" s="53"/>
      <c r="Z31" s="1"/>
    </row>
    <row r="32" spans="1:27" s="571" customFormat="1" ht="141" customHeight="1" x14ac:dyDescent="0.25">
      <c r="A32" s="560">
        <v>2</v>
      </c>
      <c r="B32" s="234" t="s">
        <v>10</v>
      </c>
      <c r="C32" s="234" t="s">
        <v>15</v>
      </c>
      <c r="D32" s="224">
        <v>44741</v>
      </c>
      <c r="E32" s="225" t="s">
        <v>1036</v>
      </c>
      <c r="F32" s="234" t="s">
        <v>138</v>
      </c>
      <c r="G32" s="225" t="s">
        <v>1046</v>
      </c>
      <c r="H32" s="163" t="s">
        <v>1047</v>
      </c>
      <c r="I32" s="162" t="s">
        <v>24</v>
      </c>
      <c r="J32" s="572" t="s">
        <v>1048</v>
      </c>
      <c r="K32" s="560" t="s">
        <v>1038</v>
      </c>
      <c r="L32" s="671">
        <v>44748</v>
      </c>
      <c r="M32" s="671">
        <v>44757</v>
      </c>
      <c r="N32" s="671">
        <v>44926</v>
      </c>
      <c r="O32" s="836"/>
      <c r="P32" s="831"/>
      <c r="Q32" s="831"/>
      <c r="R32" s="832"/>
      <c r="S32" s="398"/>
      <c r="T32" s="189"/>
      <c r="U32" s="569"/>
      <c r="V32" s="559"/>
      <c r="W32" s="397"/>
      <c r="X32" s="418"/>
      <c r="Y32" s="53"/>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2 S31:S32" name="Rango1" securityDescriptor="O:WDG:WDD:(A;;CC;;;S-1-5-21-1528164968-1790463351-673733271-1117)"/>
  </protectedRanges>
  <mergeCells count="17">
    <mergeCell ref="A29:G29"/>
    <mergeCell ref="H29:N29"/>
    <mergeCell ref="O29:S29"/>
    <mergeCell ref="O32:R32"/>
    <mergeCell ref="T29:X29"/>
    <mergeCell ref="A17:C20"/>
    <mergeCell ref="D17:W20"/>
    <mergeCell ref="A22:C22"/>
    <mergeCell ref="E22:F22"/>
    <mergeCell ref="H22:J22"/>
    <mergeCell ref="O30:R30"/>
    <mergeCell ref="O31:R31"/>
    <mergeCell ref="A23:C23"/>
    <mergeCell ref="H23:I23"/>
    <mergeCell ref="H24:I24"/>
    <mergeCell ref="H25:I25"/>
    <mergeCell ref="H26:I26"/>
  </mergeCells>
  <conditionalFormatting sqref="W31">
    <cfRule type="containsText" dxfId="95" priority="7" stopIfTrue="1" operator="containsText" text="Cerrada">
      <formula>NOT(ISERROR(SEARCH("Cerrada",W31)))</formula>
    </cfRule>
    <cfRule type="containsText" dxfId="94" priority="8" stopIfTrue="1" operator="containsText" text="En ejecución">
      <formula>NOT(ISERROR(SEARCH("En ejecución",W31)))</formula>
    </cfRule>
    <cfRule type="containsText" dxfId="93" priority="9" stopIfTrue="1" operator="containsText" text="Vencida">
      <formula>NOT(ISERROR(SEARCH("Vencida",W31)))</formula>
    </cfRule>
  </conditionalFormatting>
  <conditionalFormatting sqref="W31">
    <cfRule type="containsText" dxfId="92" priority="10" stopIfTrue="1" operator="containsText" text="Cerrada">
      <formula>NOT(ISERROR(SEARCH("Cerrada",W31)))</formula>
    </cfRule>
    <cfRule type="containsText" dxfId="91" priority="11" stopIfTrue="1" operator="containsText" text="En ejecución">
      <formula>NOT(ISERROR(SEARCH("En ejecución",W31)))</formula>
    </cfRule>
    <cfRule type="containsText" dxfId="90" priority="12" stopIfTrue="1" operator="containsText" text="Vencida">
      <formula>NOT(ISERROR(SEARCH("Vencida",W31)))</formula>
    </cfRule>
  </conditionalFormatting>
  <conditionalFormatting sqref="W32">
    <cfRule type="containsText" dxfId="89" priority="1" stopIfTrue="1" operator="containsText" text="Cerrada">
      <formula>NOT(ISERROR(SEARCH("Cerrada",W32)))</formula>
    </cfRule>
    <cfRule type="containsText" dxfId="88" priority="2" stopIfTrue="1" operator="containsText" text="En ejecución">
      <formula>NOT(ISERROR(SEARCH("En ejecución",W32)))</formula>
    </cfRule>
    <cfRule type="containsText" dxfId="87" priority="3" stopIfTrue="1" operator="containsText" text="Vencida">
      <formula>NOT(ISERROR(SEARCH("Vencida",W32)))</formula>
    </cfRule>
  </conditionalFormatting>
  <conditionalFormatting sqref="W32">
    <cfRule type="containsText" dxfId="86" priority="4" stopIfTrue="1" operator="containsText" text="Cerrada">
      <formula>NOT(ISERROR(SEARCH("Cerrada",W32)))</formula>
    </cfRule>
    <cfRule type="containsText" dxfId="85" priority="5" stopIfTrue="1" operator="containsText" text="En ejecución">
      <formula>NOT(ISERROR(SEARCH("En ejecución",W32)))</formula>
    </cfRule>
    <cfRule type="containsText" dxfId="84" priority="6" stopIfTrue="1" operator="containsText" text="Vencida">
      <formula>NOT(ISERROR(SEARCH("Vencida",W32)))</formula>
    </cfRule>
  </conditionalFormatting>
  <dataValidations count="7">
    <dataValidation type="list" allowBlank="1" showInputMessage="1" showErrorMessage="1" sqref="W31:W32">
      <formula1>$I$2:$I$4</formula1>
    </dataValidation>
    <dataValidation type="list" allowBlank="1" showInputMessage="1" showErrorMessage="1" sqref="V31:V32">
      <formula1>$J$2:$J$4</formula1>
    </dataValidation>
    <dataValidation type="list" allowBlank="1" showErrorMessage="1" sqref="A23">
      <formula1>PROCESOS</formula1>
    </dataValidation>
    <dataValidation type="list" allowBlank="1" showInputMessage="1" showErrorMessage="1" sqref="B31:B32">
      <formula1>$F$2:$F$6</formula1>
    </dataValidation>
    <dataValidation type="list" allowBlank="1" showInputMessage="1" showErrorMessage="1" sqref="C31:C32">
      <formula1>$D$2:$D$13</formula1>
    </dataValidation>
    <dataValidation type="list" allowBlank="1" showInputMessage="1" showErrorMessage="1" sqref="F31:F32">
      <formula1>$G$2:$G$5</formula1>
    </dataValidation>
    <dataValidation type="list" allowBlank="1" showInputMessage="1" showErrorMessage="1" sqref="I31:I32">
      <formula1>$H$2:$H$3</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A29" zoomScale="55" zoomScaleNormal="55" workbookViewId="0">
      <selection activeCell="G39" sqref="G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90"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141"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142" t="s">
        <v>937</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ATENCIÓN AL CIUDADANO</v>
      </c>
      <c r="F22" s="968"/>
      <c r="G22" s="21"/>
      <c r="H22" s="959" t="s">
        <v>60</v>
      </c>
      <c r="I22" s="960"/>
      <c r="J22" s="961"/>
      <c r="K22" s="83"/>
      <c r="L22" s="966"/>
      <c r="M22" s="966"/>
      <c r="N22" s="966"/>
      <c r="O22" s="966"/>
      <c r="P22" s="540"/>
      <c r="Q22" s="87"/>
      <c r="R22" s="87"/>
      <c r="S22" s="87"/>
      <c r="T22" s="87"/>
      <c r="U22" s="87"/>
      <c r="V22" s="87"/>
      <c r="W22" s="87"/>
      <c r="X22" s="86"/>
    </row>
    <row r="23" spans="1:27" ht="53.25" customHeight="1" thickBot="1" x14ac:dyDescent="0.3">
      <c r="A23" s="956" t="s">
        <v>119</v>
      </c>
      <c r="B23" s="957"/>
      <c r="C23" s="958"/>
      <c r="D23" s="23"/>
      <c r="E23" s="93" t="s">
        <v>144</v>
      </c>
      <c r="F23" s="94">
        <f>COUNTA(E31:E38)</f>
        <v>4</v>
      </c>
      <c r="G23" s="21"/>
      <c r="H23" s="962" t="s">
        <v>66</v>
      </c>
      <c r="I23" s="963"/>
      <c r="J23" s="94">
        <f>COUNTIF(I31:I37,"Acción correctiva")</f>
        <v>1</v>
      </c>
      <c r="K23" s="88"/>
      <c r="L23" s="966"/>
      <c r="M23" s="966"/>
      <c r="N23" s="966"/>
      <c r="O23" s="966"/>
      <c r="P23" s="540"/>
      <c r="Q23" s="87"/>
      <c r="R23" s="87"/>
      <c r="S23" s="87"/>
      <c r="T23" s="87"/>
      <c r="U23" s="86"/>
      <c r="V23" s="86"/>
      <c r="W23" s="23"/>
      <c r="X23" s="86"/>
    </row>
    <row r="24" spans="1:27" ht="48.75" customHeight="1" thickBot="1" x14ac:dyDescent="0.4">
      <c r="A24" s="27"/>
      <c r="B24" s="23"/>
      <c r="C24" s="23"/>
      <c r="D24" s="28"/>
      <c r="E24" s="95" t="s">
        <v>61</v>
      </c>
      <c r="F24" s="96">
        <f>COUNTA(H31:H38)</f>
        <v>4</v>
      </c>
      <c r="G24" s="24"/>
      <c r="H24" s="964" t="s">
        <v>149</v>
      </c>
      <c r="I24" s="965"/>
      <c r="J24" s="99">
        <f>COUNTIF(I31:I37,"Acción Preventiva y/o de mejora")</f>
        <v>3</v>
      </c>
      <c r="K24" s="88"/>
      <c r="L24" s="966"/>
      <c r="M24" s="966"/>
      <c r="N24" s="966"/>
      <c r="O24" s="966"/>
      <c r="P24" s="540"/>
      <c r="Q24" s="87"/>
      <c r="R24" s="88"/>
      <c r="S24" s="88"/>
      <c r="T24" s="88"/>
      <c r="U24" s="86"/>
      <c r="V24" s="86"/>
      <c r="W24" s="23"/>
      <c r="X24" s="86"/>
    </row>
    <row r="25" spans="1:27" ht="53.25" customHeight="1" x14ac:dyDescent="0.35">
      <c r="A25" s="27"/>
      <c r="B25" s="23"/>
      <c r="C25" s="23"/>
      <c r="D25" s="33"/>
      <c r="E25" s="97" t="s">
        <v>145</v>
      </c>
      <c r="F25" s="96">
        <f>COUNTIF(W31:W33, "Vencida")</f>
        <v>0</v>
      </c>
      <c r="G25" s="24"/>
      <c r="H25" s="966"/>
      <c r="I25" s="966"/>
      <c r="J25" s="89"/>
      <c r="K25" s="88"/>
      <c r="L25" s="966"/>
      <c r="M25" s="966"/>
      <c r="N25" s="966"/>
      <c r="O25" s="966"/>
      <c r="P25" s="540"/>
      <c r="Q25" s="87"/>
      <c r="R25" s="88"/>
      <c r="S25" s="88"/>
      <c r="T25" s="88"/>
      <c r="U25" s="86"/>
      <c r="V25" s="86"/>
      <c r="W25" s="23"/>
      <c r="X25" s="47"/>
    </row>
    <row r="26" spans="1:27" ht="48.75" customHeight="1" x14ac:dyDescent="0.35">
      <c r="A26" s="27"/>
      <c r="B26" s="23"/>
      <c r="C26" s="23"/>
      <c r="D26" s="28"/>
      <c r="E26" s="97" t="s">
        <v>146</v>
      </c>
      <c r="F26" s="265">
        <f>COUNTIF(W31:W38, "En ejecución")</f>
        <v>0</v>
      </c>
      <c r="G26" s="24"/>
      <c r="H26" s="966"/>
      <c r="I26" s="966"/>
      <c r="J26" s="139"/>
      <c r="K26" s="89"/>
      <c r="L26" s="966"/>
      <c r="M26" s="966"/>
      <c r="N26" s="966"/>
      <c r="O26" s="966"/>
      <c r="P26" s="540"/>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966"/>
      <c r="M27" s="966"/>
      <c r="N27" s="966"/>
      <c r="O27" s="966"/>
      <c r="P27" s="540"/>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56" t="s">
        <v>84</v>
      </c>
      <c r="U30" s="154" t="s">
        <v>85</v>
      </c>
      <c r="V30" s="154" t="s">
        <v>158</v>
      </c>
      <c r="W30" s="154" t="s">
        <v>86</v>
      </c>
      <c r="X30" s="155" t="s">
        <v>155</v>
      </c>
      <c r="Y30" s="74"/>
      <c r="Z30" s="78"/>
      <c r="AA30" s="78"/>
    </row>
    <row r="31" spans="1:27" s="571" customFormat="1" ht="93.6" customHeight="1" x14ac:dyDescent="0.25">
      <c r="A31" s="579">
        <v>1</v>
      </c>
      <c r="B31" s="580" t="s">
        <v>938</v>
      </c>
      <c r="C31" s="580" t="s">
        <v>9</v>
      </c>
      <c r="D31" s="581">
        <v>44708</v>
      </c>
      <c r="E31" s="582" t="s">
        <v>942</v>
      </c>
      <c r="F31" s="580" t="s">
        <v>138</v>
      </c>
      <c r="G31" s="582" t="s">
        <v>943</v>
      </c>
      <c r="H31" s="582" t="s">
        <v>944</v>
      </c>
      <c r="I31" s="718" t="s">
        <v>140</v>
      </c>
      <c r="J31" s="719" t="s">
        <v>945</v>
      </c>
      <c r="K31" s="718" t="s">
        <v>946</v>
      </c>
      <c r="L31" s="581">
        <v>44750</v>
      </c>
      <c r="M31" s="581">
        <v>44896</v>
      </c>
      <c r="N31" s="581">
        <v>45115</v>
      </c>
      <c r="O31" s="584"/>
      <c r="P31" s="584"/>
      <c r="Q31" s="584"/>
      <c r="R31" s="584"/>
      <c r="S31" s="585"/>
      <c r="T31" s="586"/>
      <c r="U31" s="587"/>
      <c r="V31" s="583"/>
      <c r="W31" s="583"/>
      <c r="X31" s="588"/>
      <c r="Y31" s="53"/>
      <c r="Z31" s="1"/>
      <c r="AA31" s="1"/>
    </row>
    <row r="32" spans="1:27" s="571" customFormat="1" ht="66.599999999999994" customHeight="1" x14ac:dyDescent="0.25">
      <c r="A32" s="589">
        <v>2</v>
      </c>
      <c r="B32" s="234" t="s">
        <v>938</v>
      </c>
      <c r="C32" s="234" t="s">
        <v>9</v>
      </c>
      <c r="D32" s="591">
        <v>44708</v>
      </c>
      <c r="E32" s="559" t="s">
        <v>947</v>
      </c>
      <c r="F32" s="234" t="s">
        <v>138</v>
      </c>
      <c r="G32" s="559" t="s">
        <v>948</v>
      </c>
      <c r="H32" s="559" t="s">
        <v>949</v>
      </c>
      <c r="I32" s="560" t="s">
        <v>140</v>
      </c>
      <c r="J32" s="185" t="s">
        <v>950</v>
      </c>
      <c r="K32" s="560" t="s">
        <v>946</v>
      </c>
      <c r="L32" s="591">
        <v>44750</v>
      </c>
      <c r="M32" s="591">
        <v>44896</v>
      </c>
      <c r="N32" s="591">
        <v>45115</v>
      </c>
      <c r="O32" s="128"/>
      <c r="P32" s="128"/>
      <c r="Q32" s="128"/>
      <c r="R32" s="128"/>
      <c r="S32" s="592"/>
      <c r="T32" s="130"/>
      <c r="U32" s="130"/>
      <c r="V32" s="135"/>
      <c r="W32" s="593"/>
      <c r="X32" s="594"/>
      <c r="Y32" s="1"/>
      <c r="Z32" s="1"/>
      <c r="AA32" s="1"/>
    </row>
    <row r="33" spans="1:27" s="571" customFormat="1" ht="89.25" x14ac:dyDescent="0.25">
      <c r="A33" s="589">
        <v>3</v>
      </c>
      <c r="B33" s="234" t="s">
        <v>938</v>
      </c>
      <c r="C33" s="234" t="s">
        <v>9</v>
      </c>
      <c r="D33" s="591">
        <v>44708</v>
      </c>
      <c r="E33" s="559" t="s">
        <v>951</v>
      </c>
      <c r="F33" s="560" t="s">
        <v>154</v>
      </c>
      <c r="G33" s="559" t="s">
        <v>952</v>
      </c>
      <c r="H33" s="559" t="s">
        <v>953</v>
      </c>
      <c r="I33" s="560" t="s">
        <v>24</v>
      </c>
      <c r="J33" s="185" t="s">
        <v>954</v>
      </c>
      <c r="K33" s="560" t="s">
        <v>946</v>
      </c>
      <c r="L33" s="591">
        <v>44750</v>
      </c>
      <c r="M33" s="591">
        <v>44896</v>
      </c>
      <c r="N33" s="591">
        <v>45115</v>
      </c>
      <c r="O33" s="128"/>
      <c r="P33" s="128"/>
      <c r="Q33" s="128"/>
      <c r="R33" s="128"/>
      <c r="S33" s="128"/>
      <c r="T33" s="130"/>
      <c r="U33" s="130"/>
      <c r="V33" s="135"/>
      <c r="W33" s="593"/>
      <c r="X33" s="594"/>
      <c r="Y33" s="1"/>
      <c r="Z33" s="1"/>
      <c r="AA33" s="1"/>
    </row>
    <row r="34" spans="1:27" s="571" customFormat="1" ht="95.45" customHeight="1" thickBot="1" x14ac:dyDescent="0.3">
      <c r="A34" s="595">
        <v>4</v>
      </c>
      <c r="B34" s="597" t="s">
        <v>938</v>
      </c>
      <c r="C34" s="597" t="s">
        <v>9</v>
      </c>
      <c r="D34" s="598">
        <v>44708</v>
      </c>
      <c r="E34" s="599" t="s">
        <v>939</v>
      </c>
      <c r="F34" s="603" t="s">
        <v>138</v>
      </c>
      <c r="G34" s="603" t="s">
        <v>940</v>
      </c>
      <c r="H34" s="603" t="s">
        <v>1049</v>
      </c>
      <c r="I34" s="603" t="s">
        <v>140</v>
      </c>
      <c r="J34" s="603" t="s">
        <v>941</v>
      </c>
      <c r="K34" s="603" t="s">
        <v>428</v>
      </c>
      <c r="L34" s="598">
        <v>44750</v>
      </c>
      <c r="M34" s="598">
        <v>45089</v>
      </c>
      <c r="N34" s="598">
        <v>45114</v>
      </c>
      <c r="O34" s="604"/>
      <c r="P34" s="604"/>
      <c r="Q34" s="604"/>
      <c r="R34" s="604"/>
      <c r="S34" s="604"/>
      <c r="T34" s="605"/>
      <c r="U34" s="605"/>
      <c r="V34" s="606"/>
      <c r="W34" s="607"/>
      <c r="X34" s="608"/>
      <c r="Y34" s="1"/>
      <c r="Z34" s="1"/>
      <c r="AA34" s="1"/>
    </row>
    <row r="35" spans="1:27"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7"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7"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7"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7"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7"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7"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7"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7"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7"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7"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7"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7"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7"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protectedRanges>
    <protectedRange sqref="O31:Q31 S31" name="Rango1" securityDescriptor="O:WDG:WDD:(A;;CC;;;S-1-5-21-1528164968-1790463351-673733271-1117)"/>
  </protectedRanges>
  <mergeCells count="27">
    <mergeCell ref="L26:M26"/>
    <mergeCell ref="N26:O26"/>
    <mergeCell ref="L27:M27"/>
    <mergeCell ref="N27:O27"/>
    <mergeCell ref="L23:M23"/>
    <mergeCell ref="N23:O23"/>
    <mergeCell ref="L24:M24"/>
    <mergeCell ref="N24:O24"/>
    <mergeCell ref="L25:M25"/>
    <mergeCell ref="N25:O2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L22:M22"/>
    <mergeCell ref="N22:O22"/>
  </mergeCells>
  <conditionalFormatting sqref="W31">
    <cfRule type="containsText" dxfId="83" priority="1" stopIfTrue="1" operator="containsText" text="Cerrada">
      <formula>NOT(ISERROR(SEARCH(("Cerrada"),(W31))))</formula>
    </cfRule>
  </conditionalFormatting>
  <conditionalFormatting sqref="W31">
    <cfRule type="containsText" dxfId="82" priority="2" stopIfTrue="1" operator="containsText" text="En ejecución">
      <formula>NOT(ISERROR(SEARCH(("En ejecución"),(W31))))</formula>
    </cfRule>
  </conditionalFormatting>
  <conditionalFormatting sqref="W31">
    <cfRule type="containsText" dxfId="81" priority="3" stopIfTrue="1" operator="containsText" text="Vencida">
      <formula>NOT(ISERROR(SEARCH(("Vencida"),(W31))))</formula>
    </cfRule>
  </conditionalFormatting>
  <dataValidations count="5">
    <dataValidation type="list" allowBlank="1" showErrorMessage="1" sqref="A23">
      <formula1>PROCESOS</formula1>
    </dataValidation>
    <dataValidation type="list" allowBlank="1" showErrorMessage="1" sqref="F31:F34">
      <formula1>$G$2:$G$5</formula1>
    </dataValidation>
    <dataValidation type="list" allowBlank="1" showErrorMessage="1" sqref="V31">
      <formula1>$J$2:$J$4</formula1>
    </dataValidation>
    <dataValidation type="list" allowBlank="1" showErrorMessage="1" sqref="W31">
      <formula1>$I$2:$I$4</formula1>
    </dataValidation>
    <dataValidation type="list" allowBlank="1" showErrorMessage="1" sqref="I31:I34">
      <formula1>$H$2:$H$3</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41" zoomScale="80" zoomScaleNormal="80" workbookViewId="0">
      <selection activeCell="F23" sqref="F2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62"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64" t="s">
        <v>934</v>
      </c>
      <c r="Z18" s="1"/>
    </row>
    <row r="19" spans="1:27" ht="63"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4"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6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53" t="s">
        <v>59</v>
      </c>
      <c r="B22" s="954"/>
      <c r="C22" s="955"/>
      <c r="D22" s="23"/>
      <c r="E22" s="967" t="str">
        <f>CONCATENATE("INFORME DE SEGUIMIENTO DEL PROCESO ",A23)</f>
        <v>INFORME DE SEGUIMIENTO DEL PROCESO INVESTIGACIÓN Y DESARROLLO PEDAGÓGICO</v>
      </c>
      <c r="F22" s="968"/>
      <c r="G22" s="21"/>
      <c r="H22" s="959" t="s">
        <v>60</v>
      </c>
      <c r="I22" s="960"/>
      <c r="J22" s="961"/>
      <c r="K22" s="83"/>
      <c r="L22" s="87"/>
      <c r="M22" s="87"/>
      <c r="N22" s="87"/>
      <c r="O22" s="87"/>
      <c r="P22" s="87"/>
      <c r="Q22" s="87"/>
      <c r="R22" s="87"/>
      <c r="S22" s="87"/>
      <c r="T22" s="87"/>
      <c r="U22" s="87"/>
      <c r="V22" s="87"/>
      <c r="W22" s="87"/>
      <c r="X22" s="86"/>
    </row>
    <row r="23" spans="1:27" ht="82.5" customHeight="1" thickBot="1" x14ac:dyDescent="0.3">
      <c r="A23" s="982" t="s">
        <v>117</v>
      </c>
      <c r="B23" s="983"/>
      <c r="C23" s="984"/>
      <c r="D23" s="23"/>
      <c r="E23" s="93" t="s">
        <v>144</v>
      </c>
      <c r="F23" s="94">
        <f>COUNTA(E31:E40)</f>
        <v>10</v>
      </c>
      <c r="G23" s="21"/>
      <c r="H23" s="962" t="s">
        <v>66</v>
      </c>
      <c r="I23" s="963"/>
      <c r="J23" s="94">
        <f>COUNTIF(I37:I40,"Acción correctiva")</f>
        <v>2</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9</v>
      </c>
      <c r="G24" s="24"/>
      <c r="H24" s="964" t="s">
        <v>149</v>
      </c>
      <c r="I24" s="965"/>
      <c r="J24" s="99">
        <f>COUNTIF(I37:I40,"Acción Preventiva y/o de mejora")</f>
        <v>1</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966"/>
      <c r="I25" s="966"/>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5">
        <f>COUNTIF(W31:W40, "En ejecución")</f>
        <v>7</v>
      </c>
      <c r="G26" s="24"/>
      <c r="H26" s="966"/>
      <c r="I26" s="966"/>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573" t="s">
        <v>147</v>
      </c>
      <c r="B30" s="574" t="s">
        <v>3</v>
      </c>
      <c r="C30" s="574" t="s">
        <v>77</v>
      </c>
      <c r="D30" s="574" t="s">
        <v>133</v>
      </c>
      <c r="E30" s="574" t="s">
        <v>134</v>
      </c>
      <c r="F30" s="574" t="s">
        <v>135</v>
      </c>
      <c r="G30" s="575" t="s">
        <v>136</v>
      </c>
      <c r="H30" s="576" t="s">
        <v>139</v>
      </c>
      <c r="I30" s="574" t="s">
        <v>5</v>
      </c>
      <c r="J30" s="574" t="s">
        <v>78</v>
      </c>
      <c r="K30" s="577" t="s">
        <v>79</v>
      </c>
      <c r="L30" s="577" t="s">
        <v>81</v>
      </c>
      <c r="M30" s="577" t="s">
        <v>82</v>
      </c>
      <c r="N30" s="534" t="s">
        <v>83</v>
      </c>
      <c r="O30" s="986" t="s">
        <v>84</v>
      </c>
      <c r="P30" s="987"/>
      <c r="Q30" s="987"/>
      <c r="R30" s="988"/>
      <c r="S30" s="534" t="s">
        <v>85</v>
      </c>
      <c r="T30" s="578" t="s">
        <v>84</v>
      </c>
      <c r="U30" s="577" t="s">
        <v>85</v>
      </c>
      <c r="V30" s="577" t="s">
        <v>158</v>
      </c>
      <c r="W30" s="577" t="s">
        <v>86</v>
      </c>
      <c r="X30" s="534" t="s">
        <v>155</v>
      </c>
      <c r="Y30" s="74"/>
      <c r="Z30" s="78"/>
      <c r="AA30" s="78"/>
    </row>
    <row r="31" spans="1:27" s="325" customFormat="1" ht="96.75" customHeight="1" x14ac:dyDescent="0.25">
      <c r="A31" s="610">
        <v>1</v>
      </c>
      <c r="B31" s="586" t="s">
        <v>964</v>
      </c>
      <c r="C31" s="611" t="s">
        <v>51</v>
      </c>
      <c r="D31" s="612">
        <v>44518</v>
      </c>
      <c r="E31" s="613" t="s">
        <v>965</v>
      </c>
      <c r="F31" s="583" t="s">
        <v>138</v>
      </c>
      <c r="G31" s="985" t="s">
        <v>966</v>
      </c>
      <c r="H31" s="586" t="s">
        <v>967</v>
      </c>
      <c r="I31" s="614" t="s">
        <v>24</v>
      </c>
      <c r="J31" s="611" t="s">
        <v>968</v>
      </c>
      <c r="K31" s="583" t="s">
        <v>969</v>
      </c>
      <c r="L31" s="612">
        <v>44529</v>
      </c>
      <c r="M31" s="612">
        <v>44578</v>
      </c>
      <c r="N31" s="612">
        <v>44578</v>
      </c>
      <c r="O31" s="615"/>
      <c r="P31" s="615"/>
      <c r="Q31" s="615"/>
      <c r="R31" s="615"/>
      <c r="S31" s="615"/>
      <c r="T31" s="615"/>
      <c r="U31" s="615"/>
      <c r="V31" s="615"/>
      <c r="W31" s="616" t="s">
        <v>143</v>
      </c>
      <c r="X31" s="617"/>
      <c r="Y31" s="618"/>
      <c r="Z31" s="618"/>
      <c r="AA31" s="618"/>
    </row>
    <row r="32" spans="1:27" s="325" customFormat="1" ht="49.5" customHeight="1" x14ac:dyDescent="0.25">
      <c r="A32" s="619">
        <v>2</v>
      </c>
      <c r="B32" s="620" t="s">
        <v>964</v>
      </c>
      <c r="C32" s="620" t="s">
        <v>51</v>
      </c>
      <c r="D32" s="621">
        <v>44518</v>
      </c>
      <c r="E32" s="622" t="s">
        <v>970</v>
      </c>
      <c r="F32" s="234" t="s">
        <v>138</v>
      </c>
      <c r="G32" s="978"/>
      <c r="H32" s="623" t="s">
        <v>971</v>
      </c>
      <c r="I32" s="560" t="s">
        <v>24</v>
      </c>
      <c r="J32" s="620" t="s">
        <v>968</v>
      </c>
      <c r="K32" s="624" t="s">
        <v>969</v>
      </c>
      <c r="L32" s="621">
        <v>44529</v>
      </c>
      <c r="M32" s="621">
        <v>44578</v>
      </c>
      <c r="N32" s="621">
        <v>44578</v>
      </c>
      <c r="O32" s="625"/>
      <c r="P32" s="625"/>
      <c r="Q32" s="625"/>
      <c r="R32" s="625"/>
      <c r="S32" s="625"/>
      <c r="T32" s="625"/>
      <c r="U32" s="625"/>
      <c r="V32" s="625"/>
      <c r="W32" s="626" t="s">
        <v>143</v>
      </c>
      <c r="X32" s="627"/>
      <c r="Y32" s="618"/>
      <c r="Z32" s="618"/>
      <c r="AA32" s="618"/>
    </row>
    <row r="33" spans="1:27" s="325" customFormat="1" ht="179.45" customHeight="1" x14ac:dyDescent="0.25">
      <c r="A33" s="619">
        <v>3</v>
      </c>
      <c r="B33" s="620" t="s">
        <v>964</v>
      </c>
      <c r="C33" s="620" t="s">
        <v>51</v>
      </c>
      <c r="D33" s="621">
        <v>44518</v>
      </c>
      <c r="E33" s="623" t="s">
        <v>972</v>
      </c>
      <c r="F33" s="234" t="s">
        <v>138</v>
      </c>
      <c r="G33" s="622" t="s">
        <v>973</v>
      </c>
      <c r="H33" s="568" t="s">
        <v>974</v>
      </c>
      <c r="I33" s="560" t="s">
        <v>24</v>
      </c>
      <c r="J33" s="620" t="s">
        <v>975</v>
      </c>
      <c r="K33" s="624" t="s">
        <v>976</v>
      </c>
      <c r="L33" s="621">
        <v>44529</v>
      </c>
      <c r="M33" s="621">
        <v>44599</v>
      </c>
      <c r="N33" s="621">
        <v>44902</v>
      </c>
      <c r="O33" s="625"/>
      <c r="P33" s="625"/>
      <c r="Q33" s="625"/>
      <c r="R33" s="625"/>
      <c r="S33" s="625"/>
      <c r="T33" s="625"/>
      <c r="U33" s="625"/>
      <c r="V33" s="625"/>
      <c r="W33" s="626" t="s">
        <v>143</v>
      </c>
      <c r="X33" s="627"/>
      <c r="Y33" s="618"/>
      <c r="Z33" s="618"/>
      <c r="AA33" s="618"/>
    </row>
    <row r="34" spans="1:27" s="325" customFormat="1" ht="87.6" customHeight="1" x14ac:dyDescent="0.25">
      <c r="A34" s="619">
        <v>4</v>
      </c>
      <c r="B34" s="620" t="s">
        <v>964</v>
      </c>
      <c r="C34" s="620" t="s">
        <v>51</v>
      </c>
      <c r="D34" s="621">
        <v>44518</v>
      </c>
      <c r="E34" s="622" t="s">
        <v>977</v>
      </c>
      <c r="F34" s="234" t="s">
        <v>138</v>
      </c>
      <c r="G34" s="971" t="s">
        <v>978</v>
      </c>
      <c r="H34" s="620" t="s">
        <v>979</v>
      </c>
      <c r="I34" s="560" t="s">
        <v>24</v>
      </c>
      <c r="J34" s="620" t="s">
        <v>980</v>
      </c>
      <c r="K34" s="624" t="s">
        <v>428</v>
      </c>
      <c r="L34" s="621">
        <v>44529</v>
      </c>
      <c r="M34" s="621">
        <v>44599</v>
      </c>
      <c r="N34" s="621">
        <v>44701</v>
      </c>
      <c r="O34" s="625"/>
      <c r="P34" s="625"/>
      <c r="Q34" s="625"/>
      <c r="R34" s="625"/>
      <c r="S34" s="625"/>
      <c r="T34" s="625"/>
      <c r="U34" s="625"/>
      <c r="V34" s="625"/>
      <c r="W34" s="626" t="s">
        <v>143</v>
      </c>
      <c r="X34" s="627"/>
      <c r="Y34" s="618"/>
      <c r="Z34" s="618"/>
      <c r="AA34" s="618"/>
    </row>
    <row r="35" spans="1:27" s="325" customFormat="1" ht="84.6" customHeight="1" x14ac:dyDescent="0.25">
      <c r="A35" s="619">
        <v>5</v>
      </c>
      <c r="B35" s="620" t="s">
        <v>964</v>
      </c>
      <c r="C35" s="620" t="s">
        <v>51</v>
      </c>
      <c r="D35" s="621">
        <v>44518</v>
      </c>
      <c r="E35" s="622" t="s">
        <v>981</v>
      </c>
      <c r="F35" s="234" t="s">
        <v>138</v>
      </c>
      <c r="G35" s="977"/>
      <c r="H35" s="979" t="s">
        <v>982</v>
      </c>
      <c r="I35" s="971" t="s">
        <v>24</v>
      </c>
      <c r="J35" s="971" t="s">
        <v>983</v>
      </c>
      <c r="K35" s="971" t="s">
        <v>428</v>
      </c>
      <c r="L35" s="975">
        <v>44529</v>
      </c>
      <c r="M35" s="975">
        <v>44581</v>
      </c>
      <c r="N35" s="975">
        <v>44902</v>
      </c>
      <c r="O35" s="969"/>
      <c r="P35" s="969"/>
      <c r="Q35" s="969"/>
      <c r="R35" s="969"/>
      <c r="S35" s="969"/>
      <c r="T35" s="969"/>
      <c r="U35" s="969"/>
      <c r="V35" s="969"/>
      <c r="W35" s="971" t="s">
        <v>143</v>
      </c>
      <c r="X35" s="973"/>
      <c r="Y35" s="618"/>
      <c r="Z35" s="618"/>
      <c r="AA35" s="618"/>
    </row>
    <row r="36" spans="1:27" s="325" customFormat="1" ht="43.9" customHeight="1" x14ac:dyDescent="0.25">
      <c r="A36" s="619">
        <v>6</v>
      </c>
      <c r="B36" s="620" t="s">
        <v>964</v>
      </c>
      <c r="C36" s="620" t="s">
        <v>51</v>
      </c>
      <c r="D36" s="621">
        <v>44518</v>
      </c>
      <c r="E36" s="628" t="s">
        <v>984</v>
      </c>
      <c r="F36" s="234" t="s">
        <v>138</v>
      </c>
      <c r="G36" s="977"/>
      <c r="H36" s="980"/>
      <c r="I36" s="978"/>
      <c r="J36" s="981"/>
      <c r="K36" s="976"/>
      <c r="L36" s="976"/>
      <c r="M36" s="976"/>
      <c r="N36" s="976"/>
      <c r="O36" s="970"/>
      <c r="P36" s="970"/>
      <c r="Q36" s="970"/>
      <c r="R36" s="970"/>
      <c r="S36" s="970"/>
      <c r="T36" s="970"/>
      <c r="U36" s="970"/>
      <c r="V36" s="970"/>
      <c r="W36" s="972"/>
      <c r="X36" s="974"/>
      <c r="Y36" s="618"/>
      <c r="Z36" s="618"/>
      <c r="AA36" s="618"/>
    </row>
    <row r="37" spans="1:27" s="325" customFormat="1" ht="45.75" customHeight="1" x14ac:dyDescent="0.25">
      <c r="A37" s="619">
        <v>7</v>
      </c>
      <c r="B37" s="620" t="s">
        <v>964</v>
      </c>
      <c r="C37" s="620" t="s">
        <v>51</v>
      </c>
      <c r="D37" s="621">
        <v>44518</v>
      </c>
      <c r="E37" s="628" t="s">
        <v>985</v>
      </c>
      <c r="F37" s="234" t="s">
        <v>138</v>
      </c>
      <c r="G37" s="978"/>
      <c r="H37" s="623" t="s">
        <v>986</v>
      </c>
      <c r="I37" s="560" t="s">
        <v>24</v>
      </c>
      <c r="J37" s="620" t="s">
        <v>987</v>
      </c>
      <c r="K37" s="624" t="s">
        <v>988</v>
      </c>
      <c r="L37" s="621">
        <v>44529</v>
      </c>
      <c r="M37" s="621">
        <v>44581</v>
      </c>
      <c r="N37" s="621">
        <v>44902</v>
      </c>
      <c r="O37" s="625"/>
      <c r="P37" s="625"/>
      <c r="Q37" s="625"/>
      <c r="R37" s="625"/>
      <c r="S37" s="625"/>
      <c r="T37" s="629"/>
      <c r="U37" s="629"/>
      <c r="V37" s="629"/>
      <c r="W37" s="626" t="s">
        <v>143</v>
      </c>
      <c r="X37" s="630"/>
      <c r="Y37" s="618"/>
      <c r="Z37" s="618"/>
      <c r="AA37" s="618"/>
    </row>
    <row r="38" spans="1:27" s="325" customFormat="1" ht="114" customHeight="1" x14ac:dyDescent="0.25">
      <c r="A38" s="631">
        <v>8</v>
      </c>
      <c r="B38" s="626" t="s">
        <v>964</v>
      </c>
      <c r="C38" s="626" t="s">
        <v>51</v>
      </c>
      <c r="D38" s="632">
        <v>44518</v>
      </c>
      <c r="E38" s="633" t="s">
        <v>989</v>
      </c>
      <c r="F38" s="234" t="s">
        <v>138</v>
      </c>
      <c r="G38" s="634" t="s">
        <v>990</v>
      </c>
      <c r="H38" s="635" t="s">
        <v>991</v>
      </c>
      <c r="I38" s="560" t="s">
        <v>24</v>
      </c>
      <c r="J38" s="626" t="s">
        <v>992</v>
      </c>
      <c r="K38" s="635" t="s">
        <v>428</v>
      </c>
      <c r="L38" s="632">
        <v>44529</v>
      </c>
      <c r="M38" s="632">
        <v>44591</v>
      </c>
      <c r="N38" s="632">
        <v>44681</v>
      </c>
      <c r="O38" s="636"/>
      <c r="P38" s="636"/>
      <c r="Q38" s="636"/>
      <c r="R38" s="636"/>
      <c r="S38" s="636"/>
      <c r="T38" s="637"/>
      <c r="U38" s="637"/>
      <c r="V38" s="637"/>
      <c r="W38" s="626" t="s">
        <v>143</v>
      </c>
      <c r="X38" s="638"/>
      <c r="Y38" s="618"/>
      <c r="Z38" s="618"/>
      <c r="AA38" s="618"/>
    </row>
    <row r="39" spans="1:27" s="648" customFormat="1" ht="94.5" customHeight="1" x14ac:dyDescent="0.25">
      <c r="A39" s="639">
        <v>9</v>
      </c>
      <c r="B39" s="640" t="s">
        <v>938</v>
      </c>
      <c r="C39" s="640" t="s">
        <v>9</v>
      </c>
      <c r="D39" s="641">
        <v>44708</v>
      </c>
      <c r="E39" s="642" t="s">
        <v>993</v>
      </c>
      <c r="F39" s="640" t="s">
        <v>138</v>
      </c>
      <c r="G39" s="642" t="s">
        <v>994</v>
      </c>
      <c r="H39" s="643" t="s">
        <v>995</v>
      </c>
      <c r="I39" s="643" t="s">
        <v>996</v>
      </c>
      <c r="J39" s="640" t="s">
        <v>997</v>
      </c>
      <c r="K39" s="643" t="s">
        <v>998</v>
      </c>
      <c r="L39" s="641">
        <v>44750</v>
      </c>
      <c r="M39" s="641">
        <v>44757</v>
      </c>
      <c r="N39" s="641">
        <v>44834</v>
      </c>
      <c r="O39" s="644"/>
      <c r="P39" s="644"/>
      <c r="Q39" s="644"/>
      <c r="R39" s="644"/>
      <c r="S39" s="644"/>
      <c r="T39" s="645"/>
      <c r="U39" s="645"/>
      <c r="V39" s="645"/>
      <c r="W39" s="640"/>
      <c r="X39" s="646"/>
      <c r="Y39" s="647"/>
      <c r="Z39" s="647"/>
      <c r="AA39" s="647"/>
    </row>
    <row r="40" spans="1:27" s="654" customFormat="1" ht="63.6" customHeight="1" x14ac:dyDescent="0.25">
      <c r="A40" s="639">
        <v>10</v>
      </c>
      <c r="B40" s="640" t="s">
        <v>938</v>
      </c>
      <c r="C40" s="640" t="s">
        <v>9</v>
      </c>
      <c r="D40" s="641">
        <v>44708</v>
      </c>
      <c r="E40" s="642" t="s">
        <v>999</v>
      </c>
      <c r="F40" s="640" t="s">
        <v>138</v>
      </c>
      <c r="G40" s="642" t="s">
        <v>1000</v>
      </c>
      <c r="H40" s="642" t="s">
        <v>1001</v>
      </c>
      <c r="I40" s="643" t="s">
        <v>140</v>
      </c>
      <c r="J40" s="640" t="s">
        <v>1002</v>
      </c>
      <c r="K40" s="643" t="s">
        <v>946</v>
      </c>
      <c r="L40" s="641">
        <v>44750</v>
      </c>
      <c r="M40" s="641">
        <v>44757</v>
      </c>
      <c r="N40" s="641">
        <v>44985</v>
      </c>
      <c r="O40" s="649"/>
      <c r="P40" s="649"/>
      <c r="Q40" s="649"/>
      <c r="R40" s="649"/>
      <c r="S40" s="649"/>
      <c r="T40" s="650"/>
      <c r="U40" s="650"/>
      <c r="V40" s="650"/>
      <c r="W40" s="651"/>
      <c r="X40" s="652"/>
      <c r="Y40" s="653"/>
      <c r="Z40" s="653"/>
      <c r="AA40" s="653"/>
    </row>
    <row r="41" spans="1:27" s="654" customFormat="1" ht="96.4" customHeight="1" x14ac:dyDescent="0.25">
      <c r="A41" s="639">
        <v>11</v>
      </c>
      <c r="B41" s="640" t="s">
        <v>938</v>
      </c>
      <c r="C41" s="640" t="s">
        <v>9</v>
      </c>
      <c r="D41" s="641">
        <v>44708</v>
      </c>
      <c r="E41" s="642" t="s">
        <v>1003</v>
      </c>
      <c r="F41" s="640" t="s">
        <v>138</v>
      </c>
      <c r="G41" s="642" t="s">
        <v>1004</v>
      </c>
      <c r="H41" s="642" t="s">
        <v>1005</v>
      </c>
      <c r="I41" s="643" t="s">
        <v>140</v>
      </c>
      <c r="J41" s="640" t="s">
        <v>1006</v>
      </c>
      <c r="K41" s="643" t="s">
        <v>946</v>
      </c>
      <c r="L41" s="641">
        <v>44750</v>
      </c>
      <c r="M41" s="641">
        <v>44757</v>
      </c>
      <c r="N41" s="641">
        <v>44985</v>
      </c>
      <c r="O41" s="649"/>
      <c r="P41" s="649"/>
      <c r="Q41" s="649"/>
      <c r="R41" s="649"/>
      <c r="S41" s="649"/>
      <c r="T41" s="650"/>
      <c r="U41" s="650"/>
      <c r="V41" s="650"/>
      <c r="W41" s="651"/>
      <c r="X41" s="652"/>
      <c r="Y41" s="653"/>
      <c r="Z41" s="653"/>
      <c r="AA41" s="653"/>
    </row>
    <row r="42" spans="1:27" s="654" customFormat="1" ht="102.4" customHeight="1" thickBot="1" x14ac:dyDescent="0.3">
      <c r="A42" s="655">
        <v>12</v>
      </c>
      <c r="B42" s="656" t="s">
        <v>938</v>
      </c>
      <c r="C42" s="656" t="s">
        <v>9</v>
      </c>
      <c r="D42" s="657">
        <v>44708</v>
      </c>
      <c r="E42" s="658" t="s">
        <v>951</v>
      </c>
      <c r="F42" s="659" t="s">
        <v>154</v>
      </c>
      <c r="G42" s="658" t="s">
        <v>1007</v>
      </c>
      <c r="H42" s="658" t="s">
        <v>1008</v>
      </c>
      <c r="I42" s="660" t="s">
        <v>24</v>
      </c>
      <c r="J42" s="656" t="s">
        <v>1009</v>
      </c>
      <c r="K42" s="661" t="s">
        <v>946</v>
      </c>
      <c r="L42" s="657">
        <v>44750</v>
      </c>
      <c r="M42" s="657">
        <v>44757</v>
      </c>
      <c r="N42" s="657">
        <v>44985</v>
      </c>
      <c r="O42" s="662"/>
      <c r="P42" s="662"/>
      <c r="Q42" s="662"/>
      <c r="R42" s="662"/>
      <c r="S42" s="662"/>
      <c r="T42" s="663"/>
      <c r="U42" s="663"/>
      <c r="V42" s="663"/>
      <c r="W42" s="664"/>
      <c r="X42" s="665"/>
      <c r="Y42" s="653"/>
      <c r="Z42" s="653"/>
      <c r="AA42" s="653"/>
    </row>
    <row r="43" spans="1:27"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7"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7"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7"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7"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7"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34">
    <mergeCell ref="G31:G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G34:G37"/>
    <mergeCell ref="H35:H36"/>
    <mergeCell ref="I35:I36"/>
    <mergeCell ref="J35:J36"/>
    <mergeCell ref="K35:K36"/>
    <mergeCell ref="L35:L36"/>
    <mergeCell ref="M35:M36"/>
    <mergeCell ref="N35:N36"/>
    <mergeCell ref="O35:O36"/>
    <mergeCell ref="P35:P36"/>
    <mergeCell ref="V35:V36"/>
    <mergeCell ref="W35:W36"/>
    <mergeCell ref="X35:X36"/>
    <mergeCell ref="Q35:Q36"/>
    <mergeCell ref="R35:R36"/>
    <mergeCell ref="S35:S36"/>
    <mergeCell ref="T35:T36"/>
    <mergeCell ref="U35:U36"/>
  </mergeCells>
  <conditionalFormatting sqref="W31">
    <cfRule type="containsText" dxfId="80" priority="19" stopIfTrue="1" operator="containsText" text="Cerrada">
      <formula>NOT(ISERROR(SEARCH(("Cerrada"),(W31))))</formula>
    </cfRule>
  </conditionalFormatting>
  <conditionalFormatting sqref="W31">
    <cfRule type="containsText" dxfId="79" priority="20" stopIfTrue="1" operator="containsText" text="En ejecución">
      <formula>NOT(ISERROR(SEARCH(("En ejecución"),(W31))))</formula>
    </cfRule>
  </conditionalFormatting>
  <conditionalFormatting sqref="W31">
    <cfRule type="containsText" dxfId="78" priority="21" stopIfTrue="1" operator="containsText" text="Vencida">
      <formula>NOT(ISERROR(SEARCH(("Vencida"),(W31))))</formula>
    </cfRule>
  </conditionalFormatting>
  <conditionalFormatting sqref="W32">
    <cfRule type="containsText" dxfId="77" priority="16" stopIfTrue="1" operator="containsText" text="Cerrada">
      <formula>NOT(ISERROR(SEARCH(("Cerrada"),(W32))))</formula>
    </cfRule>
  </conditionalFormatting>
  <conditionalFormatting sqref="W32">
    <cfRule type="containsText" dxfId="76" priority="17" stopIfTrue="1" operator="containsText" text="En ejecución">
      <formula>NOT(ISERROR(SEARCH(("En ejecución"),(W32))))</formula>
    </cfRule>
  </conditionalFormatting>
  <conditionalFormatting sqref="W32">
    <cfRule type="containsText" dxfId="75" priority="18" stopIfTrue="1" operator="containsText" text="Vencida">
      <formula>NOT(ISERROR(SEARCH(("Vencida"),(W32))))</formula>
    </cfRule>
  </conditionalFormatting>
  <conditionalFormatting sqref="W33">
    <cfRule type="containsText" dxfId="74" priority="13" stopIfTrue="1" operator="containsText" text="Cerrada">
      <formula>NOT(ISERROR(SEARCH(("Cerrada"),(W33))))</formula>
    </cfRule>
  </conditionalFormatting>
  <conditionalFormatting sqref="W33">
    <cfRule type="containsText" dxfId="73" priority="14" stopIfTrue="1" operator="containsText" text="En ejecución">
      <formula>NOT(ISERROR(SEARCH(("En ejecución"),(W33))))</formula>
    </cfRule>
  </conditionalFormatting>
  <conditionalFormatting sqref="W33">
    <cfRule type="containsText" dxfId="72" priority="15" stopIfTrue="1" operator="containsText" text="Vencida">
      <formula>NOT(ISERROR(SEARCH(("Vencida"),(W33))))</formula>
    </cfRule>
  </conditionalFormatting>
  <conditionalFormatting sqref="W34">
    <cfRule type="containsText" dxfId="71" priority="10" stopIfTrue="1" operator="containsText" text="Cerrada">
      <formula>NOT(ISERROR(SEARCH(("Cerrada"),(W34))))</formula>
    </cfRule>
  </conditionalFormatting>
  <conditionalFormatting sqref="W34">
    <cfRule type="containsText" dxfId="70" priority="11" stopIfTrue="1" operator="containsText" text="En ejecución">
      <formula>NOT(ISERROR(SEARCH(("En ejecución"),(W34))))</formula>
    </cfRule>
  </conditionalFormatting>
  <conditionalFormatting sqref="W34">
    <cfRule type="containsText" dxfId="69" priority="12" stopIfTrue="1" operator="containsText" text="Vencida">
      <formula>NOT(ISERROR(SEARCH(("Vencida"),(W34))))</formula>
    </cfRule>
  </conditionalFormatting>
  <conditionalFormatting sqref="W37">
    <cfRule type="containsText" dxfId="68" priority="7" stopIfTrue="1" operator="containsText" text="Cerrada">
      <formula>NOT(ISERROR(SEARCH(("Cerrada"),(W37))))</formula>
    </cfRule>
  </conditionalFormatting>
  <conditionalFormatting sqref="W37">
    <cfRule type="containsText" dxfId="67" priority="8" stopIfTrue="1" operator="containsText" text="En ejecución">
      <formula>NOT(ISERROR(SEARCH(("En ejecución"),(W37))))</formula>
    </cfRule>
  </conditionalFormatting>
  <conditionalFormatting sqref="W37">
    <cfRule type="containsText" dxfId="66" priority="9" stopIfTrue="1" operator="containsText" text="Vencida">
      <formula>NOT(ISERROR(SEARCH(("Vencida"),(W37))))</formula>
    </cfRule>
  </conditionalFormatting>
  <conditionalFormatting sqref="W38:W39">
    <cfRule type="containsText" dxfId="65" priority="4" stopIfTrue="1" operator="containsText" text="Cerrada">
      <formula>NOT(ISERROR(SEARCH(("Cerrada"),(W38))))</formula>
    </cfRule>
  </conditionalFormatting>
  <conditionalFormatting sqref="W38:W39">
    <cfRule type="containsText" dxfId="64" priority="5" stopIfTrue="1" operator="containsText" text="En ejecución">
      <formula>NOT(ISERROR(SEARCH(("En ejecución"),(W38))))</formula>
    </cfRule>
  </conditionalFormatting>
  <conditionalFormatting sqref="W38:W39">
    <cfRule type="containsText" dxfId="63" priority="6" stopIfTrue="1" operator="containsText" text="Vencida">
      <formula>NOT(ISERROR(SEARCH(("Vencida"),(W38))))</formula>
    </cfRule>
  </conditionalFormatting>
  <conditionalFormatting sqref="W35">
    <cfRule type="containsText" dxfId="62" priority="1" stopIfTrue="1" operator="containsText" text="Cerrada">
      <formula>NOT(ISERROR(SEARCH(("Cerrada"),(W35))))</formula>
    </cfRule>
  </conditionalFormatting>
  <conditionalFormatting sqref="W35">
    <cfRule type="containsText" dxfId="61" priority="2" stopIfTrue="1" operator="containsText" text="En ejecución">
      <formula>NOT(ISERROR(SEARCH(("En ejecución"),(W35))))</formula>
    </cfRule>
  </conditionalFormatting>
  <conditionalFormatting sqref="W35">
    <cfRule type="containsText" dxfId="60" priority="3" stopIfTrue="1" operator="containsText" text="Vencida">
      <formula>NOT(ISERROR(SEARCH(("Vencida"),(W35))))</formula>
    </cfRule>
  </conditionalFormatting>
  <dataValidations count="4">
    <dataValidation type="list" allowBlank="1" showErrorMessage="1" sqref="A23">
      <formula1>PROCESOS</formula1>
    </dataValidation>
    <dataValidation type="list" allowBlank="1" showErrorMessage="1" sqref="I31:I34 I37:I38 I40:I42">
      <formula1>$H$2:$H$3</formula1>
    </dataValidation>
    <dataValidation type="list" allowBlank="1" showErrorMessage="1" sqref="F31:F42">
      <formula1>$G$2:$G$5</formula1>
    </dataValidation>
    <dataValidation type="list" allowBlank="1" showErrorMessage="1" sqref="W31:W35 W37:W39">
      <formula1>$I$2:$I$4</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903"/>
  <sheetViews>
    <sheetView showGridLines="0" topLeftCell="A28" zoomScale="85" zoomScaleNormal="85" workbookViewId="0">
      <selection activeCell="E31" sqref="E31"/>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 style="138" customWidth="1"/>
    <col min="20" max="20" width="64.140625" style="184"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76"/>
      <c r="U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177"/>
      <c r="U2" s="51"/>
      <c r="V2" s="54"/>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177"/>
      <c r="U3" s="51"/>
      <c r="V3" s="54"/>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177"/>
      <c r="U4" s="51"/>
      <c r="V4" s="54"/>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177"/>
      <c r="U5" s="51"/>
      <c r="V5" s="54"/>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177"/>
      <c r="U6" s="51"/>
      <c r="V6" s="54"/>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177"/>
      <c r="U7" s="51"/>
      <c r="V7" s="54"/>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177"/>
      <c r="U8" s="51"/>
      <c r="V8" s="54"/>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177"/>
      <c r="U9" s="51"/>
      <c r="V9" s="54"/>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177"/>
      <c r="U10" s="51"/>
      <c r="V10" s="54"/>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177"/>
      <c r="U11" s="51"/>
      <c r="V11" s="54"/>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177"/>
      <c r="U12" s="51"/>
      <c r="V12" s="54"/>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177"/>
      <c r="U13" s="51"/>
      <c r="V13" s="54"/>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177"/>
      <c r="U14" s="51"/>
      <c r="V14" s="54"/>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177"/>
      <c r="U15" s="51"/>
      <c r="V15" s="54"/>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78"/>
      <c r="U16" s="15"/>
      <c r="W16" s="1"/>
      <c r="X16" s="16"/>
      <c r="Y16" s="16"/>
      <c r="Z16" s="1"/>
    </row>
    <row r="17" spans="1:27" ht="27.75" customHeight="1" x14ac:dyDescent="0.25">
      <c r="A17" s="872"/>
      <c r="B17" s="772"/>
      <c r="C17" s="773"/>
      <c r="D17" s="878" t="s">
        <v>56</v>
      </c>
      <c r="E17" s="879"/>
      <c r="F17" s="879"/>
      <c r="G17" s="879"/>
      <c r="H17" s="879"/>
      <c r="I17" s="879"/>
      <c r="J17" s="879"/>
      <c r="K17" s="879"/>
      <c r="L17" s="879"/>
      <c r="M17" s="879"/>
      <c r="N17" s="879"/>
      <c r="O17" s="879"/>
      <c r="P17" s="879"/>
      <c r="Q17" s="879"/>
      <c r="R17" s="879"/>
      <c r="S17" s="879"/>
      <c r="T17" s="879"/>
      <c r="U17" s="879"/>
      <c r="V17" s="879"/>
      <c r="W17" s="880"/>
      <c r="X17" s="562" t="s">
        <v>57</v>
      </c>
      <c r="Z17" s="1"/>
    </row>
    <row r="18" spans="1:27" ht="27.75" customHeight="1" x14ac:dyDescent="0.25">
      <c r="A18" s="873"/>
      <c r="B18" s="874"/>
      <c r="C18" s="875"/>
      <c r="D18" s="881"/>
      <c r="E18" s="882"/>
      <c r="F18" s="882"/>
      <c r="G18" s="882"/>
      <c r="H18" s="882"/>
      <c r="I18" s="882"/>
      <c r="J18" s="882"/>
      <c r="K18" s="882"/>
      <c r="L18" s="882"/>
      <c r="M18" s="882"/>
      <c r="N18" s="882"/>
      <c r="O18" s="882"/>
      <c r="P18" s="882"/>
      <c r="Q18" s="882"/>
      <c r="R18" s="882"/>
      <c r="S18" s="882"/>
      <c r="T18" s="882"/>
      <c r="U18" s="882"/>
      <c r="V18" s="882"/>
      <c r="W18" s="883"/>
      <c r="X18" s="564" t="s">
        <v>934</v>
      </c>
      <c r="Z18" s="1"/>
    </row>
    <row r="19" spans="1:27" ht="27.75" customHeight="1" x14ac:dyDescent="0.25">
      <c r="A19" s="873"/>
      <c r="B19" s="874"/>
      <c r="C19" s="875"/>
      <c r="D19" s="881"/>
      <c r="E19" s="882"/>
      <c r="F19" s="882"/>
      <c r="G19" s="882"/>
      <c r="H19" s="882"/>
      <c r="I19" s="882"/>
      <c r="J19" s="882"/>
      <c r="K19" s="882"/>
      <c r="L19" s="882"/>
      <c r="M19" s="882"/>
      <c r="N19" s="882"/>
      <c r="O19" s="882"/>
      <c r="P19" s="882"/>
      <c r="Q19" s="882"/>
      <c r="R19" s="882"/>
      <c r="S19" s="882"/>
      <c r="T19" s="882"/>
      <c r="U19" s="882"/>
      <c r="V19" s="882"/>
      <c r="W19" s="883"/>
      <c r="X19" s="566" t="s">
        <v>935</v>
      </c>
      <c r="Z19" s="1"/>
    </row>
    <row r="20" spans="1:27" ht="27.75" customHeight="1" thickBot="1" x14ac:dyDescent="0.3">
      <c r="A20" s="876"/>
      <c r="B20" s="801"/>
      <c r="C20" s="877"/>
      <c r="D20" s="884"/>
      <c r="E20" s="885"/>
      <c r="F20" s="885"/>
      <c r="G20" s="885"/>
      <c r="H20" s="885"/>
      <c r="I20" s="885"/>
      <c r="J20" s="885"/>
      <c r="K20" s="885"/>
      <c r="L20" s="885"/>
      <c r="M20" s="885"/>
      <c r="N20" s="885"/>
      <c r="O20" s="885"/>
      <c r="P20" s="885"/>
      <c r="Q20" s="885"/>
      <c r="R20" s="885"/>
      <c r="S20" s="885"/>
      <c r="T20" s="885"/>
      <c r="U20" s="885"/>
      <c r="V20" s="885"/>
      <c r="W20" s="886"/>
      <c r="X20" s="56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179"/>
      <c r="U21" s="22"/>
      <c r="V21" s="20"/>
      <c r="W21" s="20"/>
      <c r="X21" s="21"/>
    </row>
    <row r="22" spans="1:27" ht="63" customHeight="1" thickBot="1" x14ac:dyDescent="0.3">
      <c r="A22" s="953" t="s">
        <v>59</v>
      </c>
      <c r="B22" s="954"/>
      <c r="C22" s="955"/>
      <c r="D22" s="23"/>
      <c r="E22" s="967" t="str">
        <f>CONCATENATE("INFORME DE SEGUIMIENTO DEL PROCESO ",A23)</f>
        <v>INFORME DE SEGUIMIENTO DEL PROCESO GESTIÓN DOCUMENTAL</v>
      </c>
      <c r="F22" s="968"/>
      <c r="G22" s="21"/>
      <c r="H22" s="959" t="s">
        <v>60</v>
      </c>
      <c r="I22" s="960"/>
      <c r="J22" s="961"/>
      <c r="K22" s="83"/>
      <c r="L22" s="87"/>
      <c r="M22" s="87"/>
      <c r="N22" s="87"/>
      <c r="O22" s="87"/>
      <c r="P22" s="87"/>
      <c r="Q22" s="87"/>
      <c r="R22" s="87"/>
      <c r="S22" s="87"/>
      <c r="T22" s="180"/>
      <c r="U22" s="87"/>
      <c r="V22" s="174"/>
      <c r="W22" s="87"/>
      <c r="X22" s="86"/>
    </row>
    <row r="23" spans="1:27" ht="87.75" customHeight="1" thickBot="1" x14ac:dyDescent="0.3">
      <c r="A23" s="982" t="s">
        <v>38</v>
      </c>
      <c r="B23" s="983"/>
      <c r="C23" s="984"/>
      <c r="D23" s="23"/>
      <c r="E23" s="93" t="s">
        <v>144</v>
      </c>
      <c r="F23" s="94">
        <f>COUNTA(E31:E42)</f>
        <v>1</v>
      </c>
      <c r="G23" s="21"/>
      <c r="H23" s="992" t="s">
        <v>66</v>
      </c>
      <c r="I23" s="993"/>
      <c r="J23" s="96">
        <f>COUNTIF(I31:I43,"Acción Correctiva")</f>
        <v>1</v>
      </c>
      <c r="K23" s="88"/>
      <c r="L23" s="87"/>
      <c r="M23" s="87"/>
      <c r="N23" s="87"/>
      <c r="O23" s="87"/>
      <c r="P23" s="87"/>
      <c r="Q23" s="87"/>
      <c r="R23" s="87"/>
      <c r="S23" s="87"/>
      <c r="T23" s="180"/>
      <c r="U23" s="86"/>
      <c r="V23" s="175"/>
      <c r="W23" s="23"/>
      <c r="X23" s="86"/>
    </row>
    <row r="24" spans="1:27" ht="48.75" customHeight="1" thickBot="1" x14ac:dyDescent="0.4">
      <c r="A24" s="27"/>
      <c r="B24" s="23"/>
      <c r="C24" s="23"/>
      <c r="D24" s="28"/>
      <c r="E24" s="95" t="s">
        <v>61</v>
      </c>
      <c r="F24" s="96">
        <f>COUNTA(H31:H42)</f>
        <v>1</v>
      </c>
      <c r="G24" s="24"/>
      <c r="H24" s="964" t="s">
        <v>149</v>
      </c>
      <c r="I24" s="965"/>
      <c r="J24" s="99">
        <f>COUNTIF(I31:I44,"Acción Preventiva y/o de mejora")</f>
        <v>0</v>
      </c>
      <c r="K24" s="88"/>
      <c r="L24" s="87"/>
      <c r="M24" s="87"/>
      <c r="N24" s="87"/>
      <c r="O24" s="87"/>
      <c r="P24" s="87"/>
      <c r="Q24" s="87"/>
      <c r="R24" s="88"/>
      <c r="S24" s="88"/>
      <c r="T24" s="181"/>
      <c r="U24" s="86"/>
      <c r="V24" s="175"/>
      <c r="W24" s="23"/>
      <c r="X24" s="86"/>
    </row>
    <row r="25" spans="1:27" ht="53.25" customHeight="1" x14ac:dyDescent="0.35">
      <c r="A25" s="27"/>
      <c r="B25" s="23"/>
      <c r="C25" s="23"/>
      <c r="D25" s="33"/>
      <c r="E25" s="97" t="s">
        <v>145</v>
      </c>
      <c r="F25" s="96">
        <f>COUNTIF(W31:W42, "Vencida")</f>
        <v>0</v>
      </c>
      <c r="G25" s="24"/>
      <c r="H25" s="966"/>
      <c r="I25" s="966"/>
      <c r="J25" s="89"/>
      <c r="K25" s="88"/>
      <c r="L25" s="87"/>
      <c r="M25" s="87"/>
      <c r="N25" s="87"/>
      <c r="O25" s="87"/>
      <c r="P25" s="87"/>
      <c r="Q25" s="87"/>
      <c r="R25" s="88"/>
      <c r="S25" s="88"/>
      <c r="T25" s="181"/>
      <c r="U25" s="86"/>
      <c r="V25" s="175"/>
      <c r="W25" s="23"/>
      <c r="X25" s="47"/>
    </row>
    <row r="26" spans="1:27" ht="48.75" customHeight="1" x14ac:dyDescent="0.35">
      <c r="A26" s="27"/>
      <c r="B26" s="23"/>
      <c r="C26" s="23"/>
      <c r="D26" s="28"/>
      <c r="E26" s="97" t="s">
        <v>146</v>
      </c>
      <c r="F26" s="265">
        <f>COUNTIF(W31:W42, "En ejecución")</f>
        <v>0</v>
      </c>
      <c r="G26" s="24"/>
      <c r="H26" s="966"/>
      <c r="I26" s="966"/>
      <c r="J26" s="139"/>
      <c r="K26" s="89"/>
      <c r="L26" s="87"/>
      <c r="M26" s="87"/>
      <c r="N26" s="87"/>
      <c r="O26" s="87"/>
      <c r="P26" s="87"/>
      <c r="Q26" s="87"/>
      <c r="R26" s="88"/>
      <c r="S26" s="88"/>
      <c r="T26" s="181"/>
      <c r="U26" s="86"/>
      <c r="V26" s="175"/>
      <c r="W26" s="23"/>
      <c r="X26" s="47"/>
    </row>
    <row r="27" spans="1:27" ht="51" customHeight="1" thickBot="1" x14ac:dyDescent="0.4">
      <c r="A27" s="27"/>
      <c r="B27" s="23"/>
      <c r="C27" s="23"/>
      <c r="D27" s="33"/>
      <c r="E27" s="98" t="s">
        <v>153</v>
      </c>
      <c r="F27" s="99">
        <f>COUNTIF(W31:W42,"Cerrada")</f>
        <v>0</v>
      </c>
      <c r="G27" s="24"/>
      <c r="H27" s="25"/>
      <c r="I27" s="85"/>
      <c r="J27" s="84"/>
      <c r="K27" s="84"/>
      <c r="L27" s="87"/>
      <c r="M27" s="87"/>
      <c r="N27" s="87"/>
      <c r="O27" s="87"/>
      <c r="P27" s="87"/>
      <c r="Q27" s="87"/>
      <c r="R27" s="88"/>
      <c r="S27" s="88"/>
      <c r="T27" s="181"/>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182"/>
      <c r="U28" s="20"/>
      <c r="V28" s="20"/>
      <c r="W28" s="20"/>
      <c r="X28" s="20"/>
    </row>
    <row r="29" spans="1:27" s="73" customFormat="1" ht="45" customHeight="1" thickBot="1" x14ac:dyDescent="0.25">
      <c r="A29" s="862" t="s">
        <v>73</v>
      </c>
      <c r="B29" s="863"/>
      <c r="C29" s="863"/>
      <c r="D29" s="863"/>
      <c r="E29" s="863"/>
      <c r="F29" s="863"/>
      <c r="G29" s="864"/>
      <c r="H29" s="869" t="s">
        <v>74</v>
      </c>
      <c r="I29" s="870"/>
      <c r="J29" s="870"/>
      <c r="K29" s="870"/>
      <c r="L29" s="870"/>
      <c r="M29" s="870"/>
      <c r="N29" s="871"/>
      <c r="O29" s="887" t="s">
        <v>75</v>
      </c>
      <c r="P29" s="952"/>
      <c r="Q29" s="952"/>
      <c r="R29" s="952"/>
      <c r="S29" s="888"/>
      <c r="T29" s="889" t="s">
        <v>141</v>
      </c>
      <c r="U29" s="890"/>
      <c r="V29" s="890"/>
      <c r="W29" s="890"/>
      <c r="X29" s="891"/>
      <c r="Y29" s="75"/>
      <c r="Z29" s="76"/>
      <c r="AA29" s="77"/>
    </row>
    <row r="30" spans="1:27" ht="63" customHeight="1" thickBot="1" x14ac:dyDescent="0.3">
      <c r="A30" s="573"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928" t="s">
        <v>84</v>
      </c>
      <c r="P30" s="929"/>
      <c r="Q30" s="929"/>
      <c r="R30" s="930"/>
      <c r="S30" s="155" t="s">
        <v>85</v>
      </c>
      <c r="T30" s="183" t="s">
        <v>84</v>
      </c>
      <c r="U30" s="154" t="s">
        <v>85</v>
      </c>
      <c r="V30" s="154" t="s">
        <v>158</v>
      </c>
      <c r="W30" s="154" t="s">
        <v>86</v>
      </c>
      <c r="X30" s="155" t="s">
        <v>155</v>
      </c>
      <c r="Y30" s="74"/>
      <c r="Z30" s="78"/>
      <c r="AA30" s="78"/>
    </row>
    <row r="31" spans="1:27" s="571" customFormat="1" ht="238.5" customHeight="1" x14ac:dyDescent="0.25">
      <c r="A31" s="666">
        <v>1</v>
      </c>
      <c r="B31" s="666" t="s">
        <v>10</v>
      </c>
      <c r="C31" s="666" t="s">
        <v>53</v>
      </c>
      <c r="D31" s="667">
        <v>44741</v>
      </c>
      <c r="E31" s="666" t="s">
        <v>1010</v>
      </c>
      <c r="F31" s="666" t="s">
        <v>154</v>
      </c>
      <c r="G31" s="666" t="s">
        <v>1011</v>
      </c>
      <c r="H31" s="668" t="s">
        <v>1012</v>
      </c>
      <c r="I31" s="669" t="s">
        <v>24</v>
      </c>
      <c r="J31" s="669" t="s">
        <v>1013</v>
      </c>
      <c r="K31" s="670" t="s">
        <v>1014</v>
      </c>
      <c r="L31" s="671">
        <v>44748</v>
      </c>
      <c r="M31" s="671">
        <v>44757</v>
      </c>
      <c r="N31" s="671">
        <v>44926</v>
      </c>
      <c r="O31" s="989"/>
      <c r="P31" s="990"/>
      <c r="Q31" s="990"/>
      <c r="R31" s="991"/>
      <c r="S31" s="672"/>
      <c r="T31" s="673"/>
      <c r="U31" s="674"/>
      <c r="V31" s="674"/>
      <c r="W31" s="675"/>
      <c r="X31" s="676"/>
      <c r="Y31" s="677"/>
      <c r="Z31" s="677"/>
      <c r="AA31" s="677"/>
    </row>
    <row r="32" spans="1:27" ht="15" customHeight="1" x14ac:dyDescent="0.25">
      <c r="O32" s="528"/>
      <c r="P32" s="528"/>
      <c r="Q32" s="528"/>
      <c r="R32" s="528"/>
      <c r="S32" s="528"/>
    </row>
    <row r="33" spans="1:26" ht="15" customHeight="1" x14ac:dyDescent="0.25">
      <c r="O33" s="528"/>
      <c r="P33" s="528"/>
      <c r="Q33" s="528"/>
      <c r="R33" s="528"/>
      <c r="S33" s="528"/>
    </row>
    <row r="34" spans="1:26" ht="15" customHeight="1" x14ac:dyDescent="0.25">
      <c r="O34" s="528"/>
      <c r="P34" s="528"/>
      <c r="Q34" s="528"/>
      <c r="R34" s="528"/>
      <c r="S34" s="528"/>
    </row>
    <row r="35" spans="1:26" ht="15" customHeight="1" x14ac:dyDescent="0.25">
      <c r="O35" s="528"/>
      <c r="P35" s="528"/>
      <c r="Q35" s="528"/>
      <c r="R35" s="528"/>
      <c r="S35" s="528"/>
    </row>
    <row r="42" spans="1:26" x14ac:dyDescent="0.25">
      <c r="A42" s="1"/>
      <c r="B42" s="1"/>
      <c r="C42" s="1"/>
      <c r="D42" s="1"/>
      <c r="E42" s="16"/>
      <c r="F42" s="1"/>
      <c r="G42" s="16"/>
      <c r="H42" s="16"/>
      <c r="I42" s="1"/>
      <c r="J42" s="1"/>
      <c r="K42" s="1"/>
      <c r="L42" s="1"/>
      <c r="M42" s="1"/>
      <c r="N42" s="1"/>
      <c r="O42" s="1"/>
      <c r="P42" s="1"/>
      <c r="Q42" s="1"/>
      <c r="R42" s="1"/>
      <c r="S42" s="1"/>
      <c r="T42" s="178" t="s">
        <v>861</v>
      </c>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78"/>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78"/>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78"/>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78"/>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78"/>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78"/>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78"/>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78"/>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78"/>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78"/>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78"/>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78"/>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78"/>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78"/>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78"/>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78"/>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78"/>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78"/>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78"/>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78"/>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78"/>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78"/>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78"/>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78"/>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78"/>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78"/>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78"/>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78"/>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78"/>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78"/>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78"/>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78"/>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78"/>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78"/>
      <c r="U76" s="15"/>
      <c r="W76" s="13"/>
      <c r="X76" s="16"/>
      <c r="Y76" s="1"/>
      <c r="Z76" s="1"/>
    </row>
    <row r="77" spans="1:26" x14ac:dyDescent="0.25">
      <c r="A77" s="1"/>
      <c r="B77" s="1"/>
      <c r="C77" s="1"/>
      <c r="D77" s="1"/>
      <c r="E77" s="1"/>
      <c r="F77" s="1"/>
      <c r="G77" s="1"/>
      <c r="H77" s="1"/>
      <c r="I77" s="1"/>
      <c r="J77" s="1"/>
      <c r="K77" s="1"/>
      <c r="L77" s="1"/>
      <c r="M77" s="1"/>
      <c r="N77" s="1"/>
      <c r="O77" s="1"/>
      <c r="P77" s="1"/>
      <c r="Q77" s="1"/>
      <c r="R77" s="1"/>
      <c r="S77" s="1"/>
      <c r="T77" s="176"/>
      <c r="U77" s="1"/>
      <c r="W77" s="13"/>
      <c r="X77" s="1"/>
      <c r="Y77" s="1"/>
      <c r="Z77" s="1"/>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sheetData>
  <protectedRanges>
    <protectedRange sqref="O31:Q31 S31" name="Rango1" securityDescriptor="O:WDG:WDD:(A;;CC;;;S-1-5-21-1528164968-1790463351-673733271-1117)"/>
  </protectedRanges>
  <mergeCells count="16">
    <mergeCell ref="O31:R31"/>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conditionalFormatting sqref="W31">
    <cfRule type="containsText" dxfId="59" priority="1" stopIfTrue="1" operator="containsText" text="Cerrada">
      <formula>NOT(ISERROR(SEARCH(("Cerrada"),(W31))))</formula>
    </cfRule>
  </conditionalFormatting>
  <conditionalFormatting sqref="W31">
    <cfRule type="containsText" dxfId="58" priority="2" stopIfTrue="1" operator="containsText" text="En ejecución">
      <formula>NOT(ISERROR(SEARCH(("En ejecución"),(W31))))</formula>
    </cfRule>
  </conditionalFormatting>
  <conditionalFormatting sqref="W31">
    <cfRule type="containsText" dxfId="57" priority="3" stopIfTrue="1" operator="containsText" text="Vencida">
      <formula>NOT(ISERROR(SEARCH(("Vencida"),(W31))))</formula>
    </cfRule>
  </conditionalFormatting>
  <conditionalFormatting sqref="W31">
    <cfRule type="containsText" dxfId="56" priority="4" stopIfTrue="1" operator="containsText" text="Cerrada">
      <formula>NOT(ISERROR(SEARCH(("Cerrada"),(W31))))</formula>
    </cfRule>
  </conditionalFormatting>
  <conditionalFormatting sqref="W31">
    <cfRule type="containsText" dxfId="55" priority="5" stopIfTrue="1" operator="containsText" text="En ejecución">
      <formula>NOT(ISERROR(SEARCH(("En ejecución"),(W31))))</formula>
    </cfRule>
  </conditionalFormatting>
  <conditionalFormatting sqref="W31">
    <cfRule type="containsText" dxfId="54" priority="6"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ErrorMessage="1" sqref="V31">
      <formula1>$J$2:$J$4</formula1>
    </dataValidation>
    <dataValidation type="list" allowBlank="1" showErrorMessage="1" sqref="W31">
      <formula1>$I$2:$I$4</formula1>
    </dataValidation>
    <dataValidation type="list" allowBlank="1" showErrorMessage="1" sqref="I31">
      <formula1>$H$2:$H$3</formula1>
    </dataValidation>
    <dataValidation type="list" allowBlank="1" showErrorMessage="1" sqref="F31">
      <formula1>$G$2:$G$5</formula1>
    </dataValidation>
    <dataValidation type="list" allowBlank="1" showErrorMessage="1" sqref="C31">
      <formula1>$D$2:$D$13</formula1>
    </dataValidation>
    <dataValidation type="list" allowBlank="1" showErrorMessage="1" sqref="B31">
      <formula1>$F$2:$F$6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CONSOLIDADO</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Laura Daniela Rojas Gutierrez</cp:lastModifiedBy>
  <dcterms:created xsi:type="dcterms:W3CDTF">2017-11-27T18:50:14Z</dcterms:created>
  <dcterms:modified xsi:type="dcterms:W3CDTF">2022-08-12T13:27:20Z</dcterms:modified>
</cp:coreProperties>
</file>